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Desktop\UofT data analytics bootcamp\module 1 challenge\Starter_Code\Starter_Code\"/>
    </mc:Choice>
  </mc:AlternateContent>
  <xr:revisionPtr revIDLastSave="0" documentId="13_ncr:1_{BD9C0488-DD79-45F9-B86F-AE2F17907F01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Worksheet_Analyze_Category" sheetId="6" r:id="rId1"/>
    <sheet name="Worksheet_Analyze_Sub-Category" sheetId="7" r:id="rId2"/>
    <sheet name="Monthly_Outcome_Analysis" sheetId="11" r:id="rId3"/>
    <sheet name="Goal_Analysis" sheetId="13" r:id="rId4"/>
    <sheet name="Statistic Analysis" sheetId="14" r:id="rId5"/>
    <sheet name="Crowdfunding" sheetId="1" r:id="rId6"/>
  </sheets>
  <definedNames>
    <definedName name="_xlnm._FilterDatabase" localSheetId="5" hidden="1">Crowdfunding!$G$1:$G$1001</definedName>
    <definedName name="_xlnm._FilterDatabase" localSheetId="4" hidden="1">'Statistic Analysis'!$D$1:$D$1001</definedName>
    <definedName name="_xlnm.Criteria" localSheetId="4">'Statistic Analysis'!$D:$D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I6" i="14"/>
  <c r="H7" i="14"/>
  <c r="H6" i="14"/>
  <c r="I5" i="14"/>
  <c r="H5" i="14"/>
  <c r="I4" i="14"/>
  <c r="H4" i="14"/>
  <c r="I3" i="14"/>
  <c r="H3" i="14"/>
  <c r="I2" i="14"/>
  <c r="H2" i="14"/>
  <c r="D13" i="13"/>
  <c r="C13" i="13"/>
  <c r="B13" i="13"/>
  <c r="D12" i="13"/>
  <c r="C12" i="13"/>
  <c r="B12" i="13"/>
  <c r="D11" i="13"/>
  <c r="C11" i="13"/>
  <c r="D6" i="13"/>
  <c r="C6" i="13"/>
  <c r="B6" i="13"/>
  <c r="C5" i="13"/>
  <c r="B5" i="13"/>
  <c r="D4" i="13"/>
  <c r="C4" i="13"/>
  <c r="B4" i="13"/>
  <c r="D3" i="13"/>
  <c r="C3" i="13"/>
  <c r="B3" i="13"/>
  <c r="D10" i="13"/>
  <c r="C10" i="13"/>
  <c r="B10" i="13"/>
  <c r="B11" i="13"/>
  <c r="D9" i="13"/>
  <c r="C9" i="13"/>
  <c r="B9" i="13"/>
  <c r="D8" i="13"/>
  <c r="C8" i="13"/>
  <c r="B8" i="13"/>
  <c r="D7" i="13"/>
  <c r="C7" i="13"/>
  <c r="B7" i="13"/>
  <c r="D2" i="13"/>
  <c r="C2" i="13"/>
  <c r="B2" i="1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2" i="1"/>
  <c r="I2" i="1"/>
  <c r="S2" i="1"/>
  <c r="T2" i="1"/>
  <c r="F3" i="1"/>
  <c r="I3" i="1"/>
  <c r="S3" i="1"/>
  <c r="T3" i="1"/>
  <c r="F4" i="1"/>
  <c r="I4" i="1"/>
  <c r="S4" i="1"/>
  <c r="T4" i="1"/>
  <c r="F5" i="1"/>
  <c r="I5" i="1"/>
  <c r="S5" i="1"/>
  <c r="T5" i="1"/>
  <c r="F6" i="1"/>
  <c r="I6" i="1"/>
  <c r="S6" i="1"/>
  <c r="T6" i="1"/>
  <c r="F7" i="1"/>
  <c r="I7" i="1"/>
  <c r="S7" i="1"/>
  <c r="T7" i="1"/>
  <c r="F8" i="1"/>
  <c r="I8" i="1"/>
  <c r="S8" i="1"/>
  <c r="T8" i="1"/>
  <c r="F9" i="1"/>
  <c r="I9" i="1"/>
  <c r="S9" i="1"/>
  <c r="T9" i="1"/>
  <c r="F10" i="1"/>
  <c r="I10" i="1"/>
  <c r="S10" i="1"/>
  <c r="T10" i="1"/>
  <c r="F11" i="1"/>
  <c r="I11" i="1"/>
  <c r="S11" i="1"/>
  <c r="T11" i="1"/>
  <c r="F12" i="1"/>
  <c r="I12" i="1"/>
  <c r="S12" i="1"/>
  <c r="T12" i="1"/>
  <c r="F13" i="1"/>
  <c r="I13" i="1"/>
  <c r="S13" i="1"/>
  <c r="T13" i="1"/>
  <c r="F14" i="1"/>
  <c r="I14" i="1"/>
  <c r="S14" i="1"/>
  <c r="T14" i="1"/>
  <c r="F15" i="1"/>
  <c r="I15" i="1"/>
  <c r="S15" i="1"/>
  <c r="T15" i="1"/>
  <c r="F16" i="1"/>
  <c r="I16" i="1"/>
  <c r="S16" i="1"/>
  <c r="T16" i="1"/>
  <c r="F17" i="1"/>
  <c r="I17" i="1"/>
  <c r="S17" i="1"/>
  <c r="T17" i="1"/>
  <c r="F18" i="1"/>
  <c r="I18" i="1"/>
  <c r="S18" i="1"/>
  <c r="T18" i="1"/>
  <c r="F19" i="1"/>
  <c r="I19" i="1"/>
  <c r="S19" i="1"/>
  <c r="T19" i="1"/>
  <c r="F20" i="1"/>
  <c r="I20" i="1"/>
  <c r="S20" i="1"/>
  <c r="T20" i="1"/>
  <c r="F21" i="1"/>
  <c r="I21" i="1"/>
  <c r="S21" i="1"/>
  <c r="T21" i="1"/>
  <c r="F22" i="1"/>
  <c r="I22" i="1"/>
  <c r="S22" i="1"/>
  <c r="T22" i="1"/>
  <c r="F23" i="1"/>
  <c r="I23" i="1"/>
  <c r="S23" i="1"/>
  <c r="T23" i="1"/>
  <c r="F24" i="1"/>
  <c r="I24" i="1"/>
  <c r="S24" i="1"/>
  <c r="T24" i="1"/>
  <c r="F25" i="1"/>
  <c r="I25" i="1"/>
  <c r="S25" i="1"/>
  <c r="T25" i="1"/>
  <c r="F26" i="1"/>
  <c r="I26" i="1"/>
  <c r="S26" i="1"/>
  <c r="T26" i="1"/>
  <c r="F27" i="1"/>
  <c r="I27" i="1"/>
  <c r="S27" i="1"/>
  <c r="T27" i="1"/>
  <c r="F28" i="1"/>
  <c r="I28" i="1"/>
  <c r="S28" i="1"/>
  <c r="T28" i="1"/>
  <c r="F29" i="1"/>
  <c r="I29" i="1"/>
  <c r="S29" i="1"/>
  <c r="T29" i="1"/>
  <c r="F30" i="1"/>
  <c r="I30" i="1"/>
  <c r="S30" i="1"/>
  <c r="T30" i="1"/>
  <c r="F31" i="1"/>
  <c r="I31" i="1"/>
  <c r="S31" i="1"/>
  <c r="T31" i="1"/>
  <c r="F32" i="1"/>
  <c r="I32" i="1"/>
  <c r="S32" i="1"/>
  <c r="T32" i="1"/>
  <c r="F33" i="1"/>
  <c r="I33" i="1"/>
  <c r="S33" i="1"/>
  <c r="T33" i="1"/>
  <c r="F34" i="1"/>
  <c r="I34" i="1"/>
  <c r="S34" i="1"/>
  <c r="T34" i="1"/>
  <c r="F35" i="1"/>
  <c r="I35" i="1"/>
  <c r="S35" i="1"/>
  <c r="T35" i="1"/>
  <c r="F36" i="1"/>
  <c r="I36" i="1"/>
  <c r="S36" i="1"/>
  <c r="T36" i="1"/>
  <c r="F37" i="1"/>
  <c r="I37" i="1"/>
  <c r="S37" i="1"/>
  <c r="T37" i="1"/>
  <c r="F38" i="1"/>
  <c r="I38" i="1"/>
  <c r="S38" i="1"/>
  <c r="T38" i="1"/>
  <c r="F39" i="1"/>
  <c r="I39" i="1"/>
  <c r="S39" i="1"/>
  <c r="T39" i="1"/>
  <c r="F40" i="1"/>
  <c r="I40" i="1"/>
  <c r="S40" i="1"/>
  <c r="T40" i="1"/>
  <c r="F41" i="1"/>
  <c r="I41" i="1"/>
  <c r="S41" i="1"/>
  <c r="T41" i="1"/>
  <c r="F42" i="1"/>
  <c r="I42" i="1"/>
  <c r="S42" i="1"/>
  <c r="T42" i="1"/>
  <c r="F43" i="1"/>
  <c r="I43" i="1"/>
  <c r="S43" i="1"/>
  <c r="T43" i="1"/>
  <c r="F44" i="1"/>
  <c r="I44" i="1"/>
  <c r="S44" i="1"/>
  <c r="T44" i="1"/>
  <c r="F45" i="1"/>
  <c r="I45" i="1"/>
  <c r="S45" i="1"/>
  <c r="T45" i="1"/>
  <c r="F46" i="1"/>
  <c r="I46" i="1"/>
  <c r="S46" i="1"/>
  <c r="T46" i="1"/>
  <c r="F47" i="1"/>
  <c r="I47" i="1"/>
  <c r="S47" i="1"/>
  <c r="T47" i="1"/>
  <c r="F48" i="1"/>
  <c r="I48" i="1"/>
  <c r="S48" i="1"/>
  <c r="T48" i="1"/>
  <c r="F49" i="1"/>
  <c r="I49" i="1"/>
  <c r="S49" i="1"/>
  <c r="T49" i="1"/>
  <c r="F50" i="1"/>
  <c r="I50" i="1"/>
  <c r="S50" i="1"/>
  <c r="T50" i="1"/>
  <c r="F51" i="1"/>
  <c r="I51" i="1"/>
  <c r="S51" i="1"/>
  <c r="T51" i="1"/>
  <c r="F52" i="1"/>
  <c r="I52" i="1"/>
  <c r="S52" i="1"/>
  <c r="T52" i="1"/>
  <c r="F53" i="1"/>
  <c r="I53" i="1"/>
  <c r="S53" i="1"/>
  <c r="T53" i="1"/>
  <c r="F54" i="1"/>
  <c r="I54" i="1"/>
  <c r="S54" i="1"/>
  <c r="T54" i="1"/>
  <c r="F55" i="1"/>
  <c r="I55" i="1"/>
  <c r="S55" i="1"/>
  <c r="T55" i="1"/>
  <c r="F56" i="1"/>
  <c r="I56" i="1"/>
  <c r="S56" i="1"/>
  <c r="T56" i="1"/>
  <c r="F57" i="1"/>
  <c r="I57" i="1"/>
  <c r="S57" i="1"/>
  <c r="T57" i="1"/>
  <c r="F58" i="1"/>
  <c r="I58" i="1"/>
  <c r="S58" i="1"/>
  <c r="T58" i="1"/>
  <c r="F59" i="1"/>
  <c r="I59" i="1"/>
  <c r="S59" i="1"/>
  <c r="T59" i="1"/>
  <c r="F60" i="1"/>
  <c r="I60" i="1"/>
  <c r="S60" i="1"/>
  <c r="T60" i="1"/>
  <c r="F61" i="1"/>
  <c r="I61" i="1"/>
  <c r="S61" i="1"/>
  <c r="T61" i="1"/>
  <c r="F62" i="1"/>
  <c r="I62" i="1"/>
  <c r="S62" i="1"/>
  <c r="T62" i="1"/>
  <c r="F63" i="1"/>
  <c r="I63" i="1"/>
  <c r="S63" i="1"/>
  <c r="T63" i="1"/>
  <c r="F64" i="1"/>
  <c r="I64" i="1"/>
  <c r="S64" i="1"/>
  <c r="T64" i="1"/>
  <c r="F65" i="1"/>
  <c r="I65" i="1"/>
  <c r="S65" i="1"/>
  <c r="T65" i="1"/>
  <c r="F66" i="1"/>
  <c r="I66" i="1"/>
  <c r="S66" i="1"/>
  <c r="T66" i="1"/>
  <c r="F67" i="1"/>
  <c r="I67" i="1"/>
  <c r="S67" i="1"/>
  <c r="T67" i="1"/>
  <c r="F68" i="1"/>
  <c r="I68" i="1"/>
  <c r="S68" i="1"/>
  <c r="T68" i="1"/>
  <c r="F69" i="1"/>
  <c r="I69" i="1"/>
  <c r="S69" i="1"/>
  <c r="T69" i="1"/>
  <c r="F70" i="1"/>
  <c r="I70" i="1"/>
  <c r="S70" i="1"/>
  <c r="T70" i="1"/>
  <c r="F71" i="1"/>
  <c r="I71" i="1"/>
  <c r="S71" i="1"/>
  <c r="T71" i="1"/>
  <c r="F72" i="1"/>
  <c r="I72" i="1"/>
  <c r="S72" i="1"/>
  <c r="T72" i="1"/>
  <c r="F73" i="1"/>
  <c r="I73" i="1"/>
  <c r="S73" i="1"/>
  <c r="T73" i="1"/>
  <c r="F74" i="1"/>
  <c r="I74" i="1"/>
  <c r="S74" i="1"/>
  <c r="T74" i="1"/>
  <c r="F75" i="1"/>
  <c r="I75" i="1"/>
  <c r="S75" i="1"/>
  <c r="T75" i="1"/>
  <c r="F76" i="1"/>
  <c r="I76" i="1"/>
  <c r="S76" i="1"/>
  <c r="T76" i="1"/>
  <c r="F77" i="1"/>
  <c r="I77" i="1"/>
  <c r="S77" i="1"/>
  <c r="T77" i="1"/>
  <c r="F78" i="1"/>
  <c r="I78" i="1"/>
  <c r="S78" i="1"/>
  <c r="T78" i="1"/>
  <c r="F79" i="1"/>
  <c r="I79" i="1"/>
  <c r="S79" i="1"/>
  <c r="T79" i="1"/>
  <c r="F80" i="1"/>
  <c r="I80" i="1"/>
  <c r="S80" i="1"/>
  <c r="T80" i="1"/>
  <c r="F81" i="1"/>
  <c r="I81" i="1"/>
  <c r="S81" i="1"/>
  <c r="T81" i="1"/>
  <c r="F82" i="1"/>
  <c r="I82" i="1"/>
  <c r="S82" i="1"/>
  <c r="T82" i="1"/>
  <c r="F83" i="1"/>
  <c r="I83" i="1"/>
  <c r="S83" i="1"/>
  <c r="T83" i="1"/>
  <c r="F84" i="1"/>
  <c r="I84" i="1"/>
  <c r="S84" i="1"/>
  <c r="T84" i="1"/>
  <c r="F85" i="1"/>
  <c r="I85" i="1"/>
  <c r="S85" i="1"/>
  <c r="T85" i="1"/>
  <c r="F86" i="1"/>
  <c r="I86" i="1"/>
  <c r="S86" i="1"/>
  <c r="T86" i="1"/>
  <c r="F87" i="1"/>
  <c r="I87" i="1"/>
  <c r="S87" i="1"/>
  <c r="T87" i="1"/>
  <c r="F88" i="1"/>
  <c r="I88" i="1"/>
  <c r="S88" i="1"/>
  <c r="T88" i="1"/>
  <c r="F89" i="1"/>
  <c r="I89" i="1"/>
  <c r="S89" i="1"/>
  <c r="T89" i="1"/>
  <c r="F90" i="1"/>
  <c r="I90" i="1"/>
  <c r="S90" i="1"/>
  <c r="T90" i="1"/>
  <c r="F91" i="1"/>
  <c r="I91" i="1"/>
  <c r="S91" i="1"/>
  <c r="T91" i="1"/>
  <c r="F92" i="1"/>
  <c r="I92" i="1"/>
  <c r="S92" i="1"/>
  <c r="T92" i="1"/>
  <c r="F93" i="1"/>
  <c r="I93" i="1"/>
  <c r="S93" i="1"/>
  <c r="T93" i="1"/>
  <c r="F94" i="1"/>
  <c r="I94" i="1"/>
  <c r="S94" i="1"/>
  <c r="T94" i="1"/>
  <c r="F95" i="1"/>
  <c r="I95" i="1"/>
  <c r="S95" i="1"/>
  <c r="T95" i="1"/>
  <c r="F96" i="1"/>
  <c r="I96" i="1"/>
  <c r="S96" i="1"/>
  <c r="T96" i="1"/>
  <c r="F97" i="1"/>
  <c r="I97" i="1"/>
  <c r="S97" i="1"/>
  <c r="T97" i="1"/>
  <c r="F98" i="1"/>
  <c r="I98" i="1"/>
  <c r="S98" i="1"/>
  <c r="T98" i="1"/>
  <c r="F99" i="1"/>
  <c r="I99" i="1"/>
  <c r="S99" i="1"/>
  <c r="T99" i="1"/>
  <c r="F100" i="1"/>
  <c r="I100" i="1"/>
  <c r="S100" i="1"/>
  <c r="T100" i="1"/>
  <c r="F101" i="1"/>
  <c r="I101" i="1"/>
  <c r="S101" i="1"/>
  <c r="T101" i="1"/>
  <c r="F102" i="1"/>
  <c r="I102" i="1"/>
  <c r="S102" i="1"/>
  <c r="T102" i="1"/>
  <c r="F103" i="1"/>
  <c r="I103" i="1"/>
  <c r="S103" i="1"/>
  <c r="T103" i="1"/>
  <c r="F104" i="1"/>
  <c r="I104" i="1"/>
  <c r="S104" i="1"/>
  <c r="T104" i="1"/>
  <c r="F105" i="1"/>
  <c r="I105" i="1"/>
  <c r="S105" i="1"/>
  <c r="T105" i="1"/>
  <c r="F106" i="1"/>
  <c r="I106" i="1"/>
  <c r="S106" i="1"/>
  <c r="T106" i="1"/>
  <c r="F107" i="1"/>
  <c r="I107" i="1"/>
  <c r="S107" i="1"/>
  <c r="T107" i="1"/>
  <c r="F108" i="1"/>
  <c r="I108" i="1"/>
  <c r="S108" i="1"/>
  <c r="T108" i="1"/>
  <c r="F109" i="1"/>
  <c r="I109" i="1"/>
  <c r="S109" i="1"/>
  <c r="T109" i="1"/>
  <c r="F110" i="1"/>
  <c r="I110" i="1"/>
  <c r="S110" i="1"/>
  <c r="T110" i="1"/>
  <c r="F111" i="1"/>
  <c r="I111" i="1"/>
  <c r="S111" i="1"/>
  <c r="T111" i="1"/>
  <c r="F112" i="1"/>
  <c r="I112" i="1"/>
  <c r="S112" i="1"/>
  <c r="T112" i="1"/>
  <c r="F113" i="1"/>
  <c r="I113" i="1"/>
  <c r="S113" i="1"/>
  <c r="T113" i="1"/>
  <c r="F114" i="1"/>
  <c r="I114" i="1"/>
  <c r="S114" i="1"/>
  <c r="T114" i="1"/>
  <c r="F115" i="1"/>
  <c r="I115" i="1"/>
  <c r="S115" i="1"/>
  <c r="T115" i="1"/>
  <c r="F116" i="1"/>
  <c r="I116" i="1"/>
  <c r="S116" i="1"/>
  <c r="T116" i="1"/>
  <c r="F117" i="1"/>
  <c r="I117" i="1"/>
  <c r="S117" i="1"/>
  <c r="T117" i="1"/>
  <c r="F118" i="1"/>
  <c r="I118" i="1"/>
  <c r="S118" i="1"/>
  <c r="T118" i="1"/>
  <c r="F119" i="1"/>
  <c r="I119" i="1"/>
  <c r="S119" i="1"/>
  <c r="T119" i="1"/>
  <c r="F120" i="1"/>
  <c r="I120" i="1"/>
  <c r="S120" i="1"/>
  <c r="T120" i="1"/>
  <c r="F121" i="1"/>
  <c r="I121" i="1"/>
  <c r="S121" i="1"/>
  <c r="T121" i="1"/>
  <c r="F122" i="1"/>
  <c r="I122" i="1"/>
  <c r="S122" i="1"/>
  <c r="T122" i="1"/>
  <c r="F123" i="1"/>
  <c r="I123" i="1"/>
  <c r="S123" i="1"/>
  <c r="T123" i="1"/>
  <c r="F124" i="1"/>
  <c r="I124" i="1"/>
  <c r="S124" i="1"/>
  <c r="T124" i="1"/>
  <c r="F125" i="1"/>
  <c r="I125" i="1"/>
  <c r="S125" i="1"/>
  <c r="T125" i="1"/>
  <c r="F126" i="1"/>
  <c r="I126" i="1"/>
  <c r="S126" i="1"/>
  <c r="T126" i="1"/>
  <c r="F127" i="1"/>
  <c r="I127" i="1"/>
  <c r="S127" i="1"/>
  <c r="T127" i="1"/>
  <c r="F128" i="1"/>
  <c r="I128" i="1"/>
  <c r="S128" i="1"/>
  <c r="T128" i="1"/>
  <c r="F129" i="1"/>
  <c r="I129" i="1"/>
  <c r="S129" i="1"/>
  <c r="T129" i="1"/>
  <c r="F130" i="1"/>
  <c r="I130" i="1"/>
  <c r="S130" i="1"/>
  <c r="T130" i="1"/>
  <c r="F131" i="1"/>
  <c r="I131" i="1"/>
  <c r="S131" i="1"/>
  <c r="T131" i="1"/>
  <c r="F132" i="1"/>
  <c r="I132" i="1"/>
  <c r="S132" i="1"/>
  <c r="T132" i="1"/>
  <c r="F133" i="1"/>
  <c r="I133" i="1"/>
  <c r="S133" i="1"/>
  <c r="T133" i="1"/>
  <c r="F134" i="1"/>
  <c r="I134" i="1"/>
  <c r="S134" i="1"/>
  <c r="T134" i="1"/>
  <c r="F135" i="1"/>
  <c r="I135" i="1"/>
  <c r="S135" i="1"/>
  <c r="T135" i="1"/>
  <c r="F136" i="1"/>
  <c r="I136" i="1"/>
  <c r="S136" i="1"/>
  <c r="T136" i="1"/>
  <c r="F137" i="1"/>
  <c r="I137" i="1"/>
  <c r="S137" i="1"/>
  <c r="T137" i="1"/>
  <c r="F138" i="1"/>
  <c r="I138" i="1"/>
  <c r="S138" i="1"/>
  <c r="T138" i="1"/>
  <c r="F139" i="1"/>
  <c r="I139" i="1"/>
  <c r="S139" i="1"/>
  <c r="T139" i="1"/>
  <c r="F140" i="1"/>
  <c r="I140" i="1"/>
  <c r="S140" i="1"/>
  <c r="T140" i="1"/>
  <c r="F141" i="1"/>
  <c r="I141" i="1"/>
  <c r="S141" i="1"/>
  <c r="T141" i="1"/>
  <c r="F142" i="1"/>
  <c r="I142" i="1"/>
  <c r="S142" i="1"/>
  <c r="T142" i="1"/>
  <c r="F143" i="1"/>
  <c r="I143" i="1"/>
  <c r="S143" i="1"/>
  <c r="T143" i="1"/>
  <c r="F144" i="1"/>
  <c r="I144" i="1"/>
  <c r="S144" i="1"/>
  <c r="T144" i="1"/>
  <c r="F145" i="1"/>
  <c r="I145" i="1"/>
  <c r="S145" i="1"/>
  <c r="T145" i="1"/>
  <c r="F146" i="1"/>
  <c r="I146" i="1"/>
  <c r="S146" i="1"/>
  <c r="T146" i="1"/>
  <c r="F147" i="1"/>
  <c r="I147" i="1"/>
  <c r="S147" i="1"/>
  <c r="T147" i="1"/>
  <c r="F148" i="1"/>
  <c r="I148" i="1"/>
  <c r="S148" i="1"/>
  <c r="T148" i="1"/>
  <c r="F149" i="1"/>
  <c r="I149" i="1"/>
  <c r="S149" i="1"/>
  <c r="T149" i="1"/>
  <c r="F150" i="1"/>
  <c r="I150" i="1"/>
  <c r="S150" i="1"/>
  <c r="T150" i="1"/>
  <c r="F151" i="1"/>
  <c r="I151" i="1"/>
  <c r="S151" i="1"/>
  <c r="T151" i="1"/>
  <c r="F152" i="1"/>
  <c r="I152" i="1"/>
  <c r="S152" i="1"/>
  <c r="T152" i="1"/>
  <c r="F153" i="1"/>
  <c r="I153" i="1"/>
  <c r="S153" i="1"/>
  <c r="T153" i="1"/>
  <c r="F154" i="1"/>
  <c r="I154" i="1"/>
  <c r="S154" i="1"/>
  <c r="T154" i="1"/>
  <c r="F155" i="1"/>
  <c r="I155" i="1"/>
  <c r="S155" i="1"/>
  <c r="T155" i="1"/>
  <c r="F156" i="1"/>
  <c r="I156" i="1"/>
  <c r="S156" i="1"/>
  <c r="T156" i="1"/>
  <c r="F157" i="1"/>
  <c r="I157" i="1"/>
  <c r="S157" i="1"/>
  <c r="T157" i="1"/>
  <c r="F158" i="1"/>
  <c r="I158" i="1"/>
  <c r="S158" i="1"/>
  <c r="T158" i="1"/>
  <c r="F159" i="1"/>
  <c r="I159" i="1"/>
  <c r="S159" i="1"/>
  <c r="T159" i="1"/>
  <c r="F160" i="1"/>
  <c r="I160" i="1"/>
  <c r="S160" i="1"/>
  <c r="T160" i="1"/>
  <c r="F161" i="1"/>
  <c r="I161" i="1"/>
  <c r="S161" i="1"/>
  <c r="T161" i="1"/>
  <c r="F162" i="1"/>
  <c r="I162" i="1"/>
  <c r="S162" i="1"/>
  <c r="T162" i="1"/>
  <c r="F163" i="1"/>
  <c r="I163" i="1"/>
  <c r="S163" i="1"/>
  <c r="T163" i="1"/>
  <c r="F164" i="1"/>
  <c r="I164" i="1"/>
  <c r="S164" i="1"/>
  <c r="T164" i="1"/>
  <c r="F165" i="1"/>
  <c r="I165" i="1"/>
  <c r="S165" i="1"/>
  <c r="T165" i="1"/>
  <c r="F166" i="1"/>
  <c r="I166" i="1"/>
  <c r="S166" i="1"/>
  <c r="T166" i="1"/>
  <c r="F167" i="1"/>
  <c r="I167" i="1"/>
  <c r="S167" i="1"/>
  <c r="T167" i="1"/>
  <c r="F168" i="1"/>
  <c r="I168" i="1"/>
  <c r="S168" i="1"/>
  <c r="T168" i="1"/>
  <c r="F169" i="1"/>
  <c r="I169" i="1"/>
  <c r="S169" i="1"/>
  <c r="T169" i="1"/>
  <c r="F170" i="1"/>
  <c r="I170" i="1"/>
  <c r="S170" i="1"/>
  <c r="T170" i="1"/>
  <c r="F171" i="1"/>
  <c r="I171" i="1"/>
  <c r="S171" i="1"/>
  <c r="T171" i="1"/>
  <c r="F172" i="1"/>
  <c r="I172" i="1"/>
  <c r="S172" i="1"/>
  <c r="T172" i="1"/>
  <c r="F173" i="1"/>
  <c r="I173" i="1"/>
  <c r="S173" i="1"/>
  <c r="T173" i="1"/>
  <c r="F174" i="1"/>
  <c r="I174" i="1"/>
  <c r="S174" i="1"/>
  <c r="T174" i="1"/>
  <c r="F175" i="1"/>
  <c r="I175" i="1"/>
  <c r="S175" i="1"/>
  <c r="T175" i="1"/>
  <c r="F176" i="1"/>
  <c r="I176" i="1"/>
  <c r="S176" i="1"/>
  <c r="T176" i="1"/>
  <c r="F177" i="1"/>
  <c r="I177" i="1"/>
  <c r="S177" i="1"/>
  <c r="T177" i="1"/>
  <c r="F178" i="1"/>
  <c r="I178" i="1"/>
  <c r="S178" i="1"/>
  <c r="T178" i="1"/>
  <c r="F179" i="1"/>
  <c r="I179" i="1"/>
  <c r="S179" i="1"/>
  <c r="T179" i="1"/>
  <c r="F180" i="1"/>
  <c r="I180" i="1"/>
  <c r="S180" i="1"/>
  <c r="T180" i="1"/>
  <c r="F181" i="1"/>
  <c r="I181" i="1"/>
  <c r="S181" i="1"/>
  <c r="T181" i="1"/>
  <c r="F182" i="1"/>
  <c r="I182" i="1"/>
  <c r="S182" i="1"/>
  <c r="T182" i="1"/>
  <c r="F183" i="1"/>
  <c r="I183" i="1"/>
  <c r="S183" i="1"/>
  <c r="T183" i="1"/>
  <c r="F184" i="1"/>
  <c r="I184" i="1"/>
  <c r="S184" i="1"/>
  <c r="T184" i="1"/>
  <c r="F185" i="1"/>
  <c r="I185" i="1"/>
  <c r="S185" i="1"/>
  <c r="T185" i="1"/>
  <c r="F186" i="1"/>
  <c r="I186" i="1"/>
  <c r="S186" i="1"/>
  <c r="T186" i="1"/>
  <c r="F187" i="1"/>
  <c r="I187" i="1"/>
  <c r="S187" i="1"/>
  <c r="T187" i="1"/>
  <c r="F188" i="1"/>
  <c r="I188" i="1"/>
  <c r="S188" i="1"/>
  <c r="T188" i="1"/>
  <c r="F189" i="1"/>
  <c r="I189" i="1"/>
  <c r="S189" i="1"/>
  <c r="T189" i="1"/>
  <c r="F190" i="1"/>
  <c r="I190" i="1"/>
  <c r="S190" i="1"/>
  <c r="T190" i="1"/>
  <c r="F191" i="1"/>
  <c r="I191" i="1"/>
  <c r="S191" i="1"/>
  <c r="T191" i="1"/>
  <c r="F192" i="1"/>
  <c r="I192" i="1"/>
  <c r="S192" i="1"/>
  <c r="T192" i="1"/>
  <c r="F193" i="1"/>
  <c r="I193" i="1"/>
  <c r="S193" i="1"/>
  <c r="T193" i="1"/>
  <c r="F194" i="1"/>
  <c r="I194" i="1"/>
  <c r="S194" i="1"/>
  <c r="T194" i="1"/>
  <c r="F195" i="1"/>
  <c r="I195" i="1"/>
  <c r="S195" i="1"/>
  <c r="T195" i="1"/>
  <c r="F196" i="1"/>
  <c r="I196" i="1"/>
  <c r="S196" i="1"/>
  <c r="T196" i="1"/>
  <c r="F197" i="1"/>
  <c r="I197" i="1"/>
  <c r="S197" i="1"/>
  <c r="T197" i="1"/>
  <c r="F198" i="1"/>
  <c r="I198" i="1"/>
  <c r="S198" i="1"/>
  <c r="T198" i="1"/>
  <c r="F199" i="1"/>
  <c r="I199" i="1"/>
  <c r="S199" i="1"/>
  <c r="T199" i="1"/>
  <c r="F200" i="1"/>
  <c r="I200" i="1"/>
  <c r="S200" i="1"/>
  <c r="T200" i="1"/>
  <c r="F201" i="1"/>
  <c r="I201" i="1"/>
  <c r="S201" i="1"/>
  <c r="T201" i="1"/>
  <c r="F202" i="1"/>
  <c r="I202" i="1"/>
  <c r="S202" i="1"/>
  <c r="T202" i="1"/>
  <c r="F203" i="1"/>
  <c r="I203" i="1"/>
  <c r="S203" i="1"/>
  <c r="T203" i="1"/>
  <c r="F204" i="1"/>
  <c r="I204" i="1"/>
  <c r="S204" i="1"/>
  <c r="T204" i="1"/>
  <c r="F205" i="1"/>
  <c r="I205" i="1"/>
  <c r="S205" i="1"/>
  <c r="T205" i="1"/>
  <c r="F206" i="1"/>
  <c r="I206" i="1"/>
  <c r="S206" i="1"/>
  <c r="T206" i="1"/>
  <c r="F207" i="1"/>
  <c r="I207" i="1"/>
  <c r="S207" i="1"/>
  <c r="T207" i="1"/>
  <c r="F208" i="1"/>
  <c r="I208" i="1"/>
  <c r="S208" i="1"/>
  <c r="T208" i="1"/>
  <c r="F209" i="1"/>
  <c r="I209" i="1"/>
  <c r="S209" i="1"/>
  <c r="T209" i="1"/>
  <c r="F210" i="1"/>
  <c r="I210" i="1"/>
  <c r="S210" i="1"/>
  <c r="T210" i="1"/>
  <c r="F211" i="1"/>
  <c r="I211" i="1"/>
  <c r="S211" i="1"/>
  <c r="T211" i="1"/>
  <c r="F212" i="1"/>
  <c r="I212" i="1"/>
  <c r="S212" i="1"/>
  <c r="T212" i="1"/>
  <c r="F213" i="1"/>
  <c r="I213" i="1"/>
  <c r="S213" i="1"/>
  <c r="T213" i="1"/>
  <c r="F214" i="1"/>
  <c r="I214" i="1"/>
  <c r="S214" i="1"/>
  <c r="T214" i="1"/>
  <c r="F215" i="1"/>
  <c r="I215" i="1"/>
  <c r="S215" i="1"/>
  <c r="T215" i="1"/>
  <c r="F216" i="1"/>
  <c r="I216" i="1"/>
  <c r="S216" i="1"/>
  <c r="T216" i="1"/>
  <c r="F217" i="1"/>
  <c r="I217" i="1"/>
  <c r="S217" i="1"/>
  <c r="T217" i="1"/>
  <c r="F218" i="1"/>
  <c r="I218" i="1"/>
  <c r="S218" i="1"/>
  <c r="T218" i="1"/>
  <c r="F219" i="1"/>
  <c r="I219" i="1"/>
  <c r="S219" i="1"/>
  <c r="T219" i="1"/>
  <c r="F220" i="1"/>
  <c r="I220" i="1"/>
  <c r="S220" i="1"/>
  <c r="T220" i="1"/>
  <c r="F221" i="1"/>
  <c r="I221" i="1"/>
  <c r="S221" i="1"/>
  <c r="T221" i="1"/>
  <c r="F222" i="1"/>
  <c r="I222" i="1"/>
  <c r="S222" i="1"/>
  <c r="T222" i="1"/>
  <c r="F223" i="1"/>
  <c r="I223" i="1"/>
  <c r="S223" i="1"/>
  <c r="T223" i="1"/>
  <c r="F224" i="1"/>
  <c r="I224" i="1"/>
  <c r="S224" i="1"/>
  <c r="T224" i="1"/>
  <c r="F225" i="1"/>
  <c r="I225" i="1"/>
  <c r="S225" i="1"/>
  <c r="T225" i="1"/>
  <c r="F226" i="1"/>
  <c r="I226" i="1"/>
  <c r="S226" i="1"/>
  <c r="T226" i="1"/>
  <c r="F227" i="1"/>
  <c r="I227" i="1"/>
  <c r="S227" i="1"/>
  <c r="T227" i="1"/>
  <c r="F228" i="1"/>
  <c r="I228" i="1"/>
  <c r="S228" i="1"/>
  <c r="T228" i="1"/>
  <c r="F229" i="1"/>
  <c r="I229" i="1"/>
  <c r="S229" i="1"/>
  <c r="T229" i="1"/>
  <c r="F230" i="1"/>
  <c r="I230" i="1"/>
  <c r="S230" i="1"/>
  <c r="T230" i="1"/>
  <c r="F231" i="1"/>
  <c r="I231" i="1"/>
  <c r="S231" i="1"/>
  <c r="T231" i="1"/>
  <c r="F232" i="1"/>
  <c r="I232" i="1"/>
  <c r="S232" i="1"/>
  <c r="T232" i="1"/>
  <c r="F233" i="1"/>
  <c r="I233" i="1"/>
  <c r="S233" i="1"/>
  <c r="T233" i="1"/>
  <c r="F234" i="1"/>
  <c r="I234" i="1"/>
  <c r="S234" i="1"/>
  <c r="T234" i="1"/>
  <c r="F235" i="1"/>
  <c r="I235" i="1"/>
  <c r="S235" i="1"/>
  <c r="T235" i="1"/>
  <c r="F236" i="1"/>
  <c r="I236" i="1"/>
  <c r="S236" i="1"/>
  <c r="T236" i="1"/>
  <c r="F237" i="1"/>
  <c r="I237" i="1"/>
  <c r="S237" i="1"/>
  <c r="T237" i="1"/>
  <c r="F238" i="1"/>
  <c r="I238" i="1"/>
  <c r="S238" i="1"/>
  <c r="T238" i="1"/>
  <c r="F239" i="1"/>
  <c r="I239" i="1"/>
  <c r="S239" i="1"/>
  <c r="T239" i="1"/>
  <c r="F240" i="1"/>
  <c r="I240" i="1"/>
  <c r="S240" i="1"/>
  <c r="T240" i="1"/>
  <c r="F241" i="1"/>
  <c r="I241" i="1"/>
  <c r="S241" i="1"/>
  <c r="T241" i="1"/>
  <c r="F242" i="1"/>
  <c r="I242" i="1"/>
  <c r="S242" i="1"/>
  <c r="T242" i="1"/>
  <c r="F243" i="1"/>
  <c r="I243" i="1"/>
  <c r="S243" i="1"/>
  <c r="T243" i="1"/>
  <c r="F244" i="1"/>
  <c r="I244" i="1"/>
  <c r="S244" i="1"/>
  <c r="T244" i="1"/>
  <c r="F245" i="1"/>
  <c r="I245" i="1"/>
  <c r="S245" i="1"/>
  <c r="T245" i="1"/>
  <c r="F246" i="1"/>
  <c r="I246" i="1"/>
  <c r="S246" i="1"/>
  <c r="T246" i="1"/>
  <c r="F247" i="1"/>
  <c r="I247" i="1"/>
  <c r="S247" i="1"/>
  <c r="T247" i="1"/>
  <c r="F248" i="1"/>
  <c r="I248" i="1"/>
  <c r="S248" i="1"/>
  <c r="T248" i="1"/>
  <c r="F249" i="1"/>
  <c r="I249" i="1"/>
  <c r="S249" i="1"/>
  <c r="T249" i="1"/>
  <c r="F250" i="1"/>
  <c r="I250" i="1"/>
  <c r="S250" i="1"/>
  <c r="T250" i="1"/>
  <c r="F251" i="1"/>
  <c r="I251" i="1"/>
  <c r="S251" i="1"/>
  <c r="T251" i="1"/>
  <c r="F252" i="1"/>
  <c r="I252" i="1"/>
  <c r="S252" i="1"/>
  <c r="T252" i="1"/>
  <c r="F253" i="1"/>
  <c r="I253" i="1"/>
  <c r="S253" i="1"/>
  <c r="T253" i="1"/>
  <c r="F254" i="1"/>
  <c r="I254" i="1"/>
  <c r="S254" i="1"/>
  <c r="T254" i="1"/>
  <c r="F255" i="1"/>
  <c r="I255" i="1"/>
  <c r="S255" i="1"/>
  <c r="T255" i="1"/>
  <c r="F256" i="1"/>
  <c r="I256" i="1"/>
  <c r="S256" i="1"/>
  <c r="T256" i="1"/>
  <c r="F257" i="1"/>
  <c r="I257" i="1"/>
  <c r="S257" i="1"/>
  <c r="T257" i="1"/>
  <c r="F258" i="1"/>
  <c r="I258" i="1"/>
  <c r="S258" i="1"/>
  <c r="T258" i="1"/>
  <c r="F259" i="1"/>
  <c r="I259" i="1"/>
  <c r="S259" i="1"/>
  <c r="T259" i="1"/>
  <c r="F260" i="1"/>
  <c r="I260" i="1"/>
  <c r="S260" i="1"/>
  <c r="T260" i="1"/>
  <c r="F261" i="1"/>
  <c r="I261" i="1"/>
  <c r="S261" i="1"/>
  <c r="T261" i="1"/>
  <c r="F262" i="1"/>
  <c r="I262" i="1"/>
  <c r="S262" i="1"/>
  <c r="T262" i="1"/>
  <c r="F263" i="1"/>
  <c r="I263" i="1"/>
  <c r="S263" i="1"/>
  <c r="T263" i="1"/>
  <c r="F264" i="1"/>
  <c r="I264" i="1"/>
  <c r="S264" i="1"/>
  <c r="T264" i="1"/>
  <c r="F265" i="1"/>
  <c r="I265" i="1"/>
  <c r="S265" i="1"/>
  <c r="T265" i="1"/>
  <c r="F266" i="1"/>
  <c r="I266" i="1"/>
  <c r="S266" i="1"/>
  <c r="T266" i="1"/>
  <c r="F267" i="1"/>
  <c r="I267" i="1"/>
  <c r="S267" i="1"/>
  <c r="T267" i="1"/>
  <c r="F268" i="1"/>
  <c r="I268" i="1"/>
  <c r="S268" i="1"/>
  <c r="T268" i="1"/>
  <c r="F269" i="1"/>
  <c r="I269" i="1"/>
  <c r="S269" i="1"/>
  <c r="T269" i="1"/>
  <c r="F270" i="1"/>
  <c r="I270" i="1"/>
  <c r="S270" i="1"/>
  <c r="T270" i="1"/>
  <c r="F271" i="1"/>
  <c r="I271" i="1"/>
  <c r="S271" i="1"/>
  <c r="T271" i="1"/>
  <c r="F272" i="1"/>
  <c r="I272" i="1"/>
  <c r="S272" i="1"/>
  <c r="T272" i="1"/>
  <c r="F273" i="1"/>
  <c r="I273" i="1"/>
  <c r="S273" i="1"/>
  <c r="T273" i="1"/>
  <c r="F274" i="1"/>
  <c r="I274" i="1"/>
  <c r="S274" i="1"/>
  <c r="T274" i="1"/>
  <c r="F275" i="1"/>
  <c r="I275" i="1"/>
  <c r="S275" i="1"/>
  <c r="T275" i="1"/>
  <c r="F276" i="1"/>
  <c r="I276" i="1"/>
  <c r="S276" i="1"/>
  <c r="T276" i="1"/>
  <c r="F277" i="1"/>
  <c r="I277" i="1"/>
  <c r="S277" i="1"/>
  <c r="T277" i="1"/>
  <c r="F278" i="1"/>
  <c r="I278" i="1"/>
  <c r="S278" i="1"/>
  <c r="T278" i="1"/>
  <c r="F279" i="1"/>
  <c r="I279" i="1"/>
  <c r="S279" i="1"/>
  <c r="T279" i="1"/>
  <c r="F280" i="1"/>
  <c r="I280" i="1"/>
  <c r="S280" i="1"/>
  <c r="T280" i="1"/>
  <c r="F281" i="1"/>
  <c r="I281" i="1"/>
  <c r="S281" i="1"/>
  <c r="T281" i="1"/>
  <c r="F282" i="1"/>
  <c r="I282" i="1"/>
  <c r="S282" i="1"/>
  <c r="T282" i="1"/>
  <c r="F283" i="1"/>
  <c r="I283" i="1"/>
  <c r="S283" i="1"/>
  <c r="T283" i="1"/>
  <c r="F284" i="1"/>
  <c r="I284" i="1"/>
  <c r="S284" i="1"/>
  <c r="T284" i="1"/>
  <c r="F285" i="1"/>
  <c r="I285" i="1"/>
  <c r="S285" i="1"/>
  <c r="T285" i="1"/>
  <c r="F286" i="1"/>
  <c r="I286" i="1"/>
  <c r="S286" i="1"/>
  <c r="T286" i="1"/>
  <c r="F287" i="1"/>
  <c r="I287" i="1"/>
  <c r="S287" i="1"/>
  <c r="T287" i="1"/>
  <c r="F288" i="1"/>
  <c r="I288" i="1"/>
  <c r="S288" i="1"/>
  <c r="T288" i="1"/>
  <c r="F289" i="1"/>
  <c r="I289" i="1"/>
  <c r="S289" i="1"/>
  <c r="T289" i="1"/>
  <c r="F290" i="1"/>
  <c r="I290" i="1"/>
  <c r="S290" i="1"/>
  <c r="T290" i="1"/>
  <c r="F291" i="1"/>
  <c r="I291" i="1"/>
  <c r="S291" i="1"/>
  <c r="T291" i="1"/>
  <c r="F292" i="1"/>
  <c r="I292" i="1"/>
  <c r="S292" i="1"/>
  <c r="T292" i="1"/>
  <c r="F293" i="1"/>
  <c r="I293" i="1"/>
  <c r="S293" i="1"/>
  <c r="T293" i="1"/>
  <c r="F294" i="1"/>
  <c r="I294" i="1"/>
  <c r="S294" i="1"/>
  <c r="T294" i="1"/>
  <c r="F295" i="1"/>
  <c r="I295" i="1"/>
  <c r="S295" i="1"/>
  <c r="T295" i="1"/>
  <c r="F296" i="1"/>
  <c r="I296" i="1"/>
  <c r="S296" i="1"/>
  <c r="T296" i="1"/>
  <c r="F297" i="1"/>
  <c r="I297" i="1"/>
  <c r="S297" i="1"/>
  <c r="T297" i="1"/>
  <c r="F298" i="1"/>
  <c r="I298" i="1"/>
  <c r="S298" i="1"/>
  <c r="T298" i="1"/>
  <c r="F299" i="1"/>
  <c r="I299" i="1"/>
  <c r="S299" i="1"/>
  <c r="T299" i="1"/>
  <c r="F300" i="1"/>
  <c r="I300" i="1"/>
  <c r="S300" i="1"/>
  <c r="T300" i="1"/>
  <c r="F301" i="1"/>
  <c r="I301" i="1"/>
  <c r="S301" i="1"/>
  <c r="T301" i="1"/>
  <c r="F302" i="1"/>
  <c r="I302" i="1"/>
  <c r="S302" i="1"/>
  <c r="T302" i="1"/>
  <c r="F303" i="1"/>
  <c r="I303" i="1"/>
  <c r="S303" i="1"/>
  <c r="T303" i="1"/>
  <c r="F304" i="1"/>
  <c r="I304" i="1"/>
  <c r="S304" i="1"/>
  <c r="T304" i="1"/>
  <c r="F305" i="1"/>
  <c r="I305" i="1"/>
  <c r="S305" i="1"/>
  <c r="T305" i="1"/>
  <c r="F306" i="1"/>
  <c r="I306" i="1"/>
  <c r="S306" i="1"/>
  <c r="T306" i="1"/>
  <c r="F307" i="1"/>
  <c r="I307" i="1"/>
  <c r="S307" i="1"/>
  <c r="T307" i="1"/>
  <c r="F308" i="1"/>
  <c r="I308" i="1"/>
  <c r="S308" i="1"/>
  <c r="T308" i="1"/>
  <c r="F309" i="1"/>
  <c r="I309" i="1"/>
  <c r="S309" i="1"/>
  <c r="T309" i="1"/>
  <c r="F310" i="1"/>
  <c r="I310" i="1"/>
  <c r="S310" i="1"/>
  <c r="T310" i="1"/>
  <c r="F311" i="1"/>
  <c r="I311" i="1"/>
  <c r="S311" i="1"/>
  <c r="T311" i="1"/>
  <c r="F312" i="1"/>
  <c r="I312" i="1"/>
  <c r="S312" i="1"/>
  <c r="T312" i="1"/>
  <c r="F313" i="1"/>
  <c r="I313" i="1"/>
  <c r="S313" i="1"/>
  <c r="T313" i="1"/>
  <c r="F314" i="1"/>
  <c r="I314" i="1"/>
  <c r="S314" i="1"/>
  <c r="T314" i="1"/>
  <c r="F315" i="1"/>
  <c r="I315" i="1"/>
  <c r="S315" i="1"/>
  <c r="T315" i="1"/>
  <c r="F316" i="1"/>
  <c r="I316" i="1"/>
  <c r="S316" i="1"/>
  <c r="T316" i="1"/>
  <c r="F317" i="1"/>
  <c r="I317" i="1"/>
  <c r="S317" i="1"/>
  <c r="T317" i="1"/>
  <c r="F318" i="1"/>
  <c r="I318" i="1"/>
  <c r="S318" i="1"/>
  <c r="T318" i="1"/>
  <c r="F319" i="1"/>
  <c r="I319" i="1"/>
  <c r="S319" i="1"/>
  <c r="T319" i="1"/>
  <c r="F320" i="1"/>
  <c r="I320" i="1"/>
  <c r="S320" i="1"/>
  <c r="T320" i="1"/>
  <c r="F321" i="1"/>
  <c r="I321" i="1"/>
  <c r="S321" i="1"/>
  <c r="T321" i="1"/>
  <c r="F322" i="1"/>
  <c r="I322" i="1"/>
  <c r="S322" i="1"/>
  <c r="T322" i="1"/>
  <c r="F323" i="1"/>
  <c r="I323" i="1"/>
  <c r="S323" i="1"/>
  <c r="T323" i="1"/>
  <c r="F324" i="1"/>
  <c r="I324" i="1"/>
  <c r="S324" i="1"/>
  <c r="T324" i="1"/>
  <c r="F325" i="1"/>
  <c r="I325" i="1"/>
  <c r="S325" i="1"/>
  <c r="T325" i="1"/>
  <c r="F326" i="1"/>
  <c r="I326" i="1"/>
  <c r="S326" i="1"/>
  <c r="T326" i="1"/>
  <c r="F327" i="1"/>
  <c r="I327" i="1"/>
  <c r="S327" i="1"/>
  <c r="T327" i="1"/>
  <c r="F328" i="1"/>
  <c r="I328" i="1"/>
  <c r="S328" i="1"/>
  <c r="T328" i="1"/>
  <c r="F329" i="1"/>
  <c r="I329" i="1"/>
  <c r="S329" i="1"/>
  <c r="T329" i="1"/>
  <c r="F330" i="1"/>
  <c r="I330" i="1"/>
  <c r="S330" i="1"/>
  <c r="T330" i="1"/>
  <c r="F331" i="1"/>
  <c r="I331" i="1"/>
  <c r="S331" i="1"/>
  <c r="T331" i="1"/>
  <c r="F332" i="1"/>
  <c r="I332" i="1"/>
  <c r="S332" i="1"/>
  <c r="T332" i="1"/>
  <c r="F333" i="1"/>
  <c r="I333" i="1"/>
  <c r="S333" i="1"/>
  <c r="T333" i="1"/>
  <c r="F334" i="1"/>
  <c r="I334" i="1"/>
  <c r="S334" i="1"/>
  <c r="T334" i="1"/>
  <c r="F335" i="1"/>
  <c r="I335" i="1"/>
  <c r="S335" i="1"/>
  <c r="T335" i="1"/>
  <c r="F336" i="1"/>
  <c r="I336" i="1"/>
  <c r="S336" i="1"/>
  <c r="T336" i="1"/>
  <c r="F337" i="1"/>
  <c r="I337" i="1"/>
  <c r="S337" i="1"/>
  <c r="T337" i="1"/>
  <c r="F338" i="1"/>
  <c r="I338" i="1"/>
  <c r="S338" i="1"/>
  <c r="T338" i="1"/>
  <c r="F339" i="1"/>
  <c r="I339" i="1"/>
  <c r="S339" i="1"/>
  <c r="T339" i="1"/>
  <c r="F340" i="1"/>
  <c r="I340" i="1"/>
  <c r="S340" i="1"/>
  <c r="T340" i="1"/>
  <c r="F341" i="1"/>
  <c r="I341" i="1"/>
  <c r="S341" i="1"/>
  <c r="T341" i="1"/>
  <c r="F342" i="1"/>
  <c r="I342" i="1"/>
  <c r="S342" i="1"/>
  <c r="T342" i="1"/>
  <c r="F343" i="1"/>
  <c r="I343" i="1"/>
  <c r="S343" i="1"/>
  <c r="T343" i="1"/>
  <c r="F344" i="1"/>
  <c r="I344" i="1"/>
  <c r="S344" i="1"/>
  <c r="T344" i="1"/>
  <c r="F345" i="1"/>
  <c r="I345" i="1"/>
  <c r="S345" i="1"/>
  <c r="T345" i="1"/>
  <c r="F346" i="1"/>
  <c r="I346" i="1"/>
  <c r="S346" i="1"/>
  <c r="T346" i="1"/>
  <c r="F347" i="1"/>
  <c r="I347" i="1"/>
  <c r="S347" i="1"/>
  <c r="T347" i="1"/>
  <c r="F348" i="1"/>
  <c r="I348" i="1"/>
  <c r="S348" i="1"/>
  <c r="T348" i="1"/>
  <c r="F349" i="1"/>
  <c r="I349" i="1"/>
  <c r="S349" i="1"/>
  <c r="T349" i="1"/>
  <c r="F350" i="1"/>
  <c r="I350" i="1"/>
  <c r="S350" i="1"/>
  <c r="T350" i="1"/>
  <c r="F351" i="1"/>
  <c r="I351" i="1"/>
  <c r="S351" i="1"/>
  <c r="T351" i="1"/>
  <c r="F352" i="1"/>
  <c r="I352" i="1"/>
  <c r="S352" i="1"/>
  <c r="T352" i="1"/>
  <c r="F353" i="1"/>
  <c r="I353" i="1"/>
  <c r="S353" i="1"/>
  <c r="T353" i="1"/>
  <c r="F354" i="1"/>
  <c r="I354" i="1"/>
  <c r="S354" i="1"/>
  <c r="T354" i="1"/>
  <c r="F355" i="1"/>
  <c r="I355" i="1"/>
  <c r="S355" i="1"/>
  <c r="T355" i="1"/>
  <c r="F356" i="1"/>
  <c r="I356" i="1"/>
  <c r="S356" i="1"/>
  <c r="T356" i="1"/>
  <c r="F357" i="1"/>
  <c r="I357" i="1"/>
  <c r="S357" i="1"/>
  <c r="T357" i="1"/>
  <c r="F358" i="1"/>
  <c r="I358" i="1"/>
  <c r="S358" i="1"/>
  <c r="T358" i="1"/>
  <c r="F359" i="1"/>
  <c r="I359" i="1"/>
  <c r="S359" i="1"/>
  <c r="T359" i="1"/>
  <c r="F360" i="1"/>
  <c r="I360" i="1"/>
  <c r="S360" i="1"/>
  <c r="T360" i="1"/>
  <c r="F361" i="1"/>
  <c r="I361" i="1"/>
  <c r="S361" i="1"/>
  <c r="T361" i="1"/>
  <c r="F362" i="1"/>
  <c r="I362" i="1"/>
  <c r="S362" i="1"/>
  <c r="T362" i="1"/>
  <c r="F363" i="1"/>
  <c r="I363" i="1"/>
  <c r="S363" i="1"/>
  <c r="T363" i="1"/>
  <c r="F364" i="1"/>
  <c r="I364" i="1"/>
  <c r="S364" i="1"/>
  <c r="T364" i="1"/>
  <c r="F365" i="1"/>
  <c r="I365" i="1"/>
  <c r="S365" i="1"/>
  <c r="T365" i="1"/>
  <c r="F366" i="1"/>
  <c r="I366" i="1"/>
  <c r="S366" i="1"/>
  <c r="T366" i="1"/>
  <c r="F367" i="1"/>
  <c r="I367" i="1"/>
  <c r="S367" i="1"/>
  <c r="T367" i="1"/>
  <c r="F368" i="1"/>
  <c r="I368" i="1"/>
  <c r="S368" i="1"/>
  <c r="T368" i="1"/>
  <c r="F369" i="1"/>
  <c r="I369" i="1"/>
  <c r="S369" i="1"/>
  <c r="T369" i="1"/>
  <c r="F370" i="1"/>
  <c r="I370" i="1"/>
  <c r="S370" i="1"/>
  <c r="T370" i="1"/>
  <c r="F371" i="1"/>
  <c r="I371" i="1"/>
  <c r="S371" i="1"/>
  <c r="T371" i="1"/>
  <c r="F372" i="1"/>
  <c r="I372" i="1"/>
  <c r="S372" i="1"/>
  <c r="T372" i="1"/>
  <c r="F373" i="1"/>
  <c r="I373" i="1"/>
  <c r="S373" i="1"/>
  <c r="T373" i="1"/>
  <c r="F374" i="1"/>
  <c r="I374" i="1"/>
  <c r="S374" i="1"/>
  <c r="T374" i="1"/>
  <c r="F375" i="1"/>
  <c r="I375" i="1"/>
  <c r="S375" i="1"/>
  <c r="T375" i="1"/>
  <c r="F376" i="1"/>
  <c r="I376" i="1"/>
  <c r="S376" i="1"/>
  <c r="T376" i="1"/>
  <c r="F377" i="1"/>
  <c r="I377" i="1"/>
  <c r="S377" i="1"/>
  <c r="T377" i="1"/>
  <c r="F378" i="1"/>
  <c r="I378" i="1"/>
  <c r="S378" i="1"/>
  <c r="T378" i="1"/>
  <c r="F379" i="1"/>
  <c r="I379" i="1"/>
  <c r="S379" i="1"/>
  <c r="T379" i="1"/>
  <c r="F380" i="1"/>
  <c r="I380" i="1"/>
  <c r="S380" i="1"/>
  <c r="T380" i="1"/>
  <c r="F381" i="1"/>
  <c r="I381" i="1"/>
  <c r="S381" i="1"/>
  <c r="T381" i="1"/>
  <c r="F382" i="1"/>
  <c r="I382" i="1"/>
  <c r="S382" i="1"/>
  <c r="T382" i="1"/>
  <c r="F383" i="1"/>
  <c r="I383" i="1"/>
  <c r="S383" i="1"/>
  <c r="T383" i="1"/>
  <c r="F384" i="1"/>
  <c r="I384" i="1"/>
  <c r="S384" i="1"/>
  <c r="T384" i="1"/>
  <c r="F385" i="1"/>
  <c r="I385" i="1"/>
  <c r="S385" i="1"/>
  <c r="T385" i="1"/>
  <c r="F386" i="1"/>
  <c r="I386" i="1"/>
  <c r="S386" i="1"/>
  <c r="T386" i="1"/>
  <c r="F387" i="1"/>
  <c r="I387" i="1"/>
  <c r="S387" i="1"/>
  <c r="T387" i="1"/>
  <c r="F388" i="1"/>
  <c r="I388" i="1"/>
  <c r="S388" i="1"/>
  <c r="T388" i="1"/>
  <c r="F389" i="1"/>
  <c r="I389" i="1"/>
  <c r="S389" i="1"/>
  <c r="T389" i="1"/>
  <c r="F390" i="1"/>
  <c r="I390" i="1"/>
  <c r="S390" i="1"/>
  <c r="T390" i="1"/>
  <c r="F391" i="1"/>
  <c r="I391" i="1"/>
  <c r="S391" i="1"/>
  <c r="T391" i="1"/>
  <c r="F392" i="1"/>
  <c r="I392" i="1"/>
  <c r="S392" i="1"/>
  <c r="T392" i="1"/>
  <c r="F393" i="1"/>
  <c r="I393" i="1"/>
  <c r="S393" i="1"/>
  <c r="T393" i="1"/>
  <c r="F394" i="1"/>
  <c r="I394" i="1"/>
  <c r="S394" i="1"/>
  <c r="T394" i="1"/>
  <c r="F395" i="1"/>
  <c r="I395" i="1"/>
  <c r="S395" i="1"/>
  <c r="T395" i="1"/>
  <c r="F396" i="1"/>
  <c r="I396" i="1"/>
  <c r="S396" i="1"/>
  <c r="T396" i="1"/>
  <c r="F397" i="1"/>
  <c r="I397" i="1"/>
  <c r="S397" i="1"/>
  <c r="T397" i="1"/>
  <c r="F398" i="1"/>
  <c r="I398" i="1"/>
  <c r="S398" i="1"/>
  <c r="T398" i="1"/>
  <c r="F399" i="1"/>
  <c r="I399" i="1"/>
  <c r="S399" i="1"/>
  <c r="T399" i="1"/>
  <c r="F400" i="1"/>
  <c r="I400" i="1"/>
  <c r="S400" i="1"/>
  <c r="T400" i="1"/>
  <c r="F401" i="1"/>
  <c r="I401" i="1"/>
  <c r="S401" i="1"/>
  <c r="T401" i="1"/>
  <c r="F402" i="1"/>
  <c r="I402" i="1"/>
  <c r="S402" i="1"/>
  <c r="T402" i="1"/>
  <c r="F403" i="1"/>
  <c r="I403" i="1"/>
  <c r="S403" i="1"/>
  <c r="T403" i="1"/>
  <c r="F404" i="1"/>
  <c r="I404" i="1"/>
  <c r="S404" i="1"/>
  <c r="T404" i="1"/>
  <c r="F405" i="1"/>
  <c r="I405" i="1"/>
  <c r="S405" i="1"/>
  <c r="T405" i="1"/>
  <c r="F406" i="1"/>
  <c r="I406" i="1"/>
  <c r="S406" i="1"/>
  <c r="T406" i="1"/>
  <c r="F407" i="1"/>
  <c r="I407" i="1"/>
  <c r="S407" i="1"/>
  <c r="T407" i="1"/>
  <c r="F408" i="1"/>
  <c r="I408" i="1"/>
  <c r="S408" i="1"/>
  <c r="T408" i="1"/>
  <c r="F409" i="1"/>
  <c r="I409" i="1"/>
  <c r="S409" i="1"/>
  <c r="T409" i="1"/>
  <c r="F410" i="1"/>
  <c r="I410" i="1"/>
  <c r="S410" i="1"/>
  <c r="T410" i="1"/>
  <c r="F411" i="1"/>
  <c r="I411" i="1"/>
  <c r="S411" i="1"/>
  <c r="T411" i="1"/>
  <c r="F412" i="1"/>
  <c r="I412" i="1"/>
  <c r="S412" i="1"/>
  <c r="T412" i="1"/>
  <c r="F413" i="1"/>
  <c r="I413" i="1"/>
  <c r="S413" i="1"/>
  <c r="T413" i="1"/>
  <c r="F414" i="1"/>
  <c r="I414" i="1"/>
  <c r="S414" i="1"/>
  <c r="T414" i="1"/>
  <c r="F415" i="1"/>
  <c r="I415" i="1"/>
  <c r="S415" i="1"/>
  <c r="T415" i="1"/>
  <c r="F416" i="1"/>
  <c r="I416" i="1"/>
  <c r="S416" i="1"/>
  <c r="T416" i="1"/>
  <c r="F417" i="1"/>
  <c r="I417" i="1"/>
  <c r="S417" i="1"/>
  <c r="T417" i="1"/>
  <c r="F418" i="1"/>
  <c r="I418" i="1"/>
  <c r="S418" i="1"/>
  <c r="T418" i="1"/>
  <c r="F419" i="1"/>
  <c r="I419" i="1"/>
  <c r="S419" i="1"/>
  <c r="T419" i="1"/>
  <c r="F420" i="1"/>
  <c r="I420" i="1"/>
  <c r="S420" i="1"/>
  <c r="T420" i="1"/>
  <c r="F421" i="1"/>
  <c r="I421" i="1"/>
  <c r="S421" i="1"/>
  <c r="T421" i="1"/>
  <c r="F422" i="1"/>
  <c r="I422" i="1"/>
  <c r="S422" i="1"/>
  <c r="T422" i="1"/>
  <c r="F423" i="1"/>
  <c r="I423" i="1"/>
  <c r="S423" i="1"/>
  <c r="T423" i="1"/>
  <c r="F424" i="1"/>
  <c r="I424" i="1"/>
  <c r="S424" i="1"/>
  <c r="T424" i="1"/>
  <c r="F425" i="1"/>
  <c r="I425" i="1"/>
  <c r="S425" i="1"/>
  <c r="T425" i="1"/>
  <c r="F426" i="1"/>
  <c r="I426" i="1"/>
  <c r="S426" i="1"/>
  <c r="T426" i="1"/>
  <c r="F427" i="1"/>
  <c r="I427" i="1"/>
  <c r="S427" i="1"/>
  <c r="T427" i="1"/>
  <c r="F428" i="1"/>
  <c r="I428" i="1"/>
  <c r="S428" i="1"/>
  <c r="T428" i="1"/>
  <c r="F429" i="1"/>
  <c r="I429" i="1"/>
  <c r="S429" i="1"/>
  <c r="T429" i="1"/>
  <c r="F430" i="1"/>
  <c r="I430" i="1"/>
  <c r="S430" i="1"/>
  <c r="T430" i="1"/>
  <c r="F431" i="1"/>
  <c r="I431" i="1"/>
  <c r="S431" i="1"/>
  <c r="T431" i="1"/>
  <c r="F432" i="1"/>
  <c r="I432" i="1"/>
  <c r="S432" i="1"/>
  <c r="T432" i="1"/>
  <c r="F433" i="1"/>
  <c r="I433" i="1"/>
  <c r="S433" i="1"/>
  <c r="T433" i="1"/>
  <c r="F434" i="1"/>
  <c r="I434" i="1"/>
  <c r="S434" i="1"/>
  <c r="T434" i="1"/>
  <c r="F435" i="1"/>
  <c r="I435" i="1"/>
  <c r="S435" i="1"/>
  <c r="T435" i="1"/>
  <c r="F436" i="1"/>
  <c r="I436" i="1"/>
  <c r="S436" i="1"/>
  <c r="T436" i="1"/>
  <c r="F437" i="1"/>
  <c r="I437" i="1"/>
  <c r="S437" i="1"/>
  <c r="T437" i="1"/>
  <c r="F438" i="1"/>
  <c r="I438" i="1"/>
  <c r="S438" i="1"/>
  <c r="T438" i="1"/>
  <c r="F439" i="1"/>
  <c r="I439" i="1"/>
  <c r="S439" i="1"/>
  <c r="T439" i="1"/>
  <c r="F440" i="1"/>
  <c r="I440" i="1"/>
  <c r="S440" i="1"/>
  <c r="T440" i="1"/>
  <c r="F441" i="1"/>
  <c r="I441" i="1"/>
  <c r="S441" i="1"/>
  <c r="T441" i="1"/>
  <c r="F442" i="1"/>
  <c r="I442" i="1"/>
  <c r="S442" i="1"/>
  <c r="T442" i="1"/>
  <c r="F443" i="1"/>
  <c r="I443" i="1"/>
  <c r="S443" i="1"/>
  <c r="T443" i="1"/>
  <c r="F444" i="1"/>
  <c r="I444" i="1"/>
  <c r="S444" i="1"/>
  <c r="T444" i="1"/>
  <c r="F445" i="1"/>
  <c r="I445" i="1"/>
  <c r="S445" i="1"/>
  <c r="T445" i="1"/>
  <c r="F446" i="1"/>
  <c r="I446" i="1"/>
  <c r="S446" i="1"/>
  <c r="T446" i="1"/>
  <c r="F447" i="1"/>
  <c r="I447" i="1"/>
  <c r="S447" i="1"/>
  <c r="T447" i="1"/>
  <c r="F448" i="1"/>
  <c r="I448" i="1"/>
  <c r="S448" i="1"/>
  <c r="T448" i="1"/>
  <c r="F449" i="1"/>
  <c r="I449" i="1"/>
  <c r="S449" i="1"/>
  <c r="T449" i="1"/>
  <c r="F450" i="1"/>
  <c r="I450" i="1"/>
  <c r="S450" i="1"/>
  <c r="T450" i="1"/>
  <c r="F451" i="1"/>
  <c r="I451" i="1"/>
  <c r="S451" i="1"/>
  <c r="T451" i="1"/>
  <c r="F452" i="1"/>
  <c r="I452" i="1"/>
  <c r="S452" i="1"/>
  <c r="T452" i="1"/>
  <c r="F453" i="1"/>
  <c r="I453" i="1"/>
  <c r="S453" i="1"/>
  <c r="T453" i="1"/>
  <c r="F454" i="1"/>
  <c r="I454" i="1"/>
  <c r="S454" i="1"/>
  <c r="T454" i="1"/>
  <c r="F455" i="1"/>
  <c r="I455" i="1"/>
  <c r="S455" i="1"/>
  <c r="T455" i="1"/>
  <c r="F456" i="1"/>
  <c r="I456" i="1"/>
  <c r="S456" i="1"/>
  <c r="T456" i="1"/>
  <c r="F457" i="1"/>
  <c r="I457" i="1"/>
  <c r="S457" i="1"/>
  <c r="T457" i="1"/>
  <c r="F458" i="1"/>
  <c r="I458" i="1"/>
  <c r="S458" i="1"/>
  <c r="T458" i="1"/>
  <c r="F459" i="1"/>
  <c r="I459" i="1"/>
  <c r="S459" i="1"/>
  <c r="T459" i="1"/>
  <c r="F460" i="1"/>
  <c r="I460" i="1"/>
  <c r="S460" i="1"/>
  <c r="T460" i="1"/>
  <c r="F461" i="1"/>
  <c r="I461" i="1"/>
  <c r="S461" i="1"/>
  <c r="T461" i="1"/>
  <c r="F462" i="1"/>
  <c r="I462" i="1"/>
  <c r="S462" i="1"/>
  <c r="T462" i="1"/>
  <c r="F463" i="1"/>
  <c r="I463" i="1"/>
  <c r="S463" i="1"/>
  <c r="T463" i="1"/>
  <c r="F464" i="1"/>
  <c r="I464" i="1"/>
  <c r="S464" i="1"/>
  <c r="T464" i="1"/>
  <c r="F465" i="1"/>
  <c r="I465" i="1"/>
  <c r="S465" i="1"/>
  <c r="T465" i="1"/>
  <c r="F466" i="1"/>
  <c r="I466" i="1"/>
  <c r="S466" i="1"/>
  <c r="T466" i="1"/>
  <c r="F467" i="1"/>
  <c r="I467" i="1"/>
  <c r="S467" i="1"/>
  <c r="T467" i="1"/>
  <c r="F468" i="1"/>
  <c r="I468" i="1"/>
  <c r="S468" i="1"/>
  <c r="T468" i="1"/>
  <c r="F469" i="1"/>
  <c r="I469" i="1"/>
  <c r="S469" i="1"/>
  <c r="T469" i="1"/>
  <c r="F470" i="1"/>
  <c r="I470" i="1"/>
  <c r="S470" i="1"/>
  <c r="T470" i="1"/>
  <c r="F471" i="1"/>
  <c r="I471" i="1"/>
  <c r="S471" i="1"/>
  <c r="T471" i="1"/>
  <c r="F472" i="1"/>
  <c r="I472" i="1"/>
  <c r="S472" i="1"/>
  <c r="T472" i="1"/>
  <c r="F473" i="1"/>
  <c r="I473" i="1"/>
  <c r="S473" i="1"/>
  <c r="T473" i="1"/>
  <c r="F474" i="1"/>
  <c r="I474" i="1"/>
  <c r="S474" i="1"/>
  <c r="T474" i="1"/>
  <c r="F475" i="1"/>
  <c r="I475" i="1"/>
  <c r="S475" i="1"/>
  <c r="T475" i="1"/>
  <c r="F476" i="1"/>
  <c r="I476" i="1"/>
  <c r="S476" i="1"/>
  <c r="T476" i="1"/>
  <c r="F477" i="1"/>
  <c r="I477" i="1"/>
  <c r="S477" i="1"/>
  <c r="T477" i="1"/>
  <c r="F478" i="1"/>
  <c r="I478" i="1"/>
  <c r="S478" i="1"/>
  <c r="T478" i="1"/>
  <c r="F479" i="1"/>
  <c r="I479" i="1"/>
  <c r="S479" i="1"/>
  <c r="T479" i="1"/>
  <c r="F480" i="1"/>
  <c r="I480" i="1"/>
  <c r="S480" i="1"/>
  <c r="T480" i="1"/>
  <c r="F481" i="1"/>
  <c r="I481" i="1"/>
  <c r="S481" i="1"/>
  <c r="T481" i="1"/>
  <c r="F482" i="1"/>
  <c r="I482" i="1"/>
  <c r="S482" i="1"/>
  <c r="T482" i="1"/>
  <c r="F483" i="1"/>
  <c r="I483" i="1"/>
  <c r="S483" i="1"/>
  <c r="T483" i="1"/>
  <c r="F484" i="1"/>
  <c r="I484" i="1"/>
  <c r="S484" i="1"/>
  <c r="T484" i="1"/>
  <c r="F485" i="1"/>
  <c r="I485" i="1"/>
  <c r="S485" i="1"/>
  <c r="T485" i="1"/>
  <c r="F486" i="1"/>
  <c r="I486" i="1"/>
  <c r="S486" i="1"/>
  <c r="T486" i="1"/>
  <c r="F487" i="1"/>
  <c r="I487" i="1"/>
  <c r="S487" i="1"/>
  <c r="T487" i="1"/>
  <c r="F488" i="1"/>
  <c r="I488" i="1"/>
  <c r="S488" i="1"/>
  <c r="T488" i="1"/>
  <c r="F489" i="1"/>
  <c r="I489" i="1"/>
  <c r="S489" i="1"/>
  <c r="T489" i="1"/>
  <c r="F490" i="1"/>
  <c r="I490" i="1"/>
  <c r="S490" i="1"/>
  <c r="T490" i="1"/>
  <c r="F491" i="1"/>
  <c r="I491" i="1"/>
  <c r="S491" i="1"/>
  <c r="T491" i="1"/>
  <c r="F492" i="1"/>
  <c r="I492" i="1"/>
  <c r="S492" i="1"/>
  <c r="T492" i="1"/>
  <c r="F493" i="1"/>
  <c r="I493" i="1"/>
  <c r="S493" i="1"/>
  <c r="T493" i="1"/>
  <c r="F494" i="1"/>
  <c r="I494" i="1"/>
  <c r="S494" i="1"/>
  <c r="T494" i="1"/>
  <c r="F495" i="1"/>
  <c r="I495" i="1"/>
  <c r="S495" i="1"/>
  <c r="T495" i="1"/>
  <c r="F496" i="1"/>
  <c r="I496" i="1"/>
  <c r="S496" i="1"/>
  <c r="T496" i="1"/>
  <c r="F497" i="1"/>
  <c r="I497" i="1"/>
  <c r="S497" i="1"/>
  <c r="T497" i="1"/>
  <c r="F498" i="1"/>
  <c r="I498" i="1"/>
  <c r="S498" i="1"/>
  <c r="T498" i="1"/>
  <c r="F499" i="1"/>
  <c r="I499" i="1"/>
  <c r="S499" i="1"/>
  <c r="T499" i="1"/>
  <c r="F500" i="1"/>
  <c r="I500" i="1"/>
  <c r="S500" i="1"/>
  <c r="T500" i="1"/>
  <c r="F501" i="1"/>
  <c r="I501" i="1"/>
  <c r="S501" i="1"/>
  <c r="T501" i="1"/>
  <c r="F502" i="1"/>
  <c r="I502" i="1"/>
  <c r="S502" i="1"/>
  <c r="T502" i="1"/>
  <c r="F503" i="1"/>
  <c r="I503" i="1"/>
  <c r="S503" i="1"/>
  <c r="T503" i="1"/>
  <c r="F504" i="1"/>
  <c r="I504" i="1"/>
  <c r="S504" i="1"/>
  <c r="T504" i="1"/>
  <c r="F505" i="1"/>
  <c r="I505" i="1"/>
  <c r="S505" i="1"/>
  <c r="T505" i="1"/>
  <c r="F506" i="1"/>
  <c r="I506" i="1"/>
  <c r="S506" i="1"/>
  <c r="T506" i="1"/>
  <c r="F507" i="1"/>
  <c r="I507" i="1"/>
  <c r="S507" i="1"/>
  <c r="T507" i="1"/>
  <c r="F508" i="1"/>
  <c r="I508" i="1"/>
  <c r="S508" i="1"/>
  <c r="T508" i="1"/>
  <c r="F509" i="1"/>
  <c r="I509" i="1"/>
  <c r="S509" i="1"/>
  <c r="T509" i="1"/>
  <c r="F510" i="1"/>
  <c r="I510" i="1"/>
  <c r="S510" i="1"/>
  <c r="T510" i="1"/>
  <c r="F511" i="1"/>
  <c r="I511" i="1"/>
  <c r="S511" i="1"/>
  <c r="T511" i="1"/>
  <c r="F512" i="1"/>
  <c r="I512" i="1"/>
  <c r="S512" i="1"/>
  <c r="T512" i="1"/>
  <c r="F513" i="1"/>
  <c r="I513" i="1"/>
  <c r="S513" i="1"/>
  <c r="T513" i="1"/>
  <c r="F514" i="1"/>
  <c r="I514" i="1"/>
  <c r="S514" i="1"/>
  <c r="T514" i="1"/>
  <c r="F515" i="1"/>
  <c r="I515" i="1"/>
  <c r="S515" i="1"/>
  <c r="T515" i="1"/>
  <c r="F516" i="1"/>
  <c r="I516" i="1"/>
  <c r="S516" i="1"/>
  <c r="T516" i="1"/>
  <c r="F517" i="1"/>
  <c r="I517" i="1"/>
  <c r="S517" i="1"/>
  <c r="T517" i="1"/>
  <c r="F518" i="1"/>
  <c r="I518" i="1"/>
  <c r="S518" i="1"/>
  <c r="T518" i="1"/>
  <c r="F519" i="1"/>
  <c r="I519" i="1"/>
  <c r="S519" i="1"/>
  <c r="T519" i="1"/>
  <c r="F520" i="1"/>
  <c r="I520" i="1"/>
  <c r="S520" i="1"/>
  <c r="T520" i="1"/>
  <c r="F521" i="1"/>
  <c r="I521" i="1"/>
  <c r="S521" i="1"/>
  <c r="T521" i="1"/>
  <c r="F522" i="1"/>
  <c r="I522" i="1"/>
  <c r="S522" i="1"/>
  <c r="T522" i="1"/>
  <c r="F523" i="1"/>
  <c r="I523" i="1"/>
  <c r="S523" i="1"/>
  <c r="T523" i="1"/>
  <c r="F524" i="1"/>
  <c r="I524" i="1"/>
  <c r="S524" i="1"/>
  <c r="T524" i="1"/>
  <c r="F525" i="1"/>
  <c r="I525" i="1"/>
  <c r="S525" i="1"/>
  <c r="T525" i="1"/>
  <c r="F526" i="1"/>
  <c r="I526" i="1"/>
  <c r="S526" i="1"/>
  <c r="T526" i="1"/>
  <c r="F527" i="1"/>
  <c r="I527" i="1"/>
  <c r="S527" i="1"/>
  <c r="T527" i="1"/>
  <c r="F528" i="1"/>
  <c r="I528" i="1"/>
  <c r="S528" i="1"/>
  <c r="T528" i="1"/>
  <c r="F529" i="1"/>
  <c r="I529" i="1"/>
  <c r="S529" i="1"/>
  <c r="T529" i="1"/>
  <c r="F530" i="1"/>
  <c r="I530" i="1"/>
  <c r="S530" i="1"/>
  <c r="T530" i="1"/>
  <c r="F531" i="1"/>
  <c r="I531" i="1"/>
  <c r="S531" i="1"/>
  <c r="T531" i="1"/>
  <c r="F532" i="1"/>
  <c r="I532" i="1"/>
  <c r="S532" i="1"/>
  <c r="T532" i="1"/>
  <c r="F533" i="1"/>
  <c r="I533" i="1"/>
  <c r="S533" i="1"/>
  <c r="T533" i="1"/>
  <c r="F534" i="1"/>
  <c r="I534" i="1"/>
  <c r="S534" i="1"/>
  <c r="T534" i="1"/>
  <c r="F535" i="1"/>
  <c r="I535" i="1"/>
  <c r="S535" i="1"/>
  <c r="T535" i="1"/>
  <c r="F536" i="1"/>
  <c r="I536" i="1"/>
  <c r="S536" i="1"/>
  <c r="T536" i="1"/>
  <c r="F537" i="1"/>
  <c r="I537" i="1"/>
  <c r="S537" i="1"/>
  <c r="T537" i="1"/>
  <c r="F538" i="1"/>
  <c r="I538" i="1"/>
  <c r="S538" i="1"/>
  <c r="T538" i="1"/>
  <c r="F539" i="1"/>
  <c r="I539" i="1"/>
  <c r="S539" i="1"/>
  <c r="T539" i="1"/>
  <c r="F540" i="1"/>
  <c r="I540" i="1"/>
  <c r="S540" i="1"/>
  <c r="T540" i="1"/>
  <c r="F541" i="1"/>
  <c r="I541" i="1"/>
  <c r="S541" i="1"/>
  <c r="T541" i="1"/>
  <c r="F542" i="1"/>
  <c r="I542" i="1"/>
  <c r="S542" i="1"/>
  <c r="T542" i="1"/>
  <c r="F543" i="1"/>
  <c r="I543" i="1"/>
  <c r="S543" i="1"/>
  <c r="T543" i="1"/>
  <c r="F544" i="1"/>
  <c r="I544" i="1"/>
  <c r="S544" i="1"/>
  <c r="T544" i="1"/>
  <c r="F545" i="1"/>
  <c r="I545" i="1"/>
  <c r="S545" i="1"/>
  <c r="T545" i="1"/>
  <c r="F546" i="1"/>
  <c r="I546" i="1"/>
  <c r="S546" i="1"/>
  <c r="T546" i="1"/>
  <c r="F547" i="1"/>
  <c r="I547" i="1"/>
  <c r="S547" i="1"/>
  <c r="T547" i="1"/>
  <c r="F548" i="1"/>
  <c r="I548" i="1"/>
  <c r="S548" i="1"/>
  <c r="T548" i="1"/>
  <c r="F549" i="1"/>
  <c r="I549" i="1"/>
  <c r="S549" i="1"/>
  <c r="T549" i="1"/>
  <c r="F550" i="1"/>
  <c r="I550" i="1"/>
  <c r="S550" i="1"/>
  <c r="T550" i="1"/>
  <c r="F551" i="1"/>
  <c r="I551" i="1"/>
  <c r="S551" i="1"/>
  <c r="T551" i="1"/>
  <c r="F552" i="1"/>
  <c r="I552" i="1"/>
  <c r="S552" i="1"/>
  <c r="T552" i="1"/>
  <c r="F553" i="1"/>
  <c r="I553" i="1"/>
  <c r="S553" i="1"/>
  <c r="T553" i="1"/>
  <c r="F554" i="1"/>
  <c r="I554" i="1"/>
  <c r="S554" i="1"/>
  <c r="T554" i="1"/>
  <c r="F555" i="1"/>
  <c r="I555" i="1"/>
  <c r="S555" i="1"/>
  <c r="T555" i="1"/>
  <c r="F556" i="1"/>
  <c r="I556" i="1"/>
  <c r="S556" i="1"/>
  <c r="T556" i="1"/>
  <c r="F557" i="1"/>
  <c r="I557" i="1"/>
  <c r="S557" i="1"/>
  <c r="T557" i="1"/>
  <c r="F558" i="1"/>
  <c r="I558" i="1"/>
  <c r="S558" i="1"/>
  <c r="T558" i="1"/>
  <c r="F559" i="1"/>
  <c r="I559" i="1"/>
  <c r="S559" i="1"/>
  <c r="T559" i="1"/>
  <c r="F560" i="1"/>
  <c r="I560" i="1"/>
  <c r="S560" i="1"/>
  <c r="T560" i="1"/>
  <c r="F561" i="1"/>
  <c r="I561" i="1"/>
  <c r="S561" i="1"/>
  <c r="T561" i="1"/>
  <c r="F562" i="1"/>
  <c r="I562" i="1"/>
  <c r="S562" i="1"/>
  <c r="T562" i="1"/>
  <c r="F563" i="1"/>
  <c r="I563" i="1"/>
  <c r="S563" i="1"/>
  <c r="T563" i="1"/>
  <c r="F564" i="1"/>
  <c r="I564" i="1"/>
  <c r="S564" i="1"/>
  <c r="T564" i="1"/>
  <c r="F565" i="1"/>
  <c r="I565" i="1"/>
  <c r="S565" i="1"/>
  <c r="T565" i="1"/>
  <c r="F566" i="1"/>
  <c r="I566" i="1"/>
  <c r="S566" i="1"/>
  <c r="T566" i="1"/>
  <c r="F567" i="1"/>
  <c r="I567" i="1"/>
  <c r="S567" i="1"/>
  <c r="T567" i="1"/>
  <c r="F568" i="1"/>
  <c r="I568" i="1"/>
  <c r="S568" i="1"/>
  <c r="T568" i="1"/>
  <c r="F569" i="1"/>
  <c r="I569" i="1"/>
  <c r="S569" i="1"/>
  <c r="T569" i="1"/>
  <c r="F570" i="1"/>
  <c r="I570" i="1"/>
  <c r="S570" i="1"/>
  <c r="T570" i="1"/>
  <c r="F571" i="1"/>
  <c r="I571" i="1"/>
  <c r="S571" i="1"/>
  <c r="T571" i="1"/>
  <c r="F572" i="1"/>
  <c r="I572" i="1"/>
  <c r="S572" i="1"/>
  <c r="T572" i="1"/>
  <c r="F573" i="1"/>
  <c r="I573" i="1"/>
  <c r="S573" i="1"/>
  <c r="T573" i="1"/>
  <c r="F574" i="1"/>
  <c r="I574" i="1"/>
  <c r="S574" i="1"/>
  <c r="T574" i="1"/>
  <c r="F575" i="1"/>
  <c r="I575" i="1"/>
  <c r="S575" i="1"/>
  <c r="T575" i="1"/>
  <c r="F576" i="1"/>
  <c r="I576" i="1"/>
  <c r="S576" i="1"/>
  <c r="T576" i="1"/>
  <c r="F577" i="1"/>
  <c r="I577" i="1"/>
  <c r="S577" i="1"/>
  <c r="T577" i="1"/>
  <c r="F578" i="1"/>
  <c r="I578" i="1"/>
  <c r="S578" i="1"/>
  <c r="T578" i="1"/>
  <c r="F579" i="1"/>
  <c r="I579" i="1"/>
  <c r="S579" i="1"/>
  <c r="T579" i="1"/>
  <c r="F580" i="1"/>
  <c r="I580" i="1"/>
  <c r="S580" i="1"/>
  <c r="T580" i="1"/>
  <c r="F581" i="1"/>
  <c r="I581" i="1"/>
  <c r="S581" i="1"/>
  <c r="T581" i="1"/>
  <c r="F582" i="1"/>
  <c r="I582" i="1"/>
  <c r="S582" i="1"/>
  <c r="T582" i="1"/>
  <c r="F583" i="1"/>
  <c r="I583" i="1"/>
  <c r="S583" i="1"/>
  <c r="T583" i="1"/>
  <c r="F584" i="1"/>
  <c r="I584" i="1"/>
  <c r="S584" i="1"/>
  <c r="T584" i="1"/>
  <c r="F585" i="1"/>
  <c r="I585" i="1"/>
  <c r="S585" i="1"/>
  <c r="T585" i="1"/>
  <c r="F586" i="1"/>
  <c r="I586" i="1"/>
  <c r="S586" i="1"/>
  <c r="T586" i="1"/>
  <c r="F587" i="1"/>
  <c r="I587" i="1"/>
  <c r="S587" i="1"/>
  <c r="T587" i="1"/>
  <c r="F588" i="1"/>
  <c r="I588" i="1"/>
  <c r="S588" i="1"/>
  <c r="T588" i="1"/>
  <c r="F589" i="1"/>
  <c r="I589" i="1"/>
  <c r="S589" i="1"/>
  <c r="T589" i="1"/>
  <c r="F590" i="1"/>
  <c r="I590" i="1"/>
  <c r="S590" i="1"/>
  <c r="T590" i="1"/>
  <c r="F591" i="1"/>
  <c r="I591" i="1"/>
  <c r="S591" i="1"/>
  <c r="T591" i="1"/>
  <c r="F592" i="1"/>
  <c r="I592" i="1"/>
  <c r="S592" i="1"/>
  <c r="T592" i="1"/>
  <c r="F593" i="1"/>
  <c r="I593" i="1"/>
  <c r="S593" i="1"/>
  <c r="T593" i="1"/>
  <c r="F594" i="1"/>
  <c r="I594" i="1"/>
  <c r="S594" i="1"/>
  <c r="T594" i="1"/>
  <c r="F595" i="1"/>
  <c r="I595" i="1"/>
  <c r="S595" i="1"/>
  <c r="T595" i="1"/>
  <c r="F596" i="1"/>
  <c r="I596" i="1"/>
  <c r="S596" i="1"/>
  <c r="T596" i="1"/>
  <c r="F597" i="1"/>
  <c r="I597" i="1"/>
  <c r="S597" i="1"/>
  <c r="T597" i="1"/>
  <c r="F598" i="1"/>
  <c r="I598" i="1"/>
  <c r="S598" i="1"/>
  <c r="T598" i="1"/>
  <c r="F599" i="1"/>
  <c r="I599" i="1"/>
  <c r="S599" i="1"/>
  <c r="T599" i="1"/>
  <c r="F600" i="1"/>
  <c r="I600" i="1"/>
  <c r="S600" i="1"/>
  <c r="T600" i="1"/>
  <c r="F601" i="1"/>
  <c r="I601" i="1"/>
  <c r="S601" i="1"/>
  <c r="T601" i="1"/>
  <c r="F602" i="1"/>
  <c r="I602" i="1"/>
  <c r="S602" i="1"/>
  <c r="T602" i="1"/>
  <c r="F603" i="1"/>
  <c r="I603" i="1"/>
  <c r="S603" i="1"/>
  <c r="T603" i="1"/>
  <c r="F604" i="1"/>
  <c r="I604" i="1"/>
  <c r="S604" i="1"/>
  <c r="T604" i="1"/>
  <c r="F605" i="1"/>
  <c r="I605" i="1"/>
  <c r="S605" i="1"/>
  <c r="T605" i="1"/>
  <c r="F606" i="1"/>
  <c r="I606" i="1"/>
  <c r="S606" i="1"/>
  <c r="T606" i="1"/>
  <c r="F607" i="1"/>
  <c r="I607" i="1"/>
  <c r="S607" i="1"/>
  <c r="T607" i="1"/>
  <c r="F608" i="1"/>
  <c r="I608" i="1"/>
  <c r="S608" i="1"/>
  <c r="T608" i="1"/>
  <c r="F609" i="1"/>
  <c r="I609" i="1"/>
  <c r="S609" i="1"/>
  <c r="T609" i="1"/>
  <c r="F610" i="1"/>
  <c r="I610" i="1"/>
  <c r="S610" i="1"/>
  <c r="T610" i="1"/>
  <c r="F611" i="1"/>
  <c r="I611" i="1"/>
  <c r="S611" i="1"/>
  <c r="T611" i="1"/>
  <c r="F612" i="1"/>
  <c r="I612" i="1"/>
  <c r="S612" i="1"/>
  <c r="T612" i="1"/>
  <c r="F613" i="1"/>
  <c r="I613" i="1"/>
  <c r="S613" i="1"/>
  <c r="T613" i="1"/>
  <c r="F614" i="1"/>
  <c r="I614" i="1"/>
  <c r="S614" i="1"/>
  <c r="T614" i="1"/>
  <c r="F615" i="1"/>
  <c r="I615" i="1"/>
  <c r="S615" i="1"/>
  <c r="T615" i="1"/>
  <c r="F616" i="1"/>
  <c r="I616" i="1"/>
  <c r="S616" i="1"/>
  <c r="T616" i="1"/>
  <c r="F617" i="1"/>
  <c r="I617" i="1"/>
  <c r="S617" i="1"/>
  <c r="T617" i="1"/>
  <c r="F618" i="1"/>
  <c r="I618" i="1"/>
  <c r="S618" i="1"/>
  <c r="T618" i="1"/>
  <c r="F619" i="1"/>
  <c r="I619" i="1"/>
  <c r="S619" i="1"/>
  <c r="T619" i="1"/>
  <c r="F620" i="1"/>
  <c r="I620" i="1"/>
  <c r="S620" i="1"/>
  <c r="T620" i="1"/>
  <c r="F621" i="1"/>
  <c r="I621" i="1"/>
  <c r="S621" i="1"/>
  <c r="T621" i="1"/>
  <c r="F622" i="1"/>
  <c r="I622" i="1"/>
  <c r="S622" i="1"/>
  <c r="T622" i="1"/>
  <c r="F623" i="1"/>
  <c r="I623" i="1"/>
  <c r="S623" i="1"/>
  <c r="T623" i="1"/>
  <c r="F624" i="1"/>
  <c r="I624" i="1"/>
  <c r="S624" i="1"/>
  <c r="T624" i="1"/>
  <c r="F625" i="1"/>
  <c r="I625" i="1"/>
  <c r="S625" i="1"/>
  <c r="T625" i="1"/>
  <c r="F626" i="1"/>
  <c r="I626" i="1"/>
  <c r="S626" i="1"/>
  <c r="T626" i="1"/>
  <c r="F627" i="1"/>
  <c r="I627" i="1"/>
  <c r="S627" i="1"/>
  <c r="T627" i="1"/>
  <c r="F628" i="1"/>
  <c r="I628" i="1"/>
  <c r="S628" i="1"/>
  <c r="T628" i="1"/>
  <c r="F629" i="1"/>
  <c r="I629" i="1"/>
  <c r="S629" i="1"/>
  <c r="T629" i="1"/>
  <c r="F630" i="1"/>
  <c r="I630" i="1"/>
  <c r="S630" i="1"/>
  <c r="T630" i="1"/>
  <c r="F631" i="1"/>
  <c r="I631" i="1"/>
  <c r="S631" i="1"/>
  <c r="T631" i="1"/>
  <c r="F632" i="1"/>
  <c r="I632" i="1"/>
  <c r="S632" i="1"/>
  <c r="T632" i="1"/>
  <c r="F633" i="1"/>
  <c r="I633" i="1"/>
  <c r="S633" i="1"/>
  <c r="T633" i="1"/>
  <c r="F634" i="1"/>
  <c r="I634" i="1"/>
  <c r="S634" i="1"/>
  <c r="T634" i="1"/>
  <c r="F635" i="1"/>
  <c r="I635" i="1"/>
  <c r="S635" i="1"/>
  <c r="T635" i="1"/>
  <c r="F636" i="1"/>
  <c r="I636" i="1"/>
  <c r="S636" i="1"/>
  <c r="T636" i="1"/>
  <c r="F637" i="1"/>
  <c r="I637" i="1"/>
  <c r="S637" i="1"/>
  <c r="T637" i="1"/>
  <c r="F638" i="1"/>
  <c r="I638" i="1"/>
  <c r="S638" i="1"/>
  <c r="T638" i="1"/>
  <c r="F639" i="1"/>
  <c r="I639" i="1"/>
  <c r="S639" i="1"/>
  <c r="T639" i="1"/>
  <c r="F640" i="1"/>
  <c r="I640" i="1"/>
  <c r="S640" i="1"/>
  <c r="T640" i="1"/>
  <c r="F641" i="1"/>
  <c r="I641" i="1"/>
  <c r="S641" i="1"/>
  <c r="T641" i="1"/>
  <c r="F642" i="1"/>
  <c r="I642" i="1"/>
  <c r="S642" i="1"/>
  <c r="T642" i="1"/>
  <c r="F643" i="1"/>
  <c r="I643" i="1"/>
  <c r="S643" i="1"/>
  <c r="T643" i="1"/>
  <c r="F644" i="1"/>
  <c r="I644" i="1"/>
  <c r="S644" i="1"/>
  <c r="T644" i="1"/>
  <c r="F645" i="1"/>
  <c r="I645" i="1"/>
  <c r="S645" i="1"/>
  <c r="T645" i="1"/>
  <c r="F646" i="1"/>
  <c r="I646" i="1"/>
  <c r="S646" i="1"/>
  <c r="T646" i="1"/>
  <c r="F647" i="1"/>
  <c r="I647" i="1"/>
  <c r="S647" i="1"/>
  <c r="T647" i="1"/>
  <c r="F648" i="1"/>
  <c r="I648" i="1"/>
  <c r="S648" i="1"/>
  <c r="T648" i="1"/>
  <c r="F649" i="1"/>
  <c r="I649" i="1"/>
  <c r="S649" i="1"/>
  <c r="T649" i="1"/>
  <c r="F650" i="1"/>
  <c r="I650" i="1"/>
  <c r="S650" i="1"/>
  <c r="T650" i="1"/>
  <c r="F651" i="1"/>
  <c r="I651" i="1"/>
  <c r="S651" i="1"/>
  <c r="T651" i="1"/>
  <c r="F652" i="1"/>
  <c r="I652" i="1"/>
  <c r="S652" i="1"/>
  <c r="T652" i="1"/>
  <c r="F653" i="1"/>
  <c r="I653" i="1"/>
  <c r="S653" i="1"/>
  <c r="T653" i="1"/>
  <c r="F654" i="1"/>
  <c r="I654" i="1"/>
  <c r="S654" i="1"/>
  <c r="T654" i="1"/>
  <c r="F655" i="1"/>
  <c r="I655" i="1"/>
  <c r="S655" i="1"/>
  <c r="T655" i="1"/>
  <c r="F656" i="1"/>
  <c r="I656" i="1"/>
  <c r="S656" i="1"/>
  <c r="T656" i="1"/>
  <c r="F657" i="1"/>
  <c r="I657" i="1"/>
  <c r="S657" i="1"/>
  <c r="T657" i="1"/>
  <c r="F658" i="1"/>
  <c r="I658" i="1"/>
  <c r="S658" i="1"/>
  <c r="T658" i="1"/>
  <c r="F659" i="1"/>
  <c r="I659" i="1"/>
  <c r="S659" i="1"/>
  <c r="T659" i="1"/>
  <c r="F660" i="1"/>
  <c r="I660" i="1"/>
  <c r="S660" i="1"/>
  <c r="T660" i="1"/>
  <c r="F661" i="1"/>
  <c r="I661" i="1"/>
  <c r="S661" i="1"/>
  <c r="T661" i="1"/>
  <c r="F662" i="1"/>
  <c r="I662" i="1"/>
  <c r="S662" i="1"/>
  <c r="T662" i="1"/>
  <c r="F663" i="1"/>
  <c r="I663" i="1"/>
  <c r="S663" i="1"/>
  <c r="T663" i="1"/>
  <c r="F664" i="1"/>
  <c r="I664" i="1"/>
  <c r="S664" i="1"/>
  <c r="T664" i="1"/>
  <c r="F665" i="1"/>
  <c r="I665" i="1"/>
  <c r="S665" i="1"/>
  <c r="T665" i="1"/>
  <c r="F666" i="1"/>
  <c r="I666" i="1"/>
  <c r="S666" i="1"/>
  <c r="T666" i="1"/>
  <c r="F667" i="1"/>
  <c r="I667" i="1"/>
  <c r="S667" i="1"/>
  <c r="T667" i="1"/>
  <c r="F668" i="1"/>
  <c r="I668" i="1"/>
  <c r="S668" i="1"/>
  <c r="T668" i="1"/>
  <c r="F669" i="1"/>
  <c r="I669" i="1"/>
  <c r="S669" i="1"/>
  <c r="T669" i="1"/>
  <c r="F670" i="1"/>
  <c r="I670" i="1"/>
  <c r="S670" i="1"/>
  <c r="T670" i="1"/>
  <c r="F671" i="1"/>
  <c r="I671" i="1"/>
  <c r="S671" i="1"/>
  <c r="T671" i="1"/>
  <c r="F672" i="1"/>
  <c r="I672" i="1"/>
  <c r="S672" i="1"/>
  <c r="T672" i="1"/>
  <c r="F673" i="1"/>
  <c r="I673" i="1"/>
  <c r="S673" i="1"/>
  <c r="T673" i="1"/>
  <c r="F674" i="1"/>
  <c r="I674" i="1"/>
  <c r="S674" i="1"/>
  <c r="T674" i="1"/>
  <c r="F675" i="1"/>
  <c r="I675" i="1"/>
  <c r="S675" i="1"/>
  <c r="T675" i="1"/>
  <c r="F676" i="1"/>
  <c r="I676" i="1"/>
  <c r="S676" i="1"/>
  <c r="T676" i="1"/>
  <c r="F677" i="1"/>
  <c r="I677" i="1"/>
  <c r="S677" i="1"/>
  <c r="T677" i="1"/>
  <c r="F678" i="1"/>
  <c r="I678" i="1"/>
  <c r="S678" i="1"/>
  <c r="T678" i="1"/>
  <c r="F679" i="1"/>
  <c r="I679" i="1"/>
  <c r="S679" i="1"/>
  <c r="T679" i="1"/>
  <c r="F680" i="1"/>
  <c r="I680" i="1"/>
  <c r="S680" i="1"/>
  <c r="T680" i="1"/>
  <c r="F681" i="1"/>
  <c r="I681" i="1"/>
  <c r="S681" i="1"/>
  <c r="T681" i="1"/>
  <c r="F682" i="1"/>
  <c r="I682" i="1"/>
  <c r="S682" i="1"/>
  <c r="T682" i="1"/>
  <c r="F683" i="1"/>
  <c r="I683" i="1"/>
  <c r="S683" i="1"/>
  <c r="T683" i="1"/>
  <c r="F684" i="1"/>
  <c r="I684" i="1"/>
  <c r="S684" i="1"/>
  <c r="T684" i="1"/>
  <c r="F685" i="1"/>
  <c r="I685" i="1"/>
  <c r="S685" i="1"/>
  <c r="T685" i="1"/>
  <c r="F686" i="1"/>
  <c r="I686" i="1"/>
  <c r="S686" i="1"/>
  <c r="T686" i="1"/>
  <c r="F687" i="1"/>
  <c r="I687" i="1"/>
  <c r="S687" i="1"/>
  <c r="T687" i="1"/>
  <c r="F688" i="1"/>
  <c r="I688" i="1"/>
  <c r="S688" i="1"/>
  <c r="T688" i="1"/>
  <c r="F689" i="1"/>
  <c r="I689" i="1"/>
  <c r="S689" i="1"/>
  <c r="T689" i="1"/>
  <c r="F690" i="1"/>
  <c r="I690" i="1"/>
  <c r="S690" i="1"/>
  <c r="T690" i="1"/>
  <c r="F691" i="1"/>
  <c r="I691" i="1"/>
  <c r="S691" i="1"/>
  <c r="T691" i="1"/>
  <c r="F692" i="1"/>
  <c r="I692" i="1"/>
  <c r="S692" i="1"/>
  <c r="T692" i="1"/>
  <c r="F693" i="1"/>
  <c r="I693" i="1"/>
  <c r="S693" i="1"/>
  <c r="T693" i="1"/>
  <c r="F694" i="1"/>
  <c r="I694" i="1"/>
  <c r="S694" i="1"/>
  <c r="T694" i="1"/>
  <c r="F695" i="1"/>
  <c r="I695" i="1"/>
  <c r="S695" i="1"/>
  <c r="T695" i="1"/>
  <c r="F696" i="1"/>
  <c r="I696" i="1"/>
  <c r="S696" i="1"/>
  <c r="T696" i="1"/>
  <c r="F697" i="1"/>
  <c r="I697" i="1"/>
  <c r="S697" i="1"/>
  <c r="T697" i="1"/>
  <c r="F698" i="1"/>
  <c r="I698" i="1"/>
  <c r="S698" i="1"/>
  <c r="T698" i="1"/>
  <c r="F699" i="1"/>
  <c r="I699" i="1"/>
  <c r="S699" i="1"/>
  <c r="T699" i="1"/>
  <c r="F700" i="1"/>
  <c r="I700" i="1"/>
  <c r="S700" i="1"/>
  <c r="T700" i="1"/>
  <c r="F701" i="1"/>
  <c r="I701" i="1"/>
  <c r="S701" i="1"/>
  <c r="T701" i="1"/>
  <c r="F702" i="1"/>
  <c r="I702" i="1"/>
  <c r="S702" i="1"/>
  <c r="T702" i="1"/>
  <c r="F703" i="1"/>
  <c r="I703" i="1"/>
  <c r="S703" i="1"/>
  <c r="T703" i="1"/>
  <c r="F704" i="1"/>
  <c r="I704" i="1"/>
  <c r="S704" i="1"/>
  <c r="T704" i="1"/>
  <c r="F705" i="1"/>
  <c r="I705" i="1"/>
  <c r="S705" i="1"/>
  <c r="T705" i="1"/>
  <c r="F706" i="1"/>
  <c r="I706" i="1"/>
  <c r="S706" i="1"/>
  <c r="T706" i="1"/>
  <c r="F707" i="1"/>
  <c r="I707" i="1"/>
  <c r="S707" i="1"/>
  <c r="T707" i="1"/>
  <c r="F708" i="1"/>
  <c r="I708" i="1"/>
  <c r="S708" i="1"/>
  <c r="T708" i="1"/>
  <c r="F709" i="1"/>
  <c r="I709" i="1"/>
  <c r="S709" i="1"/>
  <c r="T709" i="1"/>
  <c r="F710" i="1"/>
  <c r="I710" i="1"/>
  <c r="S710" i="1"/>
  <c r="T710" i="1"/>
  <c r="F711" i="1"/>
  <c r="I711" i="1"/>
  <c r="S711" i="1"/>
  <c r="T711" i="1"/>
  <c r="F712" i="1"/>
  <c r="I712" i="1"/>
  <c r="S712" i="1"/>
  <c r="T712" i="1"/>
  <c r="F713" i="1"/>
  <c r="I713" i="1"/>
  <c r="S713" i="1"/>
  <c r="T713" i="1"/>
  <c r="F714" i="1"/>
  <c r="I714" i="1"/>
  <c r="S714" i="1"/>
  <c r="T714" i="1"/>
  <c r="F715" i="1"/>
  <c r="I715" i="1"/>
  <c r="S715" i="1"/>
  <c r="T715" i="1"/>
  <c r="F716" i="1"/>
  <c r="I716" i="1"/>
  <c r="S716" i="1"/>
  <c r="T716" i="1"/>
  <c r="F717" i="1"/>
  <c r="I717" i="1"/>
  <c r="S717" i="1"/>
  <c r="T717" i="1"/>
  <c r="F718" i="1"/>
  <c r="I718" i="1"/>
  <c r="S718" i="1"/>
  <c r="T718" i="1"/>
  <c r="F719" i="1"/>
  <c r="I719" i="1"/>
  <c r="S719" i="1"/>
  <c r="T719" i="1"/>
  <c r="F720" i="1"/>
  <c r="I720" i="1"/>
  <c r="S720" i="1"/>
  <c r="T720" i="1"/>
  <c r="F721" i="1"/>
  <c r="I721" i="1"/>
  <c r="S721" i="1"/>
  <c r="T721" i="1"/>
  <c r="F722" i="1"/>
  <c r="I722" i="1"/>
  <c r="S722" i="1"/>
  <c r="T722" i="1"/>
  <c r="F723" i="1"/>
  <c r="I723" i="1"/>
  <c r="S723" i="1"/>
  <c r="T723" i="1"/>
  <c r="F724" i="1"/>
  <c r="I724" i="1"/>
  <c r="S724" i="1"/>
  <c r="T724" i="1"/>
  <c r="F725" i="1"/>
  <c r="I725" i="1"/>
  <c r="S725" i="1"/>
  <c r="T725" i="1"/>
  <c r="F726" i="1"/>
  <c r="I726" i="1"/>
  <c r="S726" i="1"/>
  <c r="T726" i="1"/>
  <c r="F727" i="1"/>
  <c r="I727" i="1"/>
  <c r="S727" i="1"/>
  <c r="T727" i="1"/>
  <c r="F728" i="1"/>
  <c r="I728" i="1"/>
  <c r="S728" i="1"/>
  <c r="T728" i="1"/>
  <c r="F729" i="1"/>
  <c r="I729" i="1"/>
  <c r="S729" i="1"/>
  <c r="T729" i="1"/>
  <c r="F730" i="1"/>
  <c r="I730" i="1"/>
  <c r="S730" i="1"/>
  <c r="T730" i="1"/>
  <c r="F731" i="1"/>
  <c r="I731" i="1"/>
  <c r="S731" i="1"/>
  <c r="T731" i="1"/>
  <c r="F732" i="1"/>
  <c r="I732" i="1"/>
  <c r="S732" i="1"/>
  <c r="T732" i="1"/>
  <c r="F733" i="1"/>
  <c r="I733" i="1"/>
  <c r="S733" i="1"/>
  <c r="T733" i="1"/>
  <c r="F734" i="1"/>
  <c r="I734" i="1"/>
  <c r="S734" i="1"/>
  <c r="T734" i="1"/>
  <c r="F735" i="1"/>
  <c r="I735" i="1"/>
  <c r="S735" i="1"/>
  <c r="T735" i="1"/>
  <c r="F736" i="1"/>
  <c r="I736" i="1"/>
  <c r="S736" i="1"/>
  <c r="T736" i="1"/>
  <c r="F737" i="1"/>
  <c r="I737" i="1"/>
  <c r="S737" i="1"/>
  <c r="T737" i="1"/>
  <c r="F738" i="1"/>
  <c r="I738" i="1"/>
  <c r="S738" i="1"/>
  <c r="T738" i="1"/>
  <c r="F739" i="1"/>
  <c r="I739" i="1"/>
  <c r="S739" i="1"/>
  <c r="T739" i="1"/>
  <c r="F740" i="1"/>
  <c r="I740" i="1"/>
  <c r="S740" i="1"/>
  <c r="T740" i="1"/>
  <c r="F741" i="1"/>
  <c r="I741" i="1"/>
  <c r="S741" i="1"/>
  <c r="T741" i="1"/>
  <c r="F742" i="1"/>
  <c r="I742" i="1"/>
  <c r="S742" i="1"/>
  <c r="T742" i="1"/>
  <c r="F743" i="1"/>
  <c r="I743" i="1"/>
  <c r="S743" i="1"/>
  <c r="T743" i="1"/>
  <c r="F744" i="1"/>
  <c r="I744" i="1"/>
  <c r="S744" i="1"/>
  <c r="T744" i="1"/>
  <c r="F745" i="1"/>
  <c r="I745" i="1"/>
  <c r="S745" i="1"/>
  <c r="T745" i="1"/>
  <c r="F746" i="1"/>
  <c r="I746" i="1"/>
  <c r="S746" i="1"/>
  <c r="T746" i="1"/>
  <c r="F747" i="1"/>
  <c r="I747" i="1"/>
  <c r="S747" i="1"/>
  <c r="T747" i="1"/>
  <c r="F748" i="1"/>
  <c r="I748" i="1"/>
  <c r="S748" i="1"/>
  <c r="T748" i="1"/>
  <c r="F749" i="1"/>
  <c r="I749" i="1"/>
  <c r="S749" i="1"/>
  <c r="T749" i="1"/>
  <c r="F750" i="1"/>
  <c r="I750" i="1"/>
  <c r="S750" i="1"/>
  <c r="T750" i="1"/>
  <c r="F751" i="1"/>
  <c r="I751" i="1"/>
  <c r="S751" i="1"/>
  <c r="T751" i="1"/>
  <c r="F752" i="1"/>
  <c r="I752" i="1"/>
  <c r="S752" i="1"/>
  <c r="T752" i="1"/>
  <c r="F753" i="1"/>
  <c r="I753" i="1"/>
  <c r="S753" i="1"/>
  <c r="T753" i="1"/>
  <c r="F754" i="1"/>
  <c r="I754" i="1"/>
  <c r="S754" i="1"/>
  <c r="T754" i="1"/>
  <c r="F755" i="1"/>
  <c r="I755" i="1"/>
  <c r="S755" i="1"/>
  <c r="T755" i="1"/>
  <c r="F756" i="1"/>
  <c r="I756" i="1"/>
  <c r="S756" i="1"/>
  <c r="T756" i="1"/>
  <c r="F757" i="1"/>
  <c r="I757" i="1"/>
  <c r="S757" i="1"/>
  <c r="T757" i="1"/>
  <c r="F758" i="1"/>
  <c r="I758" i="1"/>
  <c r="S758" i="1"/>
  <c r="T758" i="1"/>
  <c r="F759" i="1"/>
  <c r="I759" i="1"/>
  <c r="S759" i="1"/>
  <c r="T759" i="1"/>
  <c r="F760" i="1"/>
  <c r="I760" i="1"/>
  <c r="S760" i="1"/>
  <c r="T760" i="1"/>
  <c r="F761" i="1"/>
  <c r="I761" i="1"/>
  <c r="S761" i="1"/>
  <c r="T761" i="1"/>
  <c r="F762" i="1"/>
  <c r="I762" i="1"/>
  <c r="S762" i="1"/>
  <c r="T762" i="1"/>
  <c r="F763" i="1"/>
  <c r="I763" i="1"/>
  <c r="S763" i="1"/>
  <c r="T763" i="1"/>
  <c r="F764" i="1"/>
  <c r="I764" i="1"/>
  <c r="S764" i="1"/>
  <c r="T764" i="1"/>
  <c r="F765" i="1"/>
  <c r="I765" i="1"/>
  <c r="S765" i="1"/>
  <c r="T765" i="1"/>
  <c r="F766" i="1"/>
  <c r="I766" i="1"/>
  <c r="S766" i="1"/>
  <c r="T766" i="1"/>
  <c r="F767" i="1"/>
  <c r="I767" i="1"/>
  <c r="S767" i="1"/>
  <c r="T767" i="1"/>
  <c r="F768" i="1"/>
  <c r="I768" i="1"/>
  <c r="S768" i="1"/>
  <c r="T768" i="1"/>
  <c r="F769" i="1"/>
  <c r="I769" i="1"/>
  <c r="S769" i="1"/>
  <c r="T769" i="1"/>
  <c r="F770" i="1"/>
  <c r="I770" i="1"/>
  <c r="S770" i="1"/>
  <c r="T770" i="1"/>
  <c r="F771" i="1"/>
  <c r="I771" i="1"/>
  <c r="S771" i="1"/>
  <c r="T771" i="1"/>
  <c r="F772" i="1"/>
  <c r="I772" i="1"/>
  <c r="S772" i="1"/>
  <c r="T772" i="1"/>
  <c r="F773" i="1"/>
  <c r="I773" i="1"/>
  <c r="S773" i="1"/>
  <c r="T773" i="1"/>
  <c r="F774" i="1"/>
  <c r="I774" i="1"/>
  <c r="S774" i="1"/>
  <c r="T774" i="1"/>
  <c r="F775" i="1"/>
  <c r="I775" i="1"/>
  <c r="S775" i="1"/>
  <c r="T775" i="1"/>
  <c r="F776" i="1"/>
  <c r="I776" i="1"/>
  <c r="S776" i="1"/>
  <c r="T776" i="1"/>
  <c r="F777" i="1"/>
  <c r="I777" i="1"/>
  <c r="S777" i="1"/>
  <c r="T777" i="1"/>
  <c r="F778" i="1"/>
  <c r="I778" i="1"/>
  <c r="S778" i="1"/>
  <c r="T778" i="1"/>
  <c r="F779" i="1"/>
  <c r="I779" i="1"/>
  <c r="S779" i="1"/>
  <c r="T779" i="1"/>
  <c r="F780" i="1"/>
  <c r="I780" i="1"/>
  <c r="S780" i="1"/>
  <c r="T780" i="1"/>
  <c r="F781" i="1"/>
  <c r="I781" i="1"/>
  <c r="S781" i="1"/>
  <c r="T781" i="1"/>
  <c r="F782" i="1"/>
  <c r="I782" i="1"/>
  <c r="S782" i="1"/>
  <c r="T782" i="1"/>
  <c r="F783" i="1"/>
  <c r="I783" i="1"/>
  <c r="S783" i="1"/>
  <c r="T783" i="1"/>
  <c r="F784" i="1"/>
  <c r="I784" i="1"/>
  <c r="S784" i="1"/>
  <c r="T784" i="1"/>
  <c r="F785" i="1"/>
  <c r="I785" i="1"/>
  <c r="S785" i="1"/>
  <c r="T785" i="1"/>
  <c r="F786" i="1"/>
  <c r="I786" i="1"/>
  <c r="S786" i="1"/>
  <c r="T786" i="1"/>
  <c r="F787" i="1"/>
  <c r="I787" i="1"/>
  <c r="S787" i="1"/>
  <c r="T787" i="1"/>
  <c r="F788" i="1"/>
  <c r="I788" i="1"/>
  <c r="S788" i="1"/>
  <c r="T788" i="1"/>
  <c r="F789" i="1"/>
  <c r="I789" i="1"/>
  <c r="S789" i="1"/>
  <c r="T789" i="1"/>
  <c r="F790" i="1"/>
  <c r="I790" i="1"/>
  <c r="S790" i="1"/>
  <c r="T790" i="1"/>
  <c r="F791" i="1"/>
  <c r="I791" i="1"/>
  <c r="S791" i="1"/>
  <c r="T791" i="1"/>
  <c r="F792" i="1"/>
  <c r="I792" i="1"/>
  <c r="S792" i="1"/>
  <c r="T792" i="1"/>
  <c r="F793" i="1"/>
  <c r="I793" i="1"/>
  <c r="S793" i="1"/>
  <c r="T793" i="1"/>
  <c r="F794" i="1"/>
  <c r="I794" i="1"/>
  <c r="S794" i="1"/>
  <c r="T794" i="1"/>
  <c r="F795" i="1"/>
  <c r="I795" i="1"/>
  <c r="S795" i="1"/>
  <c r="T795" i="1"/>
  <c r="F796" i="1"/>
  <c r="I796" i="1"/>
  <c r="S796" i="1"/>
  <c r="T796" i="1"/>
  <c r="F797" i="1"/>
  <c r="I797" i="1"/>
  <c r="S797" i="1"/>
  <c r="T797" i="1"/>
  <c r="F798" i="1"/>
  <c r="I798" i="1"/>
  <c r="S798" i="1"/>
  <c r="T798" i="1"/>
  <c r="F799" i="1"/>
  <c r="I799" i="1"/>
  <c r="S799" i="1"/>
  <c r="T799" i="1"/>
  <c r="F800" i="1"/>
  <c r="I800" i="1"/>
  <c r="S800" i="1"/>
  <c r="T800" i="1"/>
  <c r="F801" i="1"/>
  <c r="I801" i="1"/>
  <c r="S801" i="1"/>
  <c r="T801" i="1"/>
  <c r="F802" i="1"/>
  <c r="I802" i="1"/>
  <c r="S802" i="1"/>
  <c r="T802" i="1"/>
  <c r="F803" i="1"/>
  <c r="I803" i="1"/>
  <c r="S803" i="1"/>
  <c r="T803" i="1"/>
  <c r="F804" i="1"/>
  <c r="I804" i="1"/>
  <c r="S804" i="1"/>
  <c r="T804" i="1"/>
  <c r="F805" i="1"/>
  <c r="I805" i="1"/>
  <c r="S805" i="1"/>
  <c r="T805" i="1"/>
  <c r="F806" i="1"/>
  <c r="I806" i="1"/>
  <c r="S806" i="1"/>
  <c r="T806" i="1"/>
  <c r="F807" i="1"/>
  <c r="I807" i="1"/>
  <c r="S807" i="1"/>
  <c r="T807" i="1"/>
  <c r="F808" i="1"/>
  <c r="I808" i="1"/>
  <c r="S808" i="1"/>
  <c r="T808" i="1"/>
  <c r="F809" i="1"/>
  <c r="I809" i="1"/>
  <c r="S809" i="1"/>
  <c r="T809" i="1"/>
  <c r="F810" i="1"/>
  <c r="I810" i="1"/>
  <c r="S810" i="1"/>
  <c r="T810" i="1"/>
  <c r="F811" i="1"/>
  <c r="I811" i="1"/>
  <c r="S811" i="1"/>
  <c r="T811" i="1"/>
  <c r="F812" i="1"/>
  <c r="I812" i="1"/>
  <c r="S812" i="1"/>
  <c r="T812" i="1"/>
  <c r="F813" i="1"/>
  <c r="I813" i="1"/>
  <c r="S813" i="1"/>
  <c r="T813" i="1"/>
  <c r="F814" i="1"/>
  <c r="I814" i="1"/>
  <c r="S814" i="1"/>
  <c r="T814" i="1"/>
  <c r="F815" i="1"/>
  <c r="I815" i="1"/>
  <c r="S815" i="1"/>
  <c r="T815" i="1"/>
  <c r="F816" i="1"/>
  <c r="I816" i="1"/>
  <c r="S816" i="1"/>
  <c r="T816" i="1"/>
  <c r="F817" i="1"/>
  <c r="I817" i="1"/>
  <c r="S817" i="1"/>
  <c r="T817" i="1"/>
  <c r="F818" i="1"/>
  <c r="I818" i="1"/>
  <c r="S818" i="1"/>
  <c r="T818" i="1"/>
  <c r="F819" i="1"/>
  <c r="I819" i="1"/>
  <c r="S819" i="1"/>
  <c r="T819" i="1"/>
  <c r="F820" i="1"/>
  <c r="I820" i="1"/>
  <c r="S820" i="1"/>
  <c r="T820" i="1"/>
  <c r="F821" i="1"/>
  <c r="I821" i="1"/>
  <c r="S821" i="1"/>
  <c r="T821" i="1"/>
  <c r="F822" i="1"/>
  <c r="I822" i="1"/>
  <c r="S822" i="1"/>
  <c r="T822" i="1"/>
  <c r="F823" i="1"/>
  <c r="I823" i="1"/>
  <c r="S823" i="1"/>
  <c r="T823" i="1"/>
  <c r="F824" i="1"/>
  <c r="I824" i="1"/>
  <c r="S824" i="1"/>
  <c r="T824" i="1"/>
  <c r="F825" i="1"/>
  <c r="I825" i="1"/>
  <c r="S825" i="1"/>
  <c r="T825" i="1"/>
  <c r="F826" i="1"/>
  <c r="I826" i="1"/>
  <c r="S826" i="1"/>
  <c r="T826" i="1"/>
  <c r="F827" i="1"/>
  <c r="I827" i="1"/>
  <c r="S827" i="1"/>
  <c r="T827" i="1"/>
  <c r="F828" i="1"/>
  <c r="I828" i="1"/>
  <c r="S828" i="1"/>
  <c r="T828" i="1"/>
  <c r="F829" i="1"/>
  <c r="I829" i="1"/>
  <c r="S829" i="1"/>
  <c r="T829" i="1"/>
  <c r="F830" i="1"/>
  <c r="I830" i="1"/>
  <c r="S830" i="1"/>
  <c r="T830" i="1"/>
  <c r="F831" i="1"/>
  <c r="I831" i="1"/>
  <c r="S831" i="1"/>
  <c r="T831" i="1"/>
  <c r="F832" i="1"/>
  <c r="I832" i="1"/>
  <c r="S832" i="1"/>
  <c r="T832" i="1"/>
  <c r="F833" i="1"/>
  <c r="I833" i="1"/>
  <c r="S833" i="1"/>
  <c r="T833" i="1"/>
  <c r="F834" i="1"/>
  <c r="I834" i="1"/>
  <c r="S834" i="1"/>
  <c r="T834" i="1"/>
  <c r="F835" i="1"/>
  <c r="I835" i="1"/>
  <c r="S835" i="1"/>
  <c r="T835" i="1"/>
  <c r="F836" i="1"/>
  <c r="I836" i="1"/>
  <c r="S836" i="1"/>
  <c r="T836" i="1"/>
  <c r="F837" i="1"/>
  <c r="I837" i="1"/>
  <c r="S837" i="1"/>
  <c r="T837" i="1"/>
  <c r="F838" i="1"/>
  <c r="I838" i="1"/>
  <c r="S838" i="1"/>
  <c r="T838" i="1"/>
  <c r="F839" i="1"/>
  <c r="I839" i="1"/>
  <c r="S839" i="1"/>
  <c r="T839" i="1"/>
  <c r="F840" i="1"/>
  <c r="I840" i="1"/>
  <c r="S840" i="1"/>
  <c r="T840" i="1"/>
  <c r="F841" i="1"/>
  <c r="I841" i="1"/>
  <c r="S841" i="1"/>
  <c r="T841" i="1"/>
  <c r="F842" i="1"/>
  <c r="I842" i="1"/>
  <c r="S842" i="1"/>
  <c r="T842" i="1"/>
  <c r="F843" i="1"/>
  <c r="I843" i="1"/>
  <c r="S843" i="1"/>
  <c r="T843" i="1"/>
  <c r="F844" i="1"/>
  <c r="I844" i="1"/>
  <c r="S844" i="1"/>
  <c r="T844" i="1"/>
  <c r="F845" i="1"/>
  <c r="I845" i="1"/>
  <c r="S845" i="1"/>
  <c r="T845" i="1"/>
  <c r="F846" i="1"/>
  <c r="I846" i="1"/>
  <c r="S846" i="1"/>
  <c r="T846" i="1"/>
  <c r="F847" i="1"/>
  <c r="I847" i="1"/>
  <c r="S847" i="1"/>
  <c r="T847" i="1"/>
  <c r="F848" i="1"/>
  <c r="I848" i="1"/>
  <c r="S848" i="1"/>
  <c r="T848" i="1"/>
  <c r="F849" i="1"/>
  <c r="I849" i="1"/>
  <c r="S849" i="1"/>
  <c r="T849" i="1"/>
  <c r="F850" i="1"/>
  <c r="I850" i="1"/>
  <c r="S850" i="1"/>
  <c r="T850" i="1"/>
  <c r="F851" i="1"/>
  <c r="I851" i="1"/>
  <c r="S851" i="1"/>
  <c r="T851" i="1"/>
  <c r="F852" i="1"/>
  <c r="I852" i="1"/>
  <c r="S852" i="1"/>
  <c r="T852" i="1"/>
  <c r="F853" i="1"/>
  <c r="I853" i="1"/>
  <c r="S853" i="1"/>
  <c r="T853" i="1"/>
  <c r="F854" i="1"/>
  <c r="I854" i="1"/>
  <c r="S854" i="1"/>
  <c r="T854" i="1"/>
  <c r="F855" i="1"/>
  <c r="I855" i="1"/>
  <c r="S855" i="1"/>
  <c r="T855" i="1"/>
  <c r="F856" i="1"/>
  <c r="I856" i="1"/>
  <c r="S856" i="1"/>
  <c r="T856" i="1"/>
  <c r="F857" i="1"/>
  <c r="I857" i="1"/>
  <c r="S857" i="1"/>
  <c r="T857" i="1"/>
  <c r="F858" i="1"/>
  <c r="I858" i="1"/>
  <c r="S858" i="1"/>
  <c r="T858" i="1"/>
  <c r="F859" i="1"/>
  <c r="I859" i="1"/>
  <c r="S859" i="1"/>
  <c r="T859" i="1"/>
  <c r="F860" i="1"/>
  <c r="I860" i="1"/>
  <c r="S860" i="1"/>
  <c r="T860" i="1"/>
  <c r="F861" i="1"/>
  <c r="I861" i="1"/>
  <c r="S861" i="1"/>
  <c r="T861" i="1"/>
  <c r="F862" i="1"/>
  <c r="I862" i="1"/>
  <c r="S862" i="1"/>
  <c r="T862" i="1"/>
  <c r="F863" i="1"/>
  <c r="I863" i="1"/>
  <c r="S863" i="1"/>
  <c r="T863" i="1"/>
  <c r="F864" i="1"/>
  <c r="I864" i="1"/>
  <c r="S864" i="1"/>
  <c r="T864" i="1"/>
  <c r="F865" i="1"/>
  <c r="I865" i="1"/>
  <c r="S865" i="1"/>
  <c r="T865" i="1"/>
  <c r="F866" i="1"/>
  <c r="I866" i="1"/>
  <c r="S866" i="1"/>
  <c r="T866" i="1"/>
  <c r="F867" i="1"/>
  <c r="I867" i="1"/>
  <c r="S867" i="1"/>
  <c r="T867" i="1"/>
  <c r="F868" i="1"/>
  <c r="I868" i="1"/>
  <c r="S868" i="1"/>
  <c r="T868" i="1"/>
  <c r="F869" i="1"/>
  <c r="I869" i="1"/>
  <c r="S869" i="1"/>
  <c r="T869" i="1"/>
  <c r="F870" i="1"/>
  <c r="I870" i="1"/>
  <c r="S870" i="1"/>
  <c r="T870" i="1"/>
  <c r="F871" i="1"/>
  <c r="I871" i="1"/>
  <c r="S871" i="1"/>
  <c r="T871" i="1"/>
  <c r="F872" i="1"/>
  <c r="I872" i="1"/>
  <c r="S872" i="1"/>
  <c r="T872" i="1"/>
  <c r="F873" i="1"/>
  <c r="I873" i="1"/>
  <c r="S873" i="1"/>
  <c r="T873" i="1"/>
  <c r="F874" i="1"/>
  <c r="I874" i="1"/>
  <c r="S874" i="1"/>
  <c r="T874" i="1"/>
  <c r="F875" i="1"/>
  <c r="I875" i="1"/>
  <c r="S875" i="1"/>
  <c r="T875" i="1"/>
  <c r="F876" i="1"/>
  <c r="I876" i="1"/>
  <c r="S876" i="1"/>
  <c r="T876" i="1"/>
  <c r="F877" i="1"/>
  <c r="I877" i="1"/>
  <c r="S877" i="1"/>
  <c r="T877" i="1"/>
  <c r="F878" i="1"/>
  <c r="I878" i="1"/>
  <c r="S878" i="1"/>
  <c r="T878" i="1"/>
  <c r="F879" i="1"/>
  <c r="I879" i="1"/>
  <c r="S879" i="1"/>
  <c r="T879" i="1"/>
  <c r="F880" i="1"/>
  <c r="I880" i="1"/>
  <c r="S880" i="1"/>
  <c r="T880" i="1"/>
  <c r="F881" i="1"/>
  <c r="I881" i="1"/>
  <c r="S881" i="1"/>
  <c r="T881" i="1"/>
  <c r="F882" i="1"/>
  <c r="I882" i="1"/>
  <c r="S882" i="1"/>
  <c r="T882" i="1"/>
  <c r="F883" i="1"/>
  <c r="I883" i="1"/>
  <c r="S883" i="1"/>
  <c r="T883" i="1"/>
  <c r="F884" i="1"/>
  <c r="I884" i="1"/>
  <c r="S884" i="1"/>
  <c r="T884" i="1"/>
  <c r="F885" i="1"/>
  <c r="I885" i="1"/>
  <c r="S885" i="1"/>
  <c r="T885" i="1"/>
  <c r="F886" i="1"/>
  <c r="I886" i="1"/>
  <c r="S886" i="1"/>
  <c r="T886" i="1"/>
  <c r="F887" i="1"/>
  <c r="I887" i="1"/>
  <c r="S887" i="1"/>
  <c r="T887" i="1"/>
  <c r="F888" i="1"/>
  <c r="I888" i="1"/>
  <c r="S888" i="1"/>
  <c r="T888" i="1"/>
  <c r="F889" i="1"/>
  <c r="I889" i="1"/>
  <c r="S889" i="1"/>
  <c r="T889" i="1"/>
  <c r="F890" i="1"/>
  <c r="I890" i="1"/>
  <c r="S890" i="1"/>
  <c r="T890" i="1"/>
  <c r="F891" i="1"/>
  <c r="I891" i="1"/>
  <c r="S891" i="1"/>
  <c r="T891" i="1"/>
  <c r="F892" i="1"/>
  <c r="I892" i="1"/>
  <c r="S892" i="1"/>
  <c r="T892" i="1"/>
  <c r="F893" i="1"/>
  <c r="I893" i="1"/>
  <c r="S893" i="1"/>
  <c r="T893" i="1"/>
  <c r="F894" i="1"/>
  <c r="I894" i="1"/>
  <c r="S894" i="1"/>
  <c r="T894" i="1"/>
  <c r="F895" i="1"/>
  <c r="I895" i="1"/>
  <c r="S895" i="1"/>
  <c r="T895" i="1"/>
  <c r="F896" i="1"/>
  <c r="I896" i="1"/>
  <c r="S896" i="1"/>
  <c r="T896" i="1"/>
  <c r="F897" i="1"/>
  <c r="I897" i="1"/>
  <c r="S897" i="1"/>
  <c r="T897" i="1"/>
  <c r="F898" i="1"/>
  <c r="I898" i="1"/>
  <c r="S898" i="1"/>
  <c r="T898" i="1"/>
  <c r="F899" i="1"/>
  <c r="I899" i="1"/>
  <c r="S899" i="1"/>
  <c r="T899" i="1"/>
  <c r="F900" i="1"/>
  <c r="I900" i="1"/>
  <c r="S900" i="1"/>
  <c r="T900" i="1"/>
  <c r="F901" i="1"/>
  <c r="I901" i="1"/>
  <c r="S901" i="1"/>
  <c r="T901" i="1"/>
  <c r="F902" i="1"/>
  <c r="I902" i="1"/>
  <c r="S902" i="1"/>
  <c r="T902" i="1"/>
  <c r="F903" i="1"/>
  <c r="I903" i="1"/>
  <c r="S903" i="1"/>
  <c r="T903" i="1"/>
  <c r="F904" i="1"/>
  <c r="I904" i="1"/>
  <c r="S904" i="1"/>
  <c r="T904" i="1"/>
  <c r="F905" i="1"/>
  <c r="I905" i="1"/>
  <c r="S905" i="1"/>
  <c r="T905" i="1"/>
  <c r="F906" i="1"/>
  <c r="I906" i="1"/>
  <c r="S906" i="1"/>
  <c r="T906" i="1"/>
  <c r="F907" i="1"/>
  <c r="I907" i="1"/>
  <c r="S907" i="1"/>
  <c r="T907" i="1"/>
  <c r="F908" i="1"/>
  <c r="I908" i="1"/>
  <c r="S908" i="1"/>
  <c r="T908" i="1"/>
  <c r="F909" i="1"/>
  <c r="I909" i="1"/>
  <c r="S909" i="1"/>
  <c r="T909" i="1"/>
  <c r="F910" i="1"/>
  <c r="I910" i="1"/>
  <c r="S910" i="1"/>
  <c r="T910" i="1"/>
  <c r="F911" i="1"/>
  <c r="I911" i="1"/>
  <c r="S911" i="1"/>
  <c r="T911" i="1"/>
  <c r="F912" i="1"/>
  <c r="I912" i="1"/>
  <c r="S912" i="1"/>
  <c r="T912" i="1"/>
  <c r="F913" i="1"/>
  <c r="I913" i="1"/>
  <c r="S913" i="1"/>
  <c r="T913" i="1"/>
  <c r="F914" i="1"/>
  <c r="I914" i="1"/>
  <c r="S914" i="1"/>
  <c r="T914" i="1"/>
  <c r="F915" i="1"/>
  <c r="I915" i="1"/>
  <c r="S915" i="1"/>
  <c r="T915" i="1"/>
  <c r="F916" i="1"/>
  <c r="I916" i="1"/>
  <c r="S916" i="1"/>
  <c r="T916" i="1"/>
  <c r="F917" i="1"/>
  <c r="I917" i="1"/>
  <c r="S917" i="1"/>
  <c r="T917" i="1"/>
  <c r="F918" i="1"/>
  <c r="I918" i="1"/>
  <c r="S918" i="1"/>
  <c r="T918" i="1"/>
  <c r="F919" i="1"/>
  <c r="I919" i="1"/>
  <c r="S919" i="1"/>
  <c r="T919" i="1"/>
  <c r="F920" i="1"/>
  <c r="I920" i="1"/>
  <c r="S920" i="1"/>
  <c r="T920" i="1"/>
  <c r="F921" i="1"/>
  <c r="I921" i="1"/>
  <c r="S921" i="1"/>
  <c r="T921" i="1"/>
  <c r="F922" i="1"/>
  <c r="I922" i="1"/>
  <c r="S922" i="1"/>
  <c r="T922" i="1"/>
  <c r="F923" i="1"/>
  <c r="I923" i="1"/>
  <c r="S923" i="1"/>
  <c r="T923" i="1"/>
  <c r="F924" i="1"/>
  <c r="I924" i="1"/>
  <c r="S924" i="1"/>
  <c r="T924" i="1"/>
  <c r="F925" i="1"/>
  <c r="I925" i="1"/>
  <c r="S925" i="1"/>
  <c r="T925" i="1"/>
  <c r="F926" i="1"/>
  <c r="I926" i="1"/>
  <c r="S926" i="1"/>
  <c r="T926" i="1"/>
  <c r="F927" i="1"/>
  <c r="I927" i="1"/>
  <c r="S927" i="1"/>
  <c r="T927" i="1"/>
  <c r="F928" i="1"/>
  <c r="I928" i="1"/>
  <c r="S928" i="1"/>
  <c r="T928" i="1"/>
  <c r="F929" i="1"/>
  <c r="I929" i="1"/>
  <c r="S929" i="1"/>
  <c r="T929" i="1"/>
  <c r="F930" i="1"/>
  <c r="I930" i="1"/>
  <c r="S930" i="1"/>
  <c r="T930" i="1"/>
  <c r="F931" i="1"/>
  <c r="I931" i="1"/>
  <c r="S931" i="1"/>
  <c r="T931" i="1"/>
  <c r="F932" i="1"/>
  <c r="I932" i="1"/>
  <c r="S932" i="1"/>
  <c r="T932" i="1"/>
  <c r="F933" i="1"/>
  <c r="I933" i="1"/>
  <c r="S933" i="1"/>
  <c r="T933" i="1"/>
  <c r="F934" i="1"/>
  <c r="I934" i="1"/>
  <c r="S934" i="1"/>
  <c r="T934" i="1"/>
  <c r="F935" i="1"/>
  <c r="I935" i="1"/>
  <c r="S935" i="1"/>
  <c r="T935" i="1"/>
  <c r="F936" i="1"/>
  <c r="I936" i="1"/>
  <c r="S936" i="1"/>
  <c r="T936" i="1"/>
  <c r="F937" i="1"/>
  <c r="I937" i="1"/>
  <c r="S937" i="1"/>
  <c r="T937" i="1"/>
  <c r="F938" i="1"/>
  <c r="I938" i="1"/>
  <c r="S938" i="1"/>
  <c r="T938" i="1"/>
  <c r="F939" i="1"/>
  <c r="I939" i="1"/>
  <c r="S939" i="1"/>
  <c r="T939" i="1"/>
  <c r="F940" i="1"/>
  <c r="I940" i="1"/>
  <c r="S940" i="1"/>
  <c r="T940" i="1"/>
  <c r="F941" i="1"/>
  <c r="I941" i="1"/>
  <c r="S941" i="1"/>
  <c r="T941" i="1"/>
  <c r="F942" i="1"/>
  <c r="I942" i="1"/>
  <c r="S942" i="1"/>
  <c r="T942" i="1"/>
  <c r="F943" i="1"/>
  <c r="I943" i="1"/>
  <c r="S943" i="1"/>
  <c r="T943" i="1"/>
  <c r="F944" i="1"/>
  <c r="I944" i="1"/>
  <c r="S944" i="1"/>
  <c r="T944" i="1"/>
  <c r="F945" i="1"/>
  <c r="I945" i="1"/>
  <c r="S945" i="1"/>
  <c r="T945" i="1"/>
  <c r="F946" i="1"/>
  <c r="I946" i="1"/>
  <c r="S946" i="1"/>
  <c r="T946" i="1"/>
  <c r="F947" i="1"/>
  <c r="I947" i="1"/>
  <c r="S947" i="1"/>
  <c r="T947" i="1"/>
  <c r="F948" i="1"/>
  <c r="I948" i="1"/>
  <c r="S948" i="1"/>
  <c r="T948" i="1"/>
  <c r="F949" i="1"/>
  <c r="I949" i="1"/>
  <c r="S949" i="1"/>
  <c r="T949" i="1"/>
  <c r="F950" i="1"/>
  <c r="I950" i="1"/>
  <c r="S950" i="1"/>
  <c r="T950" i="1"/>
  <c r="F951" i="1"/>
  <c r="I951" i="1"/>
  <c r="S951" i="1"/>
  <c r="T951" i="1"/>
  <c r="F952" i="1"/>
  <c r="I952" i="1"/>
  <c r="S952" i="1"/>
  <c r="T952" i="1"/>
  <c r="F953" i="1"/>
  <c r="I953" i="1"/>
  <c r="S953" i="1"/>
  <c r="T953" i="1"/>
  <c r="F954" i="1"/>
  <c r="I954" i="1"/>
  <c r="S954" i="1"/>
  <c r="T954" i="1"/>
  <c r="F955" i="1"/>
  <c r="I955" i="1"/>
  <c r="S955" i="1"/>
  <c r="T955" i="1"/>
  <c r="F956" i="1"/>
  <c r="I956" i="1"/>
  <c r="S956" i="1"/>
  <c r="T956" i="1"/>
  <c r="F957" i="1"/>
  <c r="I957" i="1"/>
  <c r="S957" i="1"/>
  <c r="T957" i="1"/>
  <c r="F958" i="1"/>
  <c r="I958" i="1"/>
  <c r="S958" i="1"/>
  <c r="T958" i="1"/>
  <c r="F959" i="1"/>
  <c r="I959" i="1"/>
  <c r="S959" i="1"/>
  <c r="T959" i="1"/>
  <c r="F960" i="1"/>
  <c r="I960" i="1"/>
  <c r="S960" i="1"/>
  <c r="T960" i="1"/>
  <c r="F961" i="1"/>
  <c r="I961" i="1"/>
  <c r="S961" i="1"/>
  <c r="T961" i="1"/>
  <c r="F962" i="1"/>
  <c r="I962" i="1"/>
  <c r="S962" i="1"/>
  <c r="T962" i="1"/>
  <c r="F963" i="1"/>
  <c r="I963" i="1"/>
  <c r="S963" i="1"/>
  <c r="T963" i="1"/>
  <c r="F964" i="1"/>
  <c r="I964" i="1"/>
  <c r="S964" i="1"/>
  <c r="T964" i="1"/>
  <c r="F965" i="1"/>
  <c r="I965" i="1"/>
  <c r="S965" i="1"/>
  <c r="T965" i="1"/>
  <c r="F966" i="1"/>
  <c r="I966" i="1"/>
  <c r="S966" i="1"/>
  <c r="T966" i="1"/>
  <c r="F967" i="1"/>
  <c r="I967" i="1"/>
  <c r="S967" i="1"/>
  <c r="T967" i="1"/>
  <c r="F968" i="1"/>
  <c r="I968" i="1"/>
  <c r="S968" i="1"/>
  <c r="T968" i="1"/>
  <c r="F969" i="1"/>
  <c r="I969" i="1"/>
  <c r="S969" i="1"/>
  <c r="T969" i="1"/>
  <c r="F970" i="1"/>
  <c r="I970" i="1"/>
  <c r="S970" i="1"/>
  <c r="T970" i="1"/>
  <c r="F971" i="1"/>
  <c r="I971" i="1"/>
  <c r="S971" i="1"/>
  <c r="T971" i="1"/>
  <c r="F972" i="1"/>
  <c r="I972" i="1"/>
  <c r="S972" i="1"/>
  <c r="T972" i="1"/>
  <c r="F973" i="1"/>
  <c r="I973" i="1"/>
  <c r="S973" i="1"/>
  <c r="T973" i="1"/>
  <c r="F974" i="1"/>
  <c r="I974" i="1"/>
  <c r="S974" i="1"/>
  <c r="T974" i="1"/>
  <c r="F975" i="1"/>
  <c r="I975" i="1"/>
  <c r="S975" i="1"/>
  <c r="T975" i="1"/>
  <c r="F976" i="1"/>
  <c r="I976" i="1"/>
  <c r="S976" i="1"/>
  <c r="T976" i="1"/>
  <c r="F977" i="1"/>
  <c r="I977" i="1"/>
  <c r="S977" i="1"/>
  <c r="T977" i="1"/>
  <c r="F978" i="1"/>
  <c r="I978" i="1"/>
  <c r="S978" i="1"/>
  <c r="T978" i="1"/>
  <c r="F979" i="1"/>
  <c r="I979" i="1"/>
  <c r="S979" i="1"/>
  <c r="T979" i="1"/>
  <c r="F980" i="1"/>
  <c r="I980" i="1"/>
  <c r="S980" i="1"/>
  <c r="T980" i="1"/>
  <c r="F981" i="1"/>
  <c r="I981" i="1"/>
  <c r="S981" i="1"/>
  <c r="T981" i="1"/>
  <c r="F982" i="1"/>
  <c r="I982" i="1"/>
  <c r="S982" i="1"/>
  <c r="T982" i="1"/>
  <c r="F983" i="1"/>
  <c r="I983" i="1"/>
  <c r="S983" i="1"/>
  <c r="T983" i="1"/>
  <c r="F984" i="1"/>
  <c r="I984" i="1"/>
  <c r="S984" i="1"/>
  <c r="T984" i="1"/>
  <c r="F985" i="1"/>
  <c r="I985" i="1"/>
  <c r="S985" i="1"/>
  <c r="T985" i="1"/>
  <c r="F986" i="1"/>
  <c r="I986" i="1"/>
  <c r="S986" i="1"/>
  <c r="T986" i="1"/>
  <c r="F987" i="1"/>
  <c r="I987" i="1"/>
  <c r="S987" i="1"/>
  <c r="T987" i="1"/>
  <c r="F988" i="1"/>
  <c r="I988" i="1"/>
  <c r="S988" i="1"/>
  <c r="T988" i="1"/>
  <c r="F989" i="1"/>
  <c r="I989" i="1"/>
  <c r="S989" i="1"/>
  <c r="T989" i="1"/>
  <c r="F990" i="1"/>
  <c r="I990" i="1"/>
  <c r="S990" i="1"/>
  <c r="T990" i="1"/>
  <c r="F991" i="1"/>
  <c r="I991" i="1"/>
  <c r="S991" i="1"/>
  <c r="T991" i="1"/>
  <c r="F992" i="1"/>
  <c r="I992" i="1"/>
  <c r="S992" i="1"/>
  <c r="T992" i="1"/>
  <c r="F993" i="1"/>
  <c r="I993" i="1"/>
  <c r="S993" i="1"/>
  <c r="T993" i="1"/>
  <c r="F994" i="1"/>
  <c r="I994" i="1"/>
  <c r="S994" i="1"/>
  <c r="T994" i="1"/>
  <c r="F995" i="1"/>
  <c r="I995" i="1"/>
  <c r="S995" i="1"/>
  <c r="T995" i="1"/>
  <c r="F996" i="1"/>
  <c r="I996" i="1"/>
  <c r="S996" i="1"/>
  <c r="T996" i="1"/>
  <c r="F997" i="1"/>
  <c r="I997" i="1"/>
  <c r="S997" i="1"/>
  <c r="T997" i="1"/>
  <c r="F998" i="1"/>
  <c r="I998" i="1"/>
  <c r="S998" i="1"/>
  <c r="T998" i="1"/>
  <c r="F999" i="1"/>
  <c r="I999" i="1"/>
  <c r="S999" i="1"/>
  <c r="T999" i="1"/>
  <c r="F1000" i="1"/>
  <c r="I1000" i="1"/>
  <c r="S1000" i="1"/>
  <c r="T1000" i="1"/>
  <c r="F1001" i="1"/>
  <c r="I1001" i="1"/>
  <c r="S1001" i="1"/>
  <c r="T1001" i="1"/>
  <c r="E2" i="13" l="1"/>
  <c r="G2" i="13" s="1"/>
  <c r="D5" i="13"/>
  <c r="E5" i="13" s="1"/>
  <c r="E13" i="13"/>
  <c r="F13" i="13" s="1"/>
  <c r="E12" i="13"/>
  <c r="F12" i="13" s="1"/>
  <c r="E11" i="13"/>
  <c r="H11" i="13" s="1"/>
  <c r="E10" i="13"/>
  <c r="G10" i="13" s="1"/>
  <c r="E9" i="13"/>
  <c r="F9" i="13" s="1"/>
  <c r="E8" i="13"/>
  <c r="F8" i="13" s="1"/>
  <c r="E7" i="13"/>
  <c r="F7" i="13" s="1"/>
  <c r="E6" i="13"/>
  <c r="F6" i="13" s="1"/>
  <c r="E4" i="13"/>
  <c r="H4" i="13" s="1"/>
  <c r="E3" i="13"/>
  <c r="G3" i="13" s="1"/>
  <c r="H2" i="13" l="1"/>
  <c r="F2" i="13"/>
  <c r="H5" i="13"/>
  <c r="G5" i="13"/>
  <c r="G4" i="13"/>
  <c r="H6" i="13"/>
  <c r="H7" i="13"/>
  <c r="F4" i="13"/>
  <c r="F3" i="13"/>
  <c r="G7" i="13"/>
  <c r="H10" i="13"/>
  <c r="F10" i="13"/>
  <c r="F11" i="13"/>
  <c r="H13" i="13"/>
  <c r="G9" i="13"/>
  <c r="G12" i="13"/>
  <c r="H8" i="13"/>
  <c r="G11" i="13"/>
  <c r="F5" i="13"/>
  <c r="H9" i="13"/>
  <c r="H3" i="13"/>
  <c r="H12" i="13"/>
  <c r="G8" i="13"/>
  <c r="G13" i="13"/>
  <c r="G6" i="13"/>
</calcChain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<sst xmlns="http://schemas.openxmlformats.org/spreadsheetml/2006/main" count="7060" uniqueCount="2114">
  <si>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</si>
  <si>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</si>
  <si>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</si>
  <si>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</si>
  <si>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</si>
  <si>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</si>
  <si>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</si>
  <si>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</si>
  <si>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</si>
  <si>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</si>
  <si>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</si>
  <si>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</si>
  <si>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</si>
  <si>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</si>
  <si>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</si>
  <si>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</si>
  <si>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</si>
  <si>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</si>
  <si>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</si>
  <si>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</si>
  <si>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</si>
  <si>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</si>
  <si>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</si>
  <si>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</si>
  <si>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</si>
  <si>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</si>
  <si>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</si>
  <si>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</si>
  <si>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</si>
  <si>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</si>
  <si>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</si>
  <si>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</si>
  <si>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</si>
  <si>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</si>
  <si>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</si>
  <si>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</si>
  <si>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</si>
  <si>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</si>
  <si>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</si>
  <si>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</si>
  <si>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</si>
  <si>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</si>
  <si>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</si>
  <si>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</si>
  <si>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</si>
  <si>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</si>
  <si>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</si>
  <si>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</si>
  <si>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</si>
  <si>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</si>
  <si>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</si>
  <si>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</si>
  <si>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</si>
  <si>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</si>
  <si>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</si>
  <si>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</si>
  <si>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</si>
  <si>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</si>
  <si>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</si>
  <si>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</si>
  <si>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</si>
  <si>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</si>
  <si>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</si>
  <si>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</si>
  <si>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</si>
  <si>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</si>
  <si>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</si>
  <si>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</si>
  <si>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</si>
  <si>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</si>
  <si>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</si>
  <si>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</si>
  <si>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</si>
  <si>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</si>
  <si>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</si>
  <si>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</si>
  <si>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</si>
  <si>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</si>
  <si>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</si>
  <si>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</si>
  <si>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</si>
  <si>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</si>
  <si>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</si>
  <si>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</si>
  <si>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</si>
  <si>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</si>
  <si>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</si>
  <si>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</si>
  <si>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</si>
  <si>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</si>
  <si>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</si>
  <si>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</si>
  <si>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</si>
  <si>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</si>
  <si>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</si>
  <si>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</si>
  <si>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</si>
  <si>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</si>
  <si>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</si>
  <si>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</si>
  <si>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</si>
  <si>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</si>
  <si>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</si>
  <si>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</si>
  <si>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</si>
  <si>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</si>
  <si>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</si>
  <si>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</si>
  <si>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</si>
  <si>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</si>
  <si>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</si>
  <si>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</si>
  <si>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</si>
  <si>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</si>
  <si>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</si>
  <si>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</si>
  <si>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</si>
  <si>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</si>
  <si>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</si>
  <si>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</si>
  <si>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</si>
  <si>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</si>
  <si>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</si>
  <si>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</si>
  <si>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</si>
  <si>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</si>
  <si>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</si>
  <si>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</si>
  <si>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</si>
  <si>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</si>
  <si>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</si>
  <si>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</si>
  <si>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</si>
  <si>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</si>
  <si>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</si>
  <si>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</si>
  <si>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</si>
  <si>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</si>
  <si>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</si>
  <si>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</si>
  <si>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</si>
  <si>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</si>
  <si>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</si>
  <si>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</si>
  <si>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</si>
  <si>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</si>
  <si>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</si>
  <si>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</si>
  <si>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</si>
  <si>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</si>
  <si>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</si>
  <si>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</si>
  <si>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</si>
  <si>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</si>
  <si>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</si>
  <si>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</si>
  <si>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</si>
  <si>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</si>
  <si>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</si>
  <si>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</si>
  <si>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</si>
  <si>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</si>
  <si>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</si>
  <si>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</si>
  <si>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</si>
  <si>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</si>
  <si>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</si>
  <si>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</si>
  <si>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</si>
  <si>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</si>
  <si>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</si>
  <si>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</si>
  <si>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</si>
  <si>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</si>
  <si>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</si>
  <si>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</si>
  <si>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</si>
  <si>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</si>
  <si>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</si>
  <si>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</si>
  <si>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</si>
  <si>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</si>
  <si>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</si>
  <si>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</si>
  <si>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</si>
  <si>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</si>
  <si>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</si>
  <si>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</si>
  <si>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</si>
  <si>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</si>
  <si>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</si>
  <si>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</si>
  <si>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</si>
  <si>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</si>
  <si>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</si>
  <si>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</si>
  <si>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</si>
  <si>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</si>
  <si>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</si>
  <si>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</si>
  <si>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</si>
  <si>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</si>
  <si>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</si>
  <si>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</si>
  <si>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</si>
  <si>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</si>
  <si>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</si>
  <si>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</si>
  <si>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</si>
  <si>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</si>
  <si>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</si>
  <si>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</si>
  <si>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</si>
  <si>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</si>
  <si>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</si>
  <si>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</si>
  <si>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</si>
  <si>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</si>
  <si>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</si>
  <si>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</si>
  <si>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</si>
  <si>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</si>
  <si>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</si>
  <si>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</si>
  <si>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</si>
  <si>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</si>
  <si>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</si>
  <si>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</si>
  <si>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</si>
  <si>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</si>
  <si>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</si>
  <si>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</si>
  <si>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</si>
  <si>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</si>
  <si>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</si>
  <si>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</si>
  <si>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</si>
  <si>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</si>
  <si>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</si>
  <si>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</si>
  <si>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</si>
  <si>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</si>
  <si>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</si>
  <si>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</si>
  <si>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</si>
  <si>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</si>
  <si>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</si>
  <si>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</si>
  <si>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</si>
  <si>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</si>
  <si>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</si>
  <si>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</si>
  <si>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</si>
  <si>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</si>
  <si>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</si>
  <si>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</si>
  <si>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</si>
  <si>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</si>
  <si>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</si>
  <si>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</si>
  <si>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</si>
  <si>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</si>
  <si>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</si>
  <si>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</si>
  <si>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</si>
  <si>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</si>
  <si>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</si>
  <si>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</si>
  <si>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</si>
  <si>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</si>
  <si>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</si>
  <si>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</si>
  <si>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</si>
  <si>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</si>
  <si>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</si>
  <si>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</si>
  <si>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</si>
  <si>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</si>
  <si>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</si>
  <si>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</si>
  <si>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</si>
  <si>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</si>
  <si>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</si>
  <si>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</si>
  <si>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</si>
  <si>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</si>
  <si>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</si>
  <si>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</si>
  <si>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</si>
  <si>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</si>
  <si>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</si>
  <si>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</si>
  <si>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</si>
  <si>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</si>
  <si>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</si>
  <si>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</si>
  <si>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</si>
  <si>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</si>
  <si>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</si>
  <si>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</si>
  <si>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</si>
  <si>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</si>
  <si>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</si>
  <si>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</si>
  <si>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</si>
  <si>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</si>
  <si>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</si>
  <si>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</si>
  <si>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</si>
  <si>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</si>
  <si>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</si>
  <si>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</si>
  <si>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</si>
  <si>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</si>
  <si>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</si>
  <si>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</si>
  <si>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</si>
  <si>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</si>
  <si>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</si>
  <si>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</si>
  <si>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</si>
  <si>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</si>
  <si>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</si>
  <si>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</si>
  <si>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</si>
  <si>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</si>
  <si>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</si>
  <si>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</si>
  <si>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</si>
  <si>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</si>
  <si>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</si>
  <si>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</si>
  <si>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</si>
  <si>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</si>
  <si>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</si>
  <si>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</si>
  <si>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</si>
  <si>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</si>
  <si>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</si>
  <si>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</si>
  <si>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</si>
  <si>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</si>
  <si>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</si>
  <si>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</si>
  <si>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</si>
  <si>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</si>
  <si>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</si>
  <si>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</si>
  <si>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</si>
  <si>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</si>
  <si>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</si>
  <si>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</si>
  <si>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</si>
  <si>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</si>
  <si>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</si>
  <si>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</si>
  <si>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</si>
  <si>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</si>
  <si>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</si>
  <si>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</si>
  <si>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</si>
  <si>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</si>
  <si>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</si>
  <si>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</si>
  <si>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</si>
  <si>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</si>
  <si>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</si>
  <si>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</si>
  <si>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</si>
  <si>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</si>
  <si>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</si>
  <si>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</si>
  <si>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</si>
  <si>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</si>
  <si>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</si>
  <si>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</si>
  <si>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</si>
  <si>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</si>
  <si>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</si>
  <si>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</si>
  <si>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</si>
  <si>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</si>
  <si>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</si>
  <si>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</si>
  <si>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</si>
  <si>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</si>
  <si>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</si>
  <si>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</si>
  <si>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</si>
  <si>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</si>
  <si>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</si>
  <si>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</si>
  <si>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</si>
  <si>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</si>
  <si>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</si>
  <si>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</si>
  <si>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</si>
  <si>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</si>
  <si>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</si>
  <si>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</si>
  <si>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</si>
  <si>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</si>
  <si>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</si>
  <si>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</si>
  <si>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</si>
  <si>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</si>
  <si>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</si>
  <si>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</si>
  <si>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</si>
  <si>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</si>
  <si>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</si>
  <si>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</si>
  <si>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</si>
  <si>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</si>
  <si>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</si>
  <si>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</si>
  <si>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</si>
  <si>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</si>
  <si>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</si>
  <si>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</si>
  <si>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</si>
  <si>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</si>
  <si>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</si>
  <si>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</si>
  <si>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</si>
  <si>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</si>
  <si>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</si>
  <si>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</si>
  <si>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</si>
  <si>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</si>
  <si>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</si>
  <si>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</si>
  <si>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</si>
  <si>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</si>
  <si>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</si>
  <si>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</si>
  <si>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</si>
  <si>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</si>
  <si>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</si>
  <si>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</si>
  <si>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</si>
  <si>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</si>
  <si>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</si>
  <si>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</si>
  <si>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</si>
  <si>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</si>
  <si>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</si>
  <si>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</si>
  <si>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</si>
  <si>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</si>
  <si>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</si>
  <si>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</si>
  <si>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</si>
  <si>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</si>
  <si>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</si>
  <si>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</si>
  <si>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</si>
  <si>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</si>
  <si>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</si>
  <si>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</si>
  <si>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</si>
  <si>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</si>
  <si>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</si>
  <si>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</si>
  <si>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</si>
  <si>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</si>
  <si>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</si>
  <si>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</si>
  <si>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</si>
  <si>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</si>
  <si>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</si>
  <si>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</si>
  <si>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</si>
  <si>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</si>
  <si>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</si>
  <si>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</si>
  <si>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</si>
  <si>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</si>
  <si>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</si>
  <si>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</si>
  <si>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</si>
  <si>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</si>
  <si>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</si>
  <si>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</si>
  <si>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</si>
  <si>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</si>
  <si>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</si>
  <si>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</si>
  <si>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</si>
  <si>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</si>
  <si>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</si>
  <si>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</si>
  <si>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</si>
  <si>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</si>
  <si>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</si>
  <si>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</si>
  <si>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</si>
  <si>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</si>
  <si>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</si>
  <si>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</si>
  <si>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</si>
  <si>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</si>
  <si>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</si>
  <si>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</si>
  <si>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</si>
  <si>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</si>
  <si>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</si>
  <si>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</si>
  <si>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</si>
  <si>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</si>
  <si>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</si>
  <si>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</si>
  <si>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</si>
  <si>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</si>
  <si>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</si>
  <si>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</si>
  <si>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</si>
  <si>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</si>
  <si>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</si>
  <si>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</si>
  <si>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</si>
  <si>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</si>
  <si>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</si>
  <si>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</si>
  <si>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</si>
  <si>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</si>
  <si>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</si>
  <si>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</si>
  <si>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</si>
  <si>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</si>
  <si>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</si>
  <si>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</si>
  <si>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</si>
  <si>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</si>
  <si>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</si>
  <si>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</si>
  <si>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</si>
  <si>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</si>
  <si>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</si>
  <si>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</si>
  <si>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</si>
  <si>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</si>
  <si>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</si>
  <si>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</si>
  <si>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</si>
  <si>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</si>
  <si>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</si>
  <si>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</si>
  <si>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</si>
  <si>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</si>
  <si>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</si>
  <si>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</si>
  <si>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</si>
  <si>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</si>
  <si>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</si>
  <si>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</si>
  <si>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</si>
  <si>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</si>
  <si>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</si>
  <si>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</si>
  <si>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</si>
  <si>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</si>
  <si>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</si>
  <si>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</si>
  <si>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</si>
  <si>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</si>
  <si>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</si>
  <si>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</si>
  <si>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</si>
  <si>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</si>
  <si>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</si>
  <si>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</si>
  <si>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</si>
  <si>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</si>
  <si>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</si>
  <si>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</si>
  <si>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</si>
  <si>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</si>
  <si>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</si>
  <si>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</si>
  <si>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</si>
  <si>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</si>
  <si>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</si>
  <si>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</si>
  <si>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</si>
  <si>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</si>
  <si>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</si>
  <si>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</si>
  <si>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</si>
  <si>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</si>
  <si>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</si>
  <si>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</si>
  <si>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</si>
  <si>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</si>
  <si>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</si>
  <si>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</si>
  <si>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</si>
  <si>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</si>
  <si>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</si>
  <si>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</si>
  <si>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</si>
  <si>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</si>
  <si>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</si>
  <si>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</si>
  <si>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</si>
  <si>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</si>
  <si>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</si>
  <si>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</si>
  <si>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</si>
  <si>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</si>
  <si>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</si>
  <si>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</si>
  <si>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</si>
  <si>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</si>
  <si>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</si>
  <si>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</si>
  <si>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</si>
  <si>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</si>
  <si>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</si>
  <si>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</si>
  <si>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</si>
  <si>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</si>
  <si>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</si>
  <si>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</si>
  <si>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</si>
  <si>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</si>
  <si>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</si>
  <si>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</si>
  <si>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</si>
  <si>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</si>
  <si>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</si>
  <si>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</si>
  <si>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</si>
  <si>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</si>
  <si>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</si>
  <si>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</si>
  <si>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</si>
  <si>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</si>
  <si>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</si>
  <si>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</si>
  <si>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</si>
  <si>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</si>
  <si>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</si>
  <si>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</si>
  <si>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</si>
  <si>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</si>
  <si>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</si>
  <si>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</si>
  <si>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</si>
  <si>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</si>
  <si>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</si>
  <si>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</si>
  <si>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</si>
  <si>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</si>
  <si>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</si>
  <si>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</si>
  <si>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</si>
  <si>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</si>
  <si>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</si>
  <si>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</si>
  <si>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</si>
  <si>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</si>
  <si>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</si>
  <si>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</si>
  <si>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</si>
  <si>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</si>
  <si>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</si>
  <si>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</si>
  <si>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</si>
  <si>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</si>
  <si>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</si>
  <si>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</si>
  <si>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</si>
  <si>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</si>
  <si>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</si>
  <si>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</si>
  <si>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</si>
  <si>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</si>
  <si>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</si>
  <si>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</si>
  <si>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</si>
  <si>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</si>
  <si>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</si>
  <si>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</si>
  <si>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</si>
  <si>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</si>
  <si>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</si>
  <si>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</si>
  <si>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</si>
  <si>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</si>
  <si>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</si>
  <si>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</si>
  <si>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</si>
  <si>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</si>
  <si>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</si>
  <si>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</si>
  <si>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</si>
  <si>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</si>
  <si>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</si>
  <si>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</si>
  <si>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</si>
  <si>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</si>
  <si>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</si>
  <si>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</si>
  <si>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</si>
  <si>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</si>
  <si>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</si>
  <si>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</si>
  <si>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</si>
  <si>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</si>
  <si>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</si>
  <si>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</si>
  <si>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</si>
  <si>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</si>
  <si>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</si>
  <si>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</si>
  <si>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</si>
  <si>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</si>
  <si>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</si>
  <si>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</si>
  <si>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</si>
  <si>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</si>
  <si>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</si>
  <si>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</si>
  <si>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</si>
  <si>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</si>
  <si>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</si>
  <si>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</si>
  <si>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</si>
  <si>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</si>
  <si>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</si>
  <si>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</si>
  <si>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</si>
  <si>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</si>
  <si>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</si>
  <si>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</si>
  <si>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</si>
  <si>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</si>
  <si>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</si>
  <si>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</si>
  <si>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</si>
  <si>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</si>
  <si>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</si>
  <si>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</si>
  <si>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</si>
  <si>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</si>
  <si>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</si>
  <si>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</si>
  <si>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</si>
  <si>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</si>
  <si>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</si>
  <si>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</si>
  <si>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</si>
  <si>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</si>
  <si>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</si>
  <si>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</si>
  <si>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</si>
  <si>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</si>
  <si>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</si>
  <si>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</si>
  <si>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</si>
  <si>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</si>
  <si>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</si>
  <si>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</si>
  <si>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</si>
  <si>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</si>
  <si>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</si>
  <si>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</si>
  <si>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</si>
  <si>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</si>
  <si>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</si>
  <si>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</si>
  <si>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</si>
  <si>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</si>
  <si>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</si>
  <si>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</si>
  <si>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</si>
  <si>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</si>
  <si>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</si>
  <si>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</si>
  <si>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</si>
  <si>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</si>
  <si>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</si>
  <si>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</si>
  <si>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</si>
  <si>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</si>
  <si>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</si>
  <si>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</si>
  <si>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</si>
  <si>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</si>
  <si>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</si>
  <si>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</si>
  <si>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</si>
  <si>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</si>
  <si>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</si>
  <si>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</si>
  <si>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</si>
  <si>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</si>
  <si>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</si>
  <si>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</si>
  <si>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</si>
  <si>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</si>
  <si>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</si>
  <si>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</si>
  <si>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</si>
  <si>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</si>
  <si>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</si>
  <si>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</si>
  <si>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</si>
  <si>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</si>
  <si>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</si>
  <si>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</si>
  <si>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</si>
  <si>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</si>
  <si>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</si>
  <si>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</si>
  <si>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</si>
  <si>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</si>
  <si>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</si>
  <si>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</si>
  <si>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</si>
  <si>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</si>
  <si>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</si>
  <si>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</si>
  <si>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</si>
  <si>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</si>
  <si>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</si>
  <si>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</si>
  <si>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</si>
  <si>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</si>
  <si>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</si>
  <si>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</si>
  <si>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</si>
  <si>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</si>
  <si>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</si>
  <si>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</si>
  <si>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</si>
  <si>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</si>
  <si>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</si>
  <si>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</si>
  <si>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</si>
  <si>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</si>
  <si>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</si>
  <si>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</si>
  <si>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</si>
  <si>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</si>
  <si>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</si>
  <si>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</si>
  <si>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</si>
  <si>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</si>
  <si>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</si>
  <si>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</si>
  <si>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</si>
  <si>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</si>
  <si>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</si>
  <si>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</si>
  <si>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</si>
  <si>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</si>
  <si>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</si>
  <si>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</si>
  <si>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</si>
  <si>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</si>
  <si>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</si>
  <si>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</si>
  <si>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</si>
  <si>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</si>
  <si>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</si>
  <si>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</si>
  <si>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</si>
  <si>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</si>
  <si>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</si>
  <si>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</si>
  <si>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</si>
  <si>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</si>
  <si>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</si>
  <si>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</si>
  <si>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</si>
  <si>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</si>
  <si>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</si>
  <si>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</si>
  <si>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</si>
  <si>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</si>
  <si>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</si>
  <si>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</si>
  <si>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</si>
  <si>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</si>
  <si>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</si>
  <si>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</si>
  <si>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</si>
  <si>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</si>
  <si>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</si>
  <si>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</si>
  <si>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</si>
  <si>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</si>
  <si>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</si>
  <si>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</si>
  <si>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</si>
  <si>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</si>
  <si>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</si>
  <si>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</si>
  <si>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</si>
  <si>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</si>
  <si>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</si>
  <si>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</si>
  <si>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</si>
  <si>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</si>
  <si>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</si>
  <si>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</si>
  <si>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</si>
  <si>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</si>
  <si>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</si>
  <si>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</si>
  <si>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</si>
  <si>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</si>
  <si>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</si>
  <si>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</si>
  <si>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</si>
  <si>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</si>
  <si>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</si>
  <si>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</si>
  <si>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</si>
  <si>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</si>
  <si>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</si>
  <si>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</si>
  <si>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</si>
  <si>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</si>
  <si>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</si>
  <si>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</si>
  <si>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</si>
  <si>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</si>
  <si>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</si>
  <si>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</si>
  <si>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</si>
  <si>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</si>
  <si>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</si>
  <si>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</si>
  <si>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</si>
  <si>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</si>
  <si>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</si>
  <si>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</si>
  <si>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</si>
  <si>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</si>
  <si>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</si>
  <si>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</si>
  <si>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</si>
  <si>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</si>
  <si>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</si>
  <si>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</si>
  <si>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</si>
  <si>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</si>
  <si>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</si>
  <si>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</si>
  <si>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</si>
  <si>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</si>
  <si>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</si>
  <si>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</si>
  <si>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</si>
  <si>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</si>
  <si>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</si>
  <si>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</si>
  <si>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</si>
  <si>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</si>
  <si>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</si>
  <si>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</si>
  <si>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</si>
  <si>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</si>
  <si>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</si>
  <si>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</si>
  <si>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</si>
  <si>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</si>
  <si>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</si>
  <si>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</si>
  <si>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</si>
  <si>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</si>
  <si>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</si>
  <si>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</si>
  <si>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</si>
  <si>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</si>
  <si>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</si>
  <si>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</si>
  <si>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</si>
  <si>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</si>
  <si>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</si>
  <si>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</si>
  <si>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</si>
  <si>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</si>
  <si>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</si>
  <si>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</si>
  <si>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</si>
  <si>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</si>
  <si>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</si>
  <si>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</si>
  <si>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</si>
  <si>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</si>
  <si>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</si>
  <si>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</si>
  <si>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</si>
  <si>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</si>
  <si>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</si>
  <si>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</si>
  <si>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</si>
  <si>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</si>
  <si>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</si>
  <si>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</si>
  <si>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</si>
  <si>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</si>
  <si>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</si>
  <si>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</si>
  <si>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</si>
  <si>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</si>
  <si>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</si>
  <si>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</si>
  <si>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</si>
  <si>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</si>
  <si>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</si>
  <si>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</si>
  <si>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</si>
  <si>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</si>
  <si>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</si>
  <si>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</si>
  <si>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</si>
  <si>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</si>
  <si>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</si>
  <si>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</si>
  <si>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</si>
  <si>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</si>
  <si>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</si>
  <si>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</si>
  <si>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</si>
  <si>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</si>
  <si>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</si>
  <si>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</si>
  <si>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</si>
  <si>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</si>
  <si>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</si>
  <si>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</si>
  <si>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</si>
  <si>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</si>
  <si>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</si>
  <si>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</si>
  <si>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</si>
  <si>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</si>
  <si>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</si>
  <si>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</si>
  <si>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</si>
  <si>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</si>
  <si>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</si>
  <si>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</si>
  <si>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</si>
  <si>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</si>
  <si>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</si>
  <si>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</si>
  <si>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</si>
  <si>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</si>
  <si>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</si>
  <si>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</si>
  <si>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</si>
  <si>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</si>
  <si>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</si>
  <si>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</si>
  <si>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</si>
  <si>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</si>
  <si>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</si>
  <si>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</si>
  <si>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</si>
  <si>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</si>
  <si>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</si>
  <si>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</si>
  <si>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</si>
  <si>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</si>
  <si>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</si>
  <si>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</si>
  <si>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</si>
  <si>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</si>
  <si>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</si>
  <si>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</si>
  <si>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</si>
  <si>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</si>
  <si>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</si>
  <si>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</si>
  <si>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</si>
  <si>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</si>
  <si>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</si>
  <si>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</si>
  <si>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</si>
  <si>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</si>
  <si>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</si>
  <si>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</si>
  <si>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</si>
  <si>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</si>
  <si>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</si>
  <si>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</si>
  <si>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</si>
  <si>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</si>
  <si>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</si>
  <si>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</si>
  <si>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</si>
  <si>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</si>
  <si>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</si>
  <si>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</si>
  <si>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</si>
  <si>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</si>
  <si>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</si>
  <si>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</si>
  <si>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</si>
  <si>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</si>
  <si>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</si>
  <si>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</si>
  <si>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</si>
  <si>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</si>
  <si>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</si>
  <si>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</si>
  <si>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</si>
  <si>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</si>
  <si>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</si>
  <si>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</si>
  <si>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</si>
  <si>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</si>
  <si>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</si>
  <si>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</si>
  <si>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</si>
  <si>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</si>
  <si>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</si>
  <si>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</si>
  <si>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</si>
  <si>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</si>
  <si>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</si>
  <si>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</si>
  <si>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</si>
  <si>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</si>
  <si>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</si>
  <si>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</si>
  <si>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</si>
  <si>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</si>
  <si>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</si>
  <si>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</si>
  <si>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</si>
  <si>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</si>
  <si>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</si>
  <si>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</si>
  <si>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</si>
  <si>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</si>
  <si>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</si>
  <si>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</si>
  <si>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</si>
  <si>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</si>
  <si>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</si>
  <si>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</si>
  <si>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</si>
  <si>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</si>
  <si>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</si>
  <si>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</si>
  <si>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</si>
  <si>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</si>
  <si>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</si>
  <si>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</si>
  <si>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</si>
  <si>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</si>
  <si>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</si>
  <si>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</si>
  <si>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</si>
  <si>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</si>
  <si>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</si>
  <si>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</si>
  <si>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</si>
  <si>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</si>
  <si>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</si>
  <si>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</si>
  <si>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</si>
  <si>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</si>
  <si>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</si>
  <si>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</si>
  <si>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</si>
  <si>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</si>
  <si>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</si>
  <si>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</si>
  <si>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</si>
  <si>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</si>
  <si>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</si>
  <si>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</si>
  <si>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</si>
  <si>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</si>
  <si>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</si>
  <si>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</si>
  <si>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</si>
  <si>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</si>
  <si>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</si>
  <si>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</si>
  <si>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</si>
  <si>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</si>
  <si>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</si>
  <si>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</si>
  <si>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</si>
  <si>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</si>
  <si>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</si>
  <si>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</si>
  <si>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</si>
  <si>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</si>
  <si>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</si>
  <si>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</si>
  <si>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</si>
  <si>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</si>
  <si>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</si>
  <si>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</si>
  <si>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</si>
  <si>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</si>
  <si>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</si>
  <si>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</si>
  <si>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</si>
  <si>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</si>
  <si>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</si>
  <si>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</si>
  <si>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</si>
  <si>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</si>
  <si>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</si>
  <si>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</si>
  <si>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</si>
  <si>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</si>
  <si>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</si>
  <si>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</si>
  <si>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</si>
  <si>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</si>
  <si>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</si>
  <si>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</si>
  <si>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</si>
  <si>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</si>
  <si>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</si>
  <si>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</si>
  <si>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</si>
  <si>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</si>
  <si>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</si>
  <si>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</si>
  <si>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</si>
  <si>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</si>
  <si>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</si>
  <si>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</si>
  <si>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</si>
  <si>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</si>
  <si>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</si>
  <si>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</si>
  <si>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</si>
  <si>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</si>
  <si>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</si>
  <si>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</si>
  <si>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</si>
  <si>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</si>
  <si>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</si>
  <si>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</si>
  <si>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</si>
  <si>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</si>
  <si>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</si>
  <si>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</si>
  <si>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</si>
  <si>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</si>
  <si>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</si>
  <si>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</si>
  <si>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</si>
  <si>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</si>
  <si>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</si>
  <si>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</si>
  <si>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</si>
  <si>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</si>
  <si>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</si>
  <si>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</si>
  <si>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</si>
  <si>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</si>
  <si>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</si>
  <si>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</si>
  <si>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</si>
  <si>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</si>
  <si>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</si>
  <si>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</si>
  <si>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</si>
  <si>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</si>
  <si>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</si>
  <si>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</si>
  <si>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</si>
  <si>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</si>
  <si>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</si>
  <si>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</si>
  <si>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</si>
  <si>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</si>
  <si>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</si>
  <si>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</si>
  <si>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</si>
  <si>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</si>
  <si>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</si>
  <si>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</si>
  <si>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</si>
  <si>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</si>
  <si>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</si>
  <si>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</si>
  <si>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</si>
  <si>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</si>
  <si>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</si>
  <si>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</si>
  <si>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</si>
  <si>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</si>
  <si>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</si>
  <si>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</si>
  <si>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</si>
  <si>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</si>
  <si>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</si>
  <si>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</si>
  <si>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</si>
  <si>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</si>
  <si>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</si>
  <si>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</si>
  <si>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</si>
  <si>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</si>
  <si>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</si>
  <si>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</si>
  <si>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</si>
  <si>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</si>
  <si>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</si>
  <si>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</si>
  <si>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</si>
  <si>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</si>
  <si>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</si>
  <si>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</si>
  <si>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</si>
  <si>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</si>
  <si>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</si>
  <si>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</si>
  <si>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</si>
  <si>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</si>
  <si>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</si>
  <si>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</si>
  <si>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</si>
  <si>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</si>
  <si>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</si>
  <si>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</si>
  <si>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</si>
  <si>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</si>
  <si>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</si>
  <si>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</si>
  <si>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</si>
  <si>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</si>
  <si>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</si>
  <si>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</si>
  <si>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</si>
  <si>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</si>
  <si>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</si>
  <si>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</si>
  <si>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</si>
  <si>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</si>
  <si>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</si>
  <si>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</si>
  <si>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</si>
  <si>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</si>
  <si>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</si>
  <si>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</si>
  <si>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</si>
  <si>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</si>
  <si>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</si>
  <si>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</si>
  <si>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</si>
  <si>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</si>
  <si>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</si>
  <si>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</si>
  <si>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</si>
  <si>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</si>
  <si>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</si>
  <si>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</si>
  <si>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</si>
  <si>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</si>
  <si>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</si>
  <si>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</si>
  <si>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</si>
  <si>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</si>
  <si>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</si>
  <si>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</si>
  <si>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</si>
  <si>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</si>
  <si>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</si>
  <si>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</si>
  <si>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</si>
  <si>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</si>
  <si>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</si>
  <si>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</si>
  <si>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</si>
  <si>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</si>
  <si>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</si>
  <si>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</si>
  <si>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</si>
  <si>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</si>
  <si>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</si>
  <si>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</si>
  <si>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</si>
  <si>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</si>
  <si>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</si>
  <si>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</si>
  <si>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</si>
  <si>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</si>
  <si>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</si>
  <si>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</si>
  <si>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</si>
  <si>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</si>
  <si>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</si>
  <si>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</si>
  <si>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</si>
  <si>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</si>
  <si>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</si>
  <si>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</si>
  <si>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</si>
  <si>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</si>
  <si>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</si>
  <si>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</si>
  <si>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</si>
  <si>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</si>
  <si>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</si>
  <si>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</si>
  <si>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</si>
  <si>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</si>
  <si>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</si>
  <si>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</si>
  <si>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</si>
  <si>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</si>
  <si>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</si>
  <si>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</si>
  <si>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</si>
  <si>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</si>
  <si>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</si>
  <si>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</si>
  <si>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</si>
  <si>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</si>
  <si>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</si>
  <si>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</si>
  <si>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</si>
  <si>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</si>
  <si>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</si>
  <si>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</si>
  <si>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</si>
  <si>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</si>
  <si>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</si>
  <si>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</si>
  <si>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</si>
  <si>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</si>
  <si>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</si>
  <si>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</si>
  <si>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</si>
  <si>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</si>
  <si>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</si>
  <si>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</si>
  <si>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</si>
  <si>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</si>
  <si>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</si>
  <si>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</si>
  <si>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</si>
  <si>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</si>
  <si>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</si>
  <si>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</si>
  <si>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</si>
  <si>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</si>
  <si>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</si>
  <si>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</si>
  <si>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</si>
  <si>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</si>
  <si>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</si>
  <si>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</si>
  <si>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</si>
  <si>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</si>
  <si>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</si>
  <si>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</si>
  <si>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</si>
  <si>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</si>
  <si>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</si>
  <si>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</si>
  <si>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</si>
  <si>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</si>
  <si>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</si>
  <si>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</si>
  <si>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</si>
  <si>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</si>
  <si>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</si>
  <si>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</si>
  <si>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</si>
  <si>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</si>
  <si>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</si>
  <si>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</si>
  <si>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</si>
  <si>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</si>
  <si>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</si>
  <si>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</si>
  <si>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</si>
  <si>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</si>
  <si>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</si>
  <si>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</si>
  <si>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</si>
  <si>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</si>
  <si>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</si>
  <si>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</si>
  <si>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</si>
  <si>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</si>
  <si>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</si>
  <si>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</si>
  <si>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</si>
  <si>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</si>
  <si>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</si>
  <si>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</si>
  <si>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</si>
  <si>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</si>
  <si>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</si>
  <si>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</si>
  <si>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</si>
  <si>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</si>
  <si>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</si>
  <si>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</si>
  <si>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</si>
  <si>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</si>
  <si>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</si>
  <si>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</si>
  <si>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</si>
  <si>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</si>
  <si>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</si>
  <si>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</si>
  <si>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</si>
  <si>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</si>
  <si>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</si>
  <si>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</si>
  <si>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</si>
  <si>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</si>
  <si>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</si>
  <si>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</si>
  <si>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</si>
  <si>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</si>
  <si>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</si>
  <si>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</si>
  <si>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</si>
  <si>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</si>
  <si>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</si>
  <si>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</si>
  <si>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</si>
  <si>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</si>
  <si>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</si>
  <si>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</si>
  <si>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</si>
  <si>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</si>
  <si>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</si>
  <si>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</si>
  <si>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</si>
  <si>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</si>
  <si>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</si>
  <si>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</si>
  <si>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</si>
  <si>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</si>
  <si>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</si>
  <si>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</si>
  <si>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</si>
  <si>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</si>
  <si>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</si>
  <si>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</si>
  <si>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</si>
  <si>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</si>
  <si>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</si>
  <si>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</si>
  <si>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</si>
  <si>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</si>
  <si>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</si>
  <si>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</si>
  <si>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</si>
  <si>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</si>
  <si>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</si>
  <si>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</si>
  <si>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</si>
  <si>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</si>
  <si>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</si>
  <si>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</si>
  <si>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</si>
  <si>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</si>
  <si>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</si>
  <si>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</si>
  <si>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</si>
  <si>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</si>
  <si>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</si>
  <si>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</si>
  <si>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</si>
  <si>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</si>
  <si>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</si>
  <si>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</si>
  <si>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</si>
  <si>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</si>
  <si>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</si>
  <si>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</si>
  <si>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</si>
  <si>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</si>
  <si>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</si>
  <si>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</si>
  <si>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</si>
  <si>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</si>
  <si>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</si>
  <si>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</si>
  <si>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</si>
  <si>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</si>
  <si>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</si>
  <si>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</si>
  <si>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</si>
  <si>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</si>
  <si>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</si>
  <si>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</si>
  <si>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</si>
  <si>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</si>
  <si>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</si>
  <si>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</si>
  <si>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</si>
  <si>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</si>
  <si>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</si>
  <si>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</si>
  <si>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</si>
  <si>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</si>
  <si>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</si>
  <si>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</si>
  <si>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</si>
  <si>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</si>
  <si>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</si>
  <si>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</si>
  <si>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</si>
  <si>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</si>
  <si>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</si>
  <si>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</si>
  <si>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</si>
  <si>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</si>
  <si>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</si>
  <si>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</si>
  <si>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</si>
  <si>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</si>
  <si>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</si>
  <si>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</si>
  <si>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</si>
  <si>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</si>
  <si>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</si>
  <si>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</si>
  <si>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</si>
  <si>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</si>
  <si>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</si>
  <si>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</si>
  <si>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</si>
  <si>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</si>
  <si>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</si>
  <si>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</si>
  <si>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</si>
  <si>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</si>
  <si>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</si>
  <si>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</si>
  <si>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</si>
  <si>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</si>
  <si>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</si>
  <si>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</si>
  <si>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</si>
  <si>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</si>
  <si>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</si>
  <si>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</si>
  <si>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</si>
  <si>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</si>
  <si>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</si>
  <si>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</si>
  <si>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</si>
  <si>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</si>
  <si>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</si>
  <si>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</si>
  <si>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</si>
  <si>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</si>
  <si>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</si>
  <si>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</si>
  <si>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</si>
  <si>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</si>
  <si>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</si>
  <si>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</si>
  <si>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</si>
  <si>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</si>
  <si>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</si>
  <si>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</si>
  <si>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</si>
  <si>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</si>
  <si>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</si>
  <si>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</si>
  <si>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</si>
  <si>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</si>
  <si>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</si>
  <si>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</si>
  <si>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</si>
  <si>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</si>
  <si>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</si>
  <si>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</si>
  <si>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</si>
  <si>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</si>
  <si>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</si>
  <si>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</si>
  <si>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</si>
  <si>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</si>
  <si>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</si>
  <si>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</si>
  <si>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</si>
  <si>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</si>
  <si>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</si>
  <si>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</si>
  <si>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</si>
  <si>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</si>
  <si>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</si>
  <si>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</si>
  <si>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</si>
  <si>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</si>
  <si>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</si>
  <si>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</si>
  <si>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</si>
  <si>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</si>
  <si>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</si>
  <si>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</si>
  <si>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</si>
  <si>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</si>
  <si>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</si>
  <si>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</si>
  <si>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</si>
  <si>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</si>
  <si>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</si>
  <si>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</si>
  <si>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</si>
  <si>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</si>
  <si>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</si>
  <si>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</si>
  <si>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</si>
  <si>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</si>
  <si>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</si>
  <si>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</si>
  <si>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</si>
  <si>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</si>
  <si>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</si>
  <si>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</si>
  <si>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</si>
  <si>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</si>
  <si>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</si>
  <si>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</si>
  <si>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</si>
  <si>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</si>
  <si>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</si>
  <si>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</si>
  <si>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</si>
  <si>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</si>
  <si>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</si>
  <si>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</si>
  <si>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</si>
  <si>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</si>
  <si>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</si>
  <si>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</si>
  <si>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</si>
  <si>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</si>
  <si>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</si>
  <si>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</si>
  <si>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</si>
  <si>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</si>
  <si>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</si>
  <si>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</si>
  <si>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</si>
  <si>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</si>
  <si>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</si>
  <si>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</si>
  <si>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</si>
  <si>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</si>
  <si>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</si>
  <si>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</si>
  <si>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</si>
  <si>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</si>
  <si>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</si>
  <si>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</si>
  <si>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</si>
  <si>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</si>
  <si>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</si>
  <si>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</si>
  <si>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</si>
  <si>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</si>
  <si>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</si>
  <si>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</si>
  <si>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</si>
  <si>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</si>
  <si>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</si>
  <si>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</si>
  <si>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</si>
  <si>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</si>
  <si>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</si>
  <si>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</si>
  <si>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</si>
  <si>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</si>
  <si>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</si>
  <si>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</si>
  <si>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</si>
  <si>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</si>
  <si>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</si>
  <si>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</si>
  <si>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</si>
  <si>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</si>
  <si>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</si>
  <si>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</si>
  <si>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</si>
  <si>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</si>
  <si>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</si>
  <si>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</si>
  <si>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</si>
  <si>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</si>
  <si>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</si>
  <si>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</si>
  <si>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</si>
  <si>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</si>
  <si>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</si>
  <si>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</si>
  <si>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</si>
  <si>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</si>
  <si>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</si>
  <si>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</si>
  <si>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</si>
  <si>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</si>
  <si>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</si>
  <si>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</si>
  <si>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</si>
  <si>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</si>
  <si>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</si>
  <si>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</si>
  <si>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</si>
  <si>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</si>
  <si>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</si>
  <si>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</si>
  <si>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</si>
  <si>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</si>
  <si>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</si>
  <si>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</si>
  <si>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</si>
  <si>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</si>
  <si>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</si>
  <si>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</si>
  <si>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</si>
  <si>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</si>
  <si>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</si>
  <si>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</si>
  <si>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</si>
  <si>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</si>
  <si>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</si>
  <si>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</si>
  <si>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</si>
  <si>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</si>
  <si>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</si>
  <si>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</si>
  <si>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</si>
  <si>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</si>
  <si>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</si>
  <si>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</si>
  <si>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</si>
  <si>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</si>
  <si>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</si>
  <si>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</si>
  <si>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</si>
  <si>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</si>
  <si>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</si>
  <si>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</si>
  <si>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</si>
  <si>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</si>
  <si>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</si>
  <si>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</si>
  <si>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</si>
  <si>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</si>
  <si>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</si>
  <si>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</si>
  <si>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</si>
  <si>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</si>
  <si>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</si>
  <si>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</si>
  <si>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</si>
  <si>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</si>
  <si>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</si>
  <si>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</si>
  <si>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</si>
  <si>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</si>
  <si>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</si>
  <si>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</si>
  <si>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</si>
  <si>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</si>
  <si>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</si>
  <si>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</si>
  <si>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</si>
  <si>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</si>
  <si>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</si>
  <si>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</si>
  <si>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</si>
  <si>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</si>
  <si>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</si>
  <si>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</si>
  <si>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</si>
  <si>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</si>
  <si>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</si>
  <si>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</si>
  <si>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</si>
  <si>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</si>
  <si>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</si>
  <si>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</si>
  <si>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</si>
  <si>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</si>
  <si>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</si>
  <si>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</si>
  <si>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</si>
  <si>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</si>
  <si>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</si>
  <si>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</si>
  <si>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</si>
  <si>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</si>
  <si>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</si>
  <si>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</si>
  <si>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</si>
  <si>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</si>
  <si>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</si>
  <si>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</si>
  <si>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</si>
  <si>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</si>
  <si>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</si>
  <si>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</si>
  <si>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</si>
  <si>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</si>
  <si>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</si>
  <si>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</si>
  <si>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</si>
  <si>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</si>
  <si>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</si>
  <si>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</si>
  <si>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</si>
  <si>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</si>
  <si>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</si>
  <si>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</si>
  <si>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</si>
  <si>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</si>
  <si>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</si>
  <si>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</si>
  <si>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</si>
  <si>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</si>
  <si>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</si>
  <si>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</si>
  <si>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</si>
  <si>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</si>
  <si>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</si>
  <si>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</si>
  <si>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</si>
  <si>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</si>
  <si>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</si>
  <si>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</si>
  <si>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</si>
  <si>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</si>
  <si>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</si>
  <si>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</si>
  <si>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</si>
  <si>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</si>
  <si>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</si>
  <si>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</si>
  <si>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</si>
  <si>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</si>
  <si>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</si>
  <si>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</si>
  <si>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</si>
  <si>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</si>
  <si>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</si>
  <si>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</si>
  <si>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</si>
  <si>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</si>
  <si>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</si>
  <si>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</si>
  <si>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</si>
  <si>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</si>
  <si>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</si>
  <si>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</si>
  <si>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</si>
  <si>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</si>
  <si>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</si>
  <si>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</si>
  <si>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</si>
  <si>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</si>
  <si>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</si>
  <si>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</si>
  <si>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</si>
  <si>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</si>
  <si>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</si>
  <si>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</si>
  <si>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</si>
  <si>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</si>
  <si>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</si>
  <si>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</si>
  <si>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</si>
  <si>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</si>
  <si>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</si>
  <si>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</si>
  <si>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</si>
  <si>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</si>
  <si>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</si>
  <si>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</si>
  <si>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</si>
  <si>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</si>
  <si>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</si>
  <si>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</si>
  <si>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</si>
  <si>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</si>
  <si>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</si>
  <si>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</si>
  <si>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</si>
  <si>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</si>
  <si>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</si>
  <si>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</si>
  <si>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</si>
  <si>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</si>
  <si>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</si>
  <si>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</si>
  <si>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</si>
  <si>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</si>
  <si>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</si>
  <si>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</si>
  <si>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</si>
  <si>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</si>
  <si>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</si>
  <si>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</si>
  <si>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</si>
  <si>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</si>
  <si>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</si>
  <si>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</si>
  <si>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</si>
  <si>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</si>
  <si>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</si>
  <si>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</si>
  <si>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</si>
  <si>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</si>
  <si>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</si>
  <si>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</si>
  <si>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</si>
  <si>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</si>
  <si>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</si>
  <si>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</si>
  <si>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</si>
  <si>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</si>
  <si>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</si>
  <si>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</si>
  <si>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</si>
  <si>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</si>
  <si>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</si>
  <si>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</si>
  <si>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</si>
  <si>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</si>
  <si>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</si>
  <si>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</si>
  <si>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</si>
  <si>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</si>
  <si>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</si>
  <si>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</si>
  <si>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</si>
  <si>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</si>
  <si>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</si>
  <si>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</si>
  <si>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</si>
  <si>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</si>
  <si>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</si>
  <si>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</si>
  <si>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</si>
  <si>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</si>
  <si>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</si>
  <si>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</si>
  <si>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</si>
  <si>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</si>
  <si>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</si>
  <si>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</si>
  <si>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</si>
  <si>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</si>
  <si>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</si>
  <si>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</si>
  <si>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</si>
  <si>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</si>
  <si>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</si>
  <si>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</si>
  <si>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</si>
  <si>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</si>
  <si>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</si>
  <si>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</si>
  <si>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</si>
  <si>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</si>
  <si>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</si>
  <si>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</si>
  <si>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</si>
  <si>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</si>
  <si>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</si>
  <si>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</si>
  <si>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</si>
  <si>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</si>
  <si>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</si>
  <si>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</si>
  <si>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</si>
  <si>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</si>
  <si>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</si>
  <si>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Canceled</t>
  </si>
  <si>
    <t>Number Failed</t>
  </si>
  <si>
    <t>Number Successful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</si>
  <si>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</si>
  <si>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</si>
  <si>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</si>
  <si>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</si>
  <si>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</si>
  <si>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</si>
  <si>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</si>
  <si>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</si>
  <si>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</si>
  <si>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</si>
  <si>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</si>
  <si>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</si>
  <si>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</si>
  <si>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</si>
  <si>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</si>
  <si>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</si>
  <si>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</si>
  <si>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</si>
  <si>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The minimum number of backers</t>
  </si>
  <si>
    <t>The median number of backers</t>
  </si>
  <si>
    <t>The mean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</si>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</sst>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9" fillId="0" borderId="0" xfId="0" applyFont="1" applyAlignment="1">
      <alignment horizontal="left" vertical="center"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[CrowdfundingBook.xlsx]Worksheet_Analyze_Category!PivotTable5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Worksheet_Analyze_Category!$B$3:$B$4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Worksheet_Analyze_Category!$A$5:$A$14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Worksheet_Analyze_Category!$B$5:$B$14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4-4C6E-92A7-6DB11B5F03B2}"/>
            </c:ext>
          </c:extLst>
        </c:ser>
        <c:ser>
          <c:idx val="1"/>
          <c:order val="1"/>
          <c:tx>
            <c:strRef>
              <c:f>Worksheet_Analyze_Category!$C$3:$C$4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Worksheet_Analyze_Category!$A$5:$A$14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Worksheet_Analyze_Category!$C$5:$C$14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4-4C6E-92A7-6DB11B5F03B2}"/>
            </c:ext>
          </c:extLst>
        </c:ser>
        <c:ser>
          <c:idx val="2"/>
          <c:order val="2"/>
          <c:tx>
            <c:strRef>
              <c:f>Worksheet_Analyze_Category!$D$3:$D$4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Worksheet_Analyze_Category!$A$5:$A$14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Worksheet_Analyze_Category!$D$5:$D$14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4-4C6E-92A7-6DB11B5F03B2}"/>
            </c:ext>
          </c:extLst>
        </c:ser>
        <c:ser>
          <c:idx val="3"/>
          <c:order val="3"/>
          <c:tx>
            <c:strRef>
              <c:f>Worksheet_Analyze_Category!$E$3:$E$4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Worksheet_Analyze_Category!$A$5:$A$14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Worksheet_Analyze_Category!$E$5:$E$14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4-4C6E-92A7-6DB11B5F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5639616"/>
        <c:axId val="1526232496"/>
      </c:barChart>
      <c:catAx>
        <c:axId val="945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32496"/>
        <c:crosses val="autoZero"/>
        <c:auto val="1"/>
        <c:lblAlgn val="ctr"/>
        <c:lblOffset val="100"/>
        <c:noMultiLvlLbl val="0"/>
      </c:catAx>
      <c:valAx>
        <c:axId val="15262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[CrowdfundingBook.xlsx]Worksheet_Analyze_Sub-Category!PivotTable6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'Worksheet_Analyze_Sub-Category'!$B$3:$B$4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'Worksheet_Analyze_Sub-Category'!$A$5:$A$29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'Worksheet_Analyze_Sub-Category'!$B$5:$B$29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1A8-819A-3E29D6542A9E}"/>
            </c:ext>
          </c:extLst>
        </c:ser>
        <c:ser>
          <c:idx val="1"/>
          <c:order val="1"/>
          <c:tx>
            <c:strRef>
              <c:f>'Worksheet_Analyze_Sub-Category'!$C$3:$C$4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'Worksheet_Analyze_Sub-Category'!$A$5:$A$29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'Worksheet_Analyze_Sub-Category'!$C$5:$C$29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1A8-819A-3E29D6542A9E}"/>
            </c:ext>
          </c:extLst>
        </c:ser>
        <c:ser>
          <c:idx val="2"/>
          <c:order val="2"/>
          <c:tx>
            <c:strRef>
              <c:f>'Worksheet_Analyze_Sub-Category'!$D$3:$D$4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'Worksheet_Analyze_Sub-Category'!$A$5:$A$29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'Worksheet_Analyze_Sub-Category'!$D$5:$D$29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6-41A8-819A-3E29D6542A9E}"/>
            </c:ext>
          </c:extLst>
        </c:ser>
        <c:ser>
          <c:idx val="3"/>
          <c:order val="3"/>
          <c:tx>
            <c:strRef>
              <c:f>'Worksheet_Analyze_Sub-Category'!$E$3:$E$4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'Worksheet_Analyze_Sub-Category'!$A$5:$A$29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'Worksheet_Analyze_Sub-Category'!$E$5:$E$29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6-41A8-819A-3E29D654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031232"/>
        <c:axId val="1538157152"/>
      </c:barChart>
      <c:catAx>
        <c:axId val="10270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57152"/>
        <c:crosses val="autoZero"/>
        <c:auto val="1"/>
        <c:lblAlgn val="ctr"/>
        <c:lblOffset val="100"/>
        <c:noMultiLvlLbl val="0"/>
      </c:catAx>
      <c:valAx>
        <c:axId val="1538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[CrowdfundingBook.xlsx]Monthly_Outcome_Analysis!PivotTable4</c:name>
    <c:fmtId val="14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Monthly_Outcome_Analysis!$B$4:$B$5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Monthly_Outcome_Analysis!$A$6:$A$18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Monthly_Outcome_Analysis!$B$6:$B$18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8-4D78-B0B4-073DA67BB0BF}"/>
            </c:ext>
          </c:extLst>
        </c:ser>
        <c:ser>
          <c:idx val="1"/>
          <c:order val="1"/>
          <c:tx>
            <c:strRef>
              <c:f>Monthly_Outcome_Analysis!$C$4:$C$5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Monthly_Outcome_Analysis!$A$6:$A$18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Monthly_Outcome_Analysis!$C$6:$C$18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8-4D78-B0B4-073DA67BB0BF}"/>
            </c:ext>
          </c:extLst>
        </c:ser>
        <c:ser>
          <c:idx val="2"/>
          <c:order val="2"/>
          <c:tx>
            <c:strRef>
              <c:f>Monthly_Outcome_Analysis!$D$4:$D$5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Monthly_Outcome_Analysis!$A$6:$A$18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Monthly_Outcome_Analysis!$D$6:$D$18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8-4D78-B0B4-073DA67BB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7573936"/>
        <c:axId val="284581312"/>
      </c:lineChart>
      <c:catAx>
        <c:axId val="2775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81312"/>
        <c:crosses val="autoZero"/>
        <c:auto val="1"/>
        <c:lblAlgn val="ctr"/>
        <c:lblOffset val="100"/>
        <c:noMultiLvlLbl val="0"/>
      </c:catAx>
      <c:valAx>
        <c:axId val="284581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75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0.55972696245733788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C-4934-A31F-CC73785C3655}"/>
            </c:ext>
          </c:extLst>
        </c:ser>
        <c:ser>
          <c:idx val="5"/>
          <c:order val="5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0.43003412969283278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C-4934-A31F-CC73785C3655}"/>
            </c:ext>
          </c:extLst>
        </c:ser>
        <c:ser>
          <c:idx val="6"/>
          <c:order val="6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1.0238907849829351E-2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6C-4934-A31F-CC73785C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940992"/>
        <c:axId val="1308503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Goal_Analysis!$B$1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Goal_Analysis!$B$2:$B$13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6C-4934-A31F-CC73785C36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6C-4934-A31F-CC73785C36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6C-4934-A31F-CC73785C36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293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6C-4934-A31F-CC73785C3655}"/>
                  </c:ext>
                </c:extLst>
              </c15:ser>
            </c15:filteredLineSeries>
          </c:ext>
        </c:extLst>
      </c:lineChart>
      <c:catAx>
        <c:axId val="13089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3344"/>
        <c:crosses val="autoZero"/>
        <c:auto val="1"/>
        <c:lblAlgn val="ctr"/>
        <c:lblOffset val="100"/>
        <c:noMultiLvlLbl val="0"/>
      </c:catAx>
      <c:valAx>
        <c:axId val="13085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708660</xdr:colOff>
      <xdr:row>1</xdr:row>
      <xdr:rowOff>41910</xdr:rowOff>
    </xdr:from>
    <xdr:to>
      <xdr:col>11</xdr:col>
      <xdr:colOff>784860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AFAC1-C836-E5FC-0212-19E31718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160020</xdr:rowOff>
    </xdr:from>
    <xdr:to>
      <xdr:col>15</xdr:col>
      <xdr:colOff>327660</xdr:colOff>
      <xdr:row>26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9979C-29DE-03D6-D42E-300BD2BFD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678180</xdr:colOff>
      <xdr:row>0</xdr:row>
      <xdr:rowOff>152400</xdr:rowOff>
    </xdr:from>
    <xdr:to>
      <xdr:col>14</xdr:col>
      <xdr:colOff>327660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1F01C-151F-ED95-24C5-3E3BEB0D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1005840</xdr:colOff>
      <xdr:row>15</xdr:row>
      <xdr:rowOff>76200</xdr:rowOff>
    </xdr:from>
    <xdr:to>
      <xdr:col>8</xdr:col>
      <xdr:colOff>464820</xdr:colOff>
      <xdr:row>34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C52AF-454F-A962-E7B2-402B321C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ny Nguyen" refreshedDate="45230.862214699075" createdVersion="8" refreshedVersion="8" minRefreshableVersion="3" recordCount="1001" xr:uid="{F7B8BE56-BFC6-4215-BCEF-E755E56CA67B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113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ny Nguyen" refreshedDate="45230.862215277775" createdVersion="8" refreshedVersion="8" minRefreshableVersion="3" recordCount="1000" xr:uid="{1FC637D8-CA1D-4EE7-BE5F-F25BCCE39124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containsInteger="1" minValue="0" maxValue="113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  <s v="food trucks"/>
  </r>
  <r>
    <n v="1"/>
    <s v="Odom Inc"/>
    <s v="Managed bottom-line architecture"/>
    <n v="1400"/>
    <n v="14560"/>
    <n v="1040"/>
    <x v="1"/>
    <n v="158"/>
    <n v="92"/>
    <x v="1"/>
    <s v="USD"/>
    <n v="1408424400"/>
    <n v="1408597200"/>
    <x v="1"/>
    <d v="2014-08-21T05:00:00"/>
    <b v="0"/>
    <b v="1"/>
    <x v="1"/>
    <x v="1"/>
    <s v="rock"/>
  </r>
  <r>
    <n v="2"/>
    <s v="Melton, Robinson and Fritz"/>
    <s v="Function-based leadingedge pricing structure"/>
    <n v="108400"/>
    <n v="142523"/>
    <n v="131"/>
    <x v="1"/>
    <n v="1425"/>
    <n v="100"/>
    <x v="2"/>
    <s v="AUD"/>
    <n v="1384668000"/>
    <n v="1384840800"/>
    <x v="2"/>
    <d v="2013-11-19T06:00:00"/>
    <b v="0"/>
    <b v="0"/>
    <x v="2"/>
    <x v="2"/>
    <s v="web"/>
  </r>
  <r>
    <n v="3"/>
    <s v="Mcdonald, Gonzalez and Ross"/>
    <s v="Vision-oriented fresh-thinking conglomeration"/>
    <n v="4200"/>
    <n v="2477"/>
    <n v="59"/>
    <x v="0"/>
    <n v="24"/>
    <n v="103"/>
    <x v="1"/>
    <s v="USD"/>
    <n v="1565499600"/>
    <n v="1568955600"/>
    <x v="3"/>
    <d v="2019-09-20T05:00:00"/>
    <b v="0"/>
    <b v="0"/>
    <x v="1"/>
    <x v="1"/>
    <s v="rock"/>
  </r>
  <r>
    <n v="4"/>
    <s v="Larson-Little"/>
    <s v="Proactive foreground core"/>
    <n v="7600"/>
    <n v="5265"/>
    <n v="69"/>
    <x v="0"/>
    <n v="53"/>
    <n v="99"/>
    <x v="1"/>
    <s v="USD"/>
    <n v="1547964000"/>
    <n v="1548309600"/>
    <x v="4"/>
    <d v="2019-01-24T06:00:00"/>
    <b v="0"/>
    <b v="0"/>
    <x v="3"/>
    <x v="3"/>
    <s v="plays"/>
  </r>
  <r>
    <n v="5"/>
    <s v="Harris Group"/>
    <s v="Open-source optimizing database"/>
    <n v="7600"/>
    <n v="13195"/>
    <n v="174"/>
    <x v="1"/>
    <n v="174"/>
    <n v="76"/>
    <x v="3"/>
    <s v="DKK"/>
    <n v="1346130000"/>
    <n v="1347080400"/>
    <x v="5"/>
    <d v="2012-09-08T05:00:00"/>
    <b v="0"/>
    <b v="0"/>
    <x v="3"/>
    <x v="3"/>
    <s v="plays"/>
  </r>
  <r>
    <n v="6"/>
    <s v="Ortiz, Coleman and Mitchell"/>
    <s v="Operative upward-trending algorithm"/>
    <n v="5200"/>
    <n v="1090"/>
    <n v="21"/>
    <x v="0"/>
    <n v="18"/>
    <n v="61"/>
    <x v="4"/>
    <s v="GBP"/>
    <n v="1505278800"/>
    <n v="1505365200"/>
    <x v="6"/>
    <d v="2017-09-14T05:00:00"/>
    <b v="0"/>
    <b v="0"/>
    <x v="4"/>
    <x v="4"/>
    <s v="documentary"/>
  </r>
  <r>
    <n v="7"/>
    <s v="Carter-Guzman"/>
    <s v="Centralized cohesive challenge"/>
    <n v="4500"/>
    <n v="14741"/>
    <n v="328"/>
    <x v="1"/>
    <n v="227"/>
    <n v="65"/>
    <x v="3"/>
    <s v="DKK"/>
    <n v="1439442000"/>
    <n v="1439614800"/>
    <x v="7"/>
    <d v="2015-08-15T05:00:00"/>
    <b v="0"/>
    <b v="0"/>
    <x v="3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x v="3"/>
    <x v="3"/>
    <s v="plays"/>
  </r>
  <r>
    <n v="9"/>
    <s v="Rangel, Holt and Jones"/>
    <s v="Open-source fresh-thinking model"/>
    <n v="6200"/>
    <n v="3208"/>
    <n v="52"/>
    <x v="0"/>
    <n v="44"/>
    <n v="73"/>
    <x v="1"/>
    <s v="USD"/>
    <n v="1379566800"/>
    <n v="1383804000"/>
    <x v="9"/>
    <d v="2013-11-07T06:00:00"/>
    <b v="0"/>
    <b v="0"/>
    <x v="5"/>
    <x v="1"/>
    <s v="electric music"/>
  </r>
  <r>
    <n v="10"/>
    <s v="Green Ltd"/>
    <s v="Monitored empowering installation"/>
    <n v="5200"/>
    <n v="13838"/>
    <n v="266"/>
    <x v="1"/>
    <n v="220"/>
    <n v="63"/>
    <x v="1"/>
    <s v="USD"/>
    <n v="1281762000"/>
    <n v="1285909200"/>
    <x v="10"/>
    <d v="2010-10-01T05:00:00"/>
    <b v="0"/>
    <b v="0"/>
    <x v="6"/>
    <x v="4"/>
    <s v="drama"/>
  </r>
  <r>
    <n v="11"/>
    <s v="Perez, Johnson and Gardner"/>
    <s v="Grass-roots zero administration system engine"/>
    <n v="6300"/>
    <n v="3030"/>
    <n v="48"/>
    <x v="0"/>
    <n v="27"/>
    <n v="112"/>
    <x v="1"/>
    <s v="USD"/>
    <n v="1285045200"/>
    <n v="1285563600"/>
    <x v="11"/>
    <d v="2010-09-27T05:00:00"/>
    <b v="0"/>
    <b v="1"/>
    <x v="3"/>
    <x v="3"/>
    <s v="plays"/>
  </r>
  <r>
    <n v="12"/>
    <s v="Kim Ltd"/>
    <s v="Assimilated hybrid intranet"/>
    <n v="6300"/>
    <n v="5629"/>
    <n v="89"/>
    <x v="0"/>
    <n v="55"/>
    <n v="102"/>
    <x v="1"/>
    <s v="USD"/>
    <n v="1571720400"/>
    <n v="1572411600"/>
    <x v="12"/>
    <d v="2019-10-30T05:00:00"/>
    <b v="0"/>
    <b v="0"/>
    <x v="6"/>
    <x v="4"/>
    <s v="drama"/>
  </r>
  <r>
    <n v="13"/>
    <s v="Walker, Taylor and Coleman"/>
    <s v="Multi-tiered directional open architecture"/>
    <n v="4200"/>
    <n v="10295"/>
    <n v="245"/>
    <x v="1"/>
    <n v="98"/>
    <n v="105"/>
    <x v="1"/>
    <s v="USD"/>
    <n v="1465621200"/>
    <n v="1466658000"/>
    <x v="13"/>
    <d v="2016-06-23T05:00:00"/>
    <b v="0"/>
    <b v="0"/>
    <x v="7"/>
    <x v="1"/>
    <s v="indie rock"/>
  </r>
  <r>
    <n v="14"/>
    <s v="Rodriguez, Rose and Stewart"/>
    <s v="Cloned directional synergy"/>
    <n v="28200"/>
    <n v="18829"/>
    <n v="67"/>
    <x v="0"/>
    <n v="200"/>
    <n v="94"/>
    <x v="1"/>
    <s v="USD"/>
    <n v="1331013600"/>
    <n v="1333342800"/>
    <x v="14"/>
    <d v="2012-04-02T05:00:00"/>
    <b v="0"/>
    <b v="0"/>
    <x v="7"/>
    <x v="1"/>
    <s v="indie rock"/>
  </r>
  <r>
    <n v="15"/>
    <s v="Wright, Hunt and Rowe"/>
    <s v="Extended eco-centric pricing structure"/>
    <n v="81200"/>
    <n v="38414"/>
    <n v="47"/>
    <x v="0"/>
    <n v="452"/>
    <n v="85"/>
    <x v="1"/>
    <s v="USD"/>
    <n v="1575957600"/>
    <n v="1576303200"/>
    <x v="15"/>
    <d v="2019-12-14T06:00:00"/>
    <b v="0"/>
    <b v="0"/>
    <x v="8"/>
    <x v="2"/>
    <s v="wearables"/>
  </r>
  <r>
    <n v="16"/>
    <s v="Hines Inc"/>
    <s v="Cross-platform systemic adapter"/>
    <n v="1700"/>
    <n v="11041"/>
    <n v="649"/>
    <x v="1"/>
    <n v="100"/>
    <n v="110"/>
    <x v="1"/>
    <s v="USD"/>
    <n v="1390370400"/>
    <n v="1392271200"/>
    <x v="16"/>
    <d v="2014-02-13T06:00:00"/>
    <b v="0"/>
    <b v="0"/>
    <x v="9"/>
    <x v="5"/>
    <s v="nonfiction"/>
  </r>
  <r>
    <n v="17"/>
    <s v="Cochran-Nguyen"/>
    <s v="Seamless 4thgeneration methodology"/>
    <n v="84600"/>
    <n v="134845"/>
    <n v="159"/>
    <x v="1"/>
    <n v="1249"/>
    <n v="108"/>
    <x v="1"/>
    <s v="USD"/>
    <n v="1294812000"/>
    <n v="1294898400"/>
    <x v="17"/>
    <d v="2011-01-13T06:00:00"/>
    <b v="0"/>
    <b v="0"/>
    <x v="10"/>
    <x v="4"/>
    <s v="animation"/>
  </r>
  <r>
    <n v="18"/>
    <s v="Johnson-Gould"/>
    <s v="Exclusive needs-based adapter"/>
    <n v="9100"/>
    <n v="6089"/>
    <n v="67"/>
    <x v="3"/>
    <n v="135"/>
    <n v="45"/>
    <x v="1"/>
    <s v="USD"/>
    <n v="1536382800"/>
    <n v="1537074000"/>
    <x v="18"/>
    <d v="2018-09-16T05:00:00"/>
    <b v="0"/>
    <b v="0"/>
    <x v="3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x v="3"/>
    <x v="3"/>
    <s v="plays"/>
  </r>
  <r>
    <n v="20"/>
    <s v="Reeves, Thompson and Richardson"/>
    <s v="Proactive composite alliance"/>
    <n v="131800"/>
    <n v="147936"/>
    <n v="112"/>
    <x v="1"/>
    <n v="1396"/>
    <n v="106"/>
    <x v="1"/>
    <s v="USD"/>
    <n v="1406523600"/>
    <n v="1406523600"/>
    <x v="20"/>
    <d v="2014-07-28T05:00:00"/>
    <b v="0"/>
    <b v="0"/>
    <x v="6"/>
    <x v="4"/>
    <s v="drama"/>
  </r>
  <r>
    <n v="21"/>
    <s v="Simmons-Reynolds"/>
    <s v="Re-engineered intangible definition"/>
    <n v="94000"/>
    <n v="38533"/>
    <n v="41"/>
    <x v="0"/>
    <n v="558"/>
    <n v="69"/>
    <x v="1"/>
    <s v="USD"/>
    <n v="1313384400"/>
    <n v="1316322000"/>
    <x v="21"/>
    <d v="2011-09-18T05:00:00"/>
    <b v="0"/>
    <b v="0"/>
    <x v="3"/>
    <x v="3"/>
    <s v="plays"/>
  </r>
  <r>
    <n v="22"/>
    <s v="Collier Inc"/>
    <s v="Enhanced dynamic definition"/>
    <n v="59100"/>
    <n v="75690"/>
    <n v="128"/>
    <x v="1"/>
    <n v="890"/>
    <n v="85"/>
    <x v="1"/>
    <s v="USD"/>
    <n v="1522731600"/>
    <n v="1524027600"/>
    <x v="22"/>
    <d v="2018-04-18T05:00:00"/>
    <b v="0"/>
    <b v="0"/>
    <x v="3"/>
    <x v="3"/>
    <s v="plays"/>
  </r>
  <r>
    <n v="23"/>
    <s v="Gray-Jenkins"/>
    <s v="Devolved next generation adapter"/>
    <n v="4500"/>
    <n v="14942"/>
    <n v="332"/>
    <x v="1"/>
    <n v="142"/>
    <n v="105"/>
    <x v="4"/>
    <s v="GBP"/>
    <n v="1550124000"/>
    <n v="1554699600"/>
    <x v="23"/>
    <d v="2019-04-08T05:00:00"/>
    <b v="0"/>
    <b v="0"/>
    <x v="4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x v="8"/>
    <x v="2"/>
    <s v="wearables"/>
  </r>
  <r>
    <n v="25"/>
    <s v="Caldwell, Velazquez and Wilson"/>
    <s v="Monitored impactful analyzer"/>
    <n v="5500"/>
    <n v="11904"/>
    <n v="216"/>
    <x v="1"/>
    <n v="163"/>
    <n v="73"/>
    <x v="1"/>
    <s v="USD"/>
    <n v="1305694800"/>
    <n v="1307422800"/>
    <x v="25"/>
    <d v="2011-06-07T05:00:00"/>
    <b v="0"/>
    <b v="1"/>
    <x v="11"/>
    <x v="6"/>
    <s v="video games"/>
  </r>
  <r>
    <n v="26"/>
    <s v="Spencer-Bates"/>
    <s v="Optional responsive customer loyalty"/>
    <n v="107500"/>
    <n v="51814"/>
    <n v="48"/>
    <x v="3"/>
    <n v="1480"/>
    <n v="35"/>
    <x v="1"/>
    <s v="USD"/>
    <n v="1533013200"/>
    <n v="1535346000"/>
    <x v="26"/>
    <d v="2018-08-27T05:00:00"/>
    <b v="0"/>
    <b v="0"/>
    <x v="3"/>
    <x v="3"/>
    <s v="plays"/>
  </r>
  <r>
    <n v="27"/>
    <s v="Best, Carr and Williams"/>
    <s v="Diverse transitional migration"/>
    <n v="2000"/>
    <n v="1599"/>
    <n v="80"/>
    <x v="0"/>
    <n v="15"/>
    <n v="107"/>
    <x v="1"/>
    <s v="USD"/>
    <n v="1443848400"/>
    <n v="1444539600"/>
    <x v="27"/>
    <d v="2015-10-11T05:00:00"/>
    <b v="0"/>
    <b v="0"/>
    <x v="1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x v="3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x v="12"/>
    <x v="4"/>
    <s v="shorts"/>
  </r>
  <r>
    <n v="30"/>
    <s v="Clark-Cooke"/>
    <s v="Down-sized analyzing challenge"/>
    <n v="9000"/>
    <n v="14455"/>
    <n v="161"/>
    <x v="1"/>
    <n v="129"/>
    <n v="112"/>
    <x v="1"/>
    <s v="USD"/>
    <n v="1558674000"/>
    <n v="1559106000"/>
    <x v="30"/>
    <d v="2019-05-29T05:00:00"/>
    <b v="0"/>
    <b v="0"/>
    <x v="10"/>
    <x v="4"/>
    <s v="animation"/>
  </r>
  <r>
    <n v="31"/>
    <s v="Schroeder Ltd"/>
    <s v="Progressive needs-based focus group"/>
    <n v="3500"/>
    <n v="10850"/>
    <n v="310"/>
    <x v="1"/>
    <n v="226"/>
    <n v="48"/>
    <x v="4"/>
    <s v="GBP"/>
    <n v="1451973600"/>
    <n v="1454392800"/>
    <x v="31"/>
    <d v="2016-02-02T06:00:00"/>
    <b v="0"/>
    <b v="0"/>
    <x v="11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x v="4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x v="3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x v="4"/>
    <x v="4"/>
    <s v="documentary"/>
  </r>
  <r>
    <n v="35"/>
    <s v="Mitchell and Sons"/>
    <s v="Synergized intangible challenge"/>
    <n v="125500"/>
    <n v="188628"/>
    <n v="150"/>
    <x v="1"/>
    <n v="1965"/>
    <n v="96"/>
    <x v="3"/>
    <s v="DKK"/>
    <n v="1547877600"/>
    <n v="1551506400"/>
    <x v="35"/>
    <d v="2019-03-02T06:00:00"/>
    <b v="0"/>
    <b v="1"/>
    <x v="6"/>
    <x v="4"/>
    <s v="drama"/>
  </r>
  <r>
    <n v="36"/>
    <s v="Jackson-Lewis"/>
    <s v="Monitored multi-state encryption"/>
    <n v="700"/>
    <n v="1101"/>
    <n v="157"/>
    <x v="1"/>
    <n v="16"/>
    <n v="69"/>
    <x v="1"/>
    <s v="USD"/>
    <n v="1298700000"/>
    <n v="1300856400"/>
    <x v="36"/>
    <d v="2011-03-23T05:00:00"/>
    <b v="0"/>
    <b v="0"/>
    <x v="3"/>
    <x v="3"/>
    <s v="plays"/>
  </r>
  <r>
    <n v="37"/>
    <s v="Black, Armstrong and Anderson"/>
    <s v="Profound attitude-oriented functionalities"/>
    <n v="8100"/>
    <n v="11339"/>
    <n v="140"/>
    <x v="1"/>
    <n v="107"/>
    <n v="106"/>
    <x v="1"/>
    <s v="USD"/>
    <n v="1570338000"/>
    <n v="1573192800"/>
    <x v="37"/>
    <d v="2019-11-08T06:00:00"/>
    <b v="0"/>
    <b v="1"/>
    <x v="13"/>
    <x v="5"/>
    <s v="fiction"/>
  </r>
  <r>
    <n v="38"/>
    <s v="Maldonado-Gonzalez"/>
    <s v="Digitized client-driven database"/>
    <n v="3100"/>
    <n v="10085"/>
    <n v="325"/>
    <x v="1"/>
    <n v="134"/>
    <n v="75"/>
    <x v="1"/>
    <s v="USD"/>
    <n v="1287378000"/>
    <n v="1287810000"/>
    <x v="38"/>
    <d v="2010-10-23T05:00:00"/>
    <b v="0"/>
    <b v="0"/>
    <x v="14"/>
    <x v="7"/>
    <s v="photography books"/>
  </r>
  <r>
    <n v="39"/>
    <s v="Kim-Rice"/>
    <s v="Organized bi-directional function"/>
    <n v="9900"/>
    <n v="5027"/>
    <n v="51"/>
    <x v="0"/>
    <n v="88"/>
    <n v="57"/>
    <x v="3"/>
    <s v="DKK"/>
    <n v="1361772000"/>
    <n v="1362978000"/>
    <x v="39"/>
    <d v="2013-03-11T05:00:00"/>
    <b v="0"/>
    <b v="0"/>
    <x v="3"/>
    <x v="3"/>
    <s v="plays"/>
  </r>
  <r>
    <n v="40"/>
    <s v="Garcia, Garcia and Lopez"/>
    <s v="Reduced stable middleware"/>
    <n v="8800"/>
    <n v="14878"/>
    <n v="169"/>
    <x v="1"/>
    <n v="198"/>
    <n v="75"/>
    <x v="1"/>
    <s v="USD"/>
    <n v="1275714000"/>
    <n v="1277355600"/>
    <x v="40"/>
    <d v="2010-06-24T05:00:00"/>
    <b v="0"/>
    <b v="1"/>
    <x v="8"/>
    <x v="2"/>
    <s v="wearables"/>
  </r>
  <r>
    <n v="41"/>
    <s v="Watts Group"/>
    <s v="Universal 5thgeneration neural-net"/>
    <n v="5600"/>
    <n v="11924"/>
    <n v="213"/>
    <x v="1"/>
    <n v="111"/>
    <n v="107"/>
    <x v="6"/>
    <s v="EUR"/>
    <n v="1346734800"/>
    <n v="1348981200"/>
    <x v="41"/>
    <d v="2012-09-30T05:00:00"/>
    <b v="0"/>
    <b v="1"/>
    <x v="1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x v="0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x v="15"/>
    <x v="5"/>
    <s v="radio &amp; podcasts"/>
  </r>
  <r>
    <n v="44"/>
    <s v="Reid-Mccullough"/>
    <s v="Visionary real-time groupware"/>
    <n v="1600"/>
    <n v="10541"/>
    <n v="659"/>
    <x v="1"/>
    <n v="98"/>
    <n v="108"/>
    <x v="3"/>
    <s v="DKK"/>
    <n v="1552798800"/>
    <n v="1552885200"/>
    <x v="44"/>
    <d v="2019-03-18T05:00:00"/>
    <b v="0"/>
    <b v="0"/>
    <x v="13"/>
    <x v="5"/>
    <s v="fiction"/>
  </r>
  <r>
    <n v="45"/>
    <s v="Woods-Clark"/>
    <s v="Networked tertiary Graphical User Interface"/>
    <n v="9500"/>
    <n v="4530"/>
    <n v="48"/>
    <x v="0"/>
    <n v="48"/>
    <n v="94"/>
    <x v="1"/>
    <s v="USD"/>
    <n v="1478062800"/>
    <n v="1479362400"/>
    <x v="45"/>
    <d v="2016-11-17T06:00:00"/>
    <b v="0"/>
    <b v="1"/>
    <x v="3"/>
    <x v="3"/>
    <s v="plays"/>
  </r>
  <r>
    <n v="46"/>
    <s v="Vaughn, Hunt and Caldwell"/>
    <s v="Virtual grid-enabled task-force"/>
    <n v="3700"/>
    <n v="4247"/>
    <n v="115"/>
    <x v="1"/>
    <n v="92"/>
    <n v="46"/>
    <x v="1"/>
    <s v="USD"/>
    <n v="1278565200"/>
    <n v="1280552400"/>
    <x v="46"/>
    <d v="2010-07-31T05:00:00"/>
    <b v="0"/>
    <b v="0"/>
    <x v="1"/>
    <x v="1"/>
    <s v="rock"/>
  </r>
  <r>
    <n v="47"/>
    <s v="Bennett and Sons"/>
    <s v="Function-based multi-state software"/>
    <n v="1500"/>
    <n v="7129"/>
    <n v="475"/>
    <x v="1"/>
    <n v="149"/>
    <n v="48"/>
    <x v="1"/>
    <s v="USD"/>
    <n v="1396069200"/>
    <n v="1398661200"/>
    <x v="47"/>
    <d v="2014-04-28T05:00:00"/>
    <b v="0"/>
    <b v="0"/>
    <x v="3"/>
    <x v="3"/>
    <s v="plays"/>
  </r>
  <r>
    <n v="48"/>
    <s v="Lamb Inc"/>
    <s v="Optimized leadingedge concept"/>
    <n v="33300"/>
    <n v="128862"/>
    <n v="387"/>
    <x v="1"/>
    <n v="2431"/>
    <n v="53"/>
    <x v="1"/>
    <s v="USD"/>
    <n v="1435208400"/>
    <n v="1436245200"/>
    <x v="48"/>
    <d v="2015-07-07T05:00:00"/>
    <b v="0"/>
    <b v="0"/>
    <x v="3"/>
    <x v="3"/>
    <s v="plays"/>
  </r>
  <r>
    <n v="49"/>
    <s v="Casey-Kelly"/>
    <s v="Sharable holistic interface"/>
    <n v="7200"/>
    <n v="13653"/>
    <n v="190"/>
    <x v="1"/>
    <n v="303"/>
    <n v="45"/>
    <x v="1"/>
    <s v="USD"/>
    <n v="1571547600"/>
    <n v="1575439200"/>
    <x v="49"/>
    <d v="2019-12-04T06:00:00"/>
    <b v="0"/>
    <b v="0"/>
    <x v="1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6"/>
    <x v="1"/>
    <s v="metal"/>
  </r>
  <r>
    <n v="51"/>
    <s v="Bradshaw, Gill and Donovan"/>
    <s v="Inverse secondary infrastructure"/>
    <n v="158100"/>
    <n v="145243"/>
    <n v="92"/>
    <x v="0"/>
    <n v="1467"/>
    <n v="99"/>
    <x v="4"/>
    <s v="GBP"/>
    <n v="1332824400"/>
    <n v="1334206800"/>
    <x v="51"/>
    <d v="2012-04-12T05:00:00"/>
    <b v="0"/>
    <b v="1"/>
    <x v="8"/>
    <x v="2"/>
    <s v="wearables"/>
  </r>
  <r>
    <n v="52"/>
    <s v="Hernandez, Rodriguez and Clark"/>
    <s v="Organic foreground leverage"/>
    <n v="7200"/>
    <n v="2459"/>
    <n v="34"/>
    <x v="0"/>
    <n v="75"/>
    <n v="33"/>
    <x v="1"/>
    <s v="USD"/>
    <n v="1284526800"/>
    <n v="1284872400"/>
    <x v="52"/>
    <d v="2010-09-19T05:00:00"/>
    <b v="0"/>
    <b v="0"/>
    <x v="3"/>
    <x v="3"/>
    <s v="plays"/>
  </r>
  <r>
    <n v="53"/>
    <s v="Smith-Jones"/>
    <s v="Reverse-engineered static concept"/>
    <n v="8800"/>
    <n v="12356"/>
    <n v="140"/>
    <x v="1"/>
    <n v="209"/>
    <n v="59"/>
    <x v="1"/>
    <s v="USD"/>
    <n v="1400562000"/>
    <n v="1403931600"/>
    <x v="53"/>
    <d v="2014-06-28T05:00:00"/>
    <b v="0"/>
    <b v="0"/>
    <x v="6"/>
    <x v="4"/>
    <s v="drama"/>
  </r>
  <r>
    <n v="54"/>
    <s v="Roy PLC"/>
    <s v="Multi-channeled neutral customer loyalty"/>
    <n v="6000"/>
    <n v="5392"/>
    <n v="90"/>
    <x v="0"/>
    <n v="120"/>
    <n v="45"/>
    <x v="1"/>
    <s v="USD"/>
    <n v="1520748000"/>
    <n v="1521262800"/>
    <x v="54"/>
    <d v="2018-03-17T05:00:00"/>
    <b v="0"/>
    <b v="0"/>
    <x v="8"/>
    <x v="2"/>
    <s v="wearables"/>
  </r>
  <r>
    <n v="55"/>
    <s v="Wright, Brooks and Villarreal"/>
    <s v="Reverse-engineered bifurcated strategy"/>
    <n v="6600"/>
    <n v="11746"/>
    <n v="178"/>
    <x v="1"/>
    <n v="131"/>
    <n v="90"/>
    <x v="1"/>
    <s v="USD"/>
    <n v="1532926800"/>
    <n v="1533358800"/>
    <x v="55"/>
    <d v="2018-08-04T05:00:00"/>
    <b v="0"/>
    <b v="0"/>
    <x v="17"/>
    <x v="1"/>
    <s v="jazz"/>
  </r>
  <r>
    <n v="56"/>
    <s v="Flores, Miller and Johnson"/>
    <s v="Horizontal context-sensitive knowledge user"/>
    <n v="8000"/>
    <n v="11493"/>
    <n v="144"/>
    <x v="1"/>
    <n v="164"/>
    <n v="70"/>
    <x v="1"/>
    <s v="USD"/>
    <n v="1420869600"/>
    <n v="1421474400"/>
    <x v="56"/>
    <d v="2015-01-17T06:00:00"/>
    <b v="0"/>
    <b v="0"/>
    <x v="8"/>
    <x v="2"/>
    <s v="wearables"/>
  </r>
  <r>
    <n v="57"/>
    <s v="Bridges, Freeman and Kim"/>
    <s v="Cross-group multi-state task-force"/>
    <n v="2900"/>
    <n v="6243"/>
    <n v="215"/>
    <x v="1"/>
    <n v="201"/>
    <n v="31"/>
    <x v="1"/>
    <s v="USD"/>
    <n v="1504242000"/>
    <n v="1505278800"/>
    <x v="57"/>
    <d v="2017-09-13T05:00:00"/>
    <b v="0"/>
    <b v="0"/>
    <x v="11"/>
    <x v="6"/>
    <s v="video games"/>
  </r>
  <r>
    <n v="58"/>
    <s v="Anderson-Perez"/>
    <s v="Expanded 3rdgeneration strategy"/>
    <n v="2700"/>
    <n v="6132"/>
    <n v="227"/>
    <x v="1"/>
    <n v="211"/>
    <n v="29"/>
    <x v="1"/>
    <s v="USD"/>
    <n v="1442811600"/>
    <n v="1443934800"/>
    <x v="58"/>
    <d v="2015-10-04T05:00:00"/>
    <b v="0"/>
    <b v="0"/>
    <x v="3"/>
    <x v="3"/>
    <s v="plays"/>
  </r>
  <r>
    <n v="59"/>
    <s v="Wright, Fox and Marks"/>
    <s v="Assimilated real-time support"/>
    <n v="1400"/>
    <n v="3851"/>
    <n v="275"/>
    <x v="1"/>
    <n v="128"/>
    <n v="30"/>
    <x v="1"/>
    <s v="USD"/>
    <n v="1497243600"/>
    <n v="1498539600"/>
    <x v="59"/>
    <d v="2017-06-27T05:00:00"/>
    <b v="0"/>
    <b v="1"/>
    <x v="3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x v="3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x v="3"/>
    <x v="3"/>
    <s v="plays"/>
  </r>
  <r>
    <n v="62"/>
    <s v="Sparks-West"/>
    <s v="Organized incremental standardization"/>
    <n v="2000"/>
    <n v="14452"/>
    <n v="723"/>
    <x v="1"/>
    <n v="249"/>
    <n v="58"/>
    <x v="1"/>
    <s v="USD"/>
    <n v="1433480400"/>
    <n v="1433566800"/>
    <x v="62"/>
    <d v="2015-06-06T05:00:00"/>
    <b v="0"/>
    <b v="0"/>
    <x v="2"/>
    <x v="2"/>
    <s v="web"/>
  </r>
  <r>
    <n v="63"/>
    <s v="Baker, Morgan and Brown"/>
    <s v="Assimilated didactic open system"/>
    <n v="4700"/>
    <n v="557"/>
    <n v="12"/>
    <x v="0"/>
    <n v="5"/>
    <n v="111"/>
    <x v="1"/>
    <s v="USD"/>
    <n v="1493355600"/>
    <n v="1493874000"/>
    <x v="63"/>
    <d v="2017-05-04T05:00:00"/>
    <b v="0"/>
    <b v="0"/>
    <x v="3"/>
    <x v="3"/>
    <s v="plays"/>
  </r>
  <r>
    <n v="64"/>
    <s v="Mosley-Gilbert"/>
    <s v="Vision-oriented logistical intranet"/>
    <n v="2800"/>
    <n v="2734"/>
    <n v="98"/>
    <x v="0"/>
    <n v="38"/>
    <n v="72"/>
    <x v="1"/>
    <s v="USD"/>
    <n v="1530507600"/>
    <n v="1531803600"/>
    <x v="64"/>
    <d v="2018-07-17T05:00:00"/>
    <b v="0"/>
    <b v="1"/>
    <x v="2"/>
    <x v="2"/>
    <s v="web"/>
  </r>
  <r>
    <n v="65"/>
    <s v="Berry-Boyer"/>
    <s v="Mandatory incremental projection"/>
    <n v="6100"/>
    <n v="14405"/>
    <n v="236"/>
    <x v="1"/>
    <n v="236"/>
    <n v="61"/>
    <x v="1"/>
    <s v="USD"/>
    <n v="1296108000"/>
    <n v="1296712800"/>
    <x v="65"/>
    <d v="2011-02-03T06:00:00"/>
    <b v="0"/>
    <b v="0"/>
    <x v="3"/>
    <x v="3"/>
    <s v="plays"/>
  </r>
  <r>
    <n v="66"/>
    <s v="Sanders-Allen"/>
    <s v="Grass-roots needs-based encryption"/>
    <n v="2900"/>
    <n v="1307"/>
    <n v="45"/>
    <x v="0"/>
    <n v="12"/>
    <n v="109"/>
    <x v="1"/>
    <s v="USD"/>
    <n v="1428469200"/>
    <n v="1428901200"/>
    <x v="66"/>
    <d v="2015-04-13T05:00:00"/>
    <b v="0"/>
    <b v="1"/>
    <x v="3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x v="8"/>
    <x v="2"/>
    <s v="wearables"/>
  </r>
  <r>
    <n v="68"/>
    <s v="Moreno-Turner"/>
    <s v="Inverse multi-tasking installation"/>
    <n v="5700"/>
    <n v="14508"/>
    <n v="255"/>
    <x v="1"/>
    <n v="246"/>
    <n v="59"/>
    <x v="6"/>
    <s v="EUR"/>
    <n v="1501131600"/>
    <n v="1505192400"/>
    <x v="68"/>
    <d v="2017-09-12T05:00:00"/>
    <b v="0"/>
    <b v="1"/>
    <x v="3"/>
    <x v="3"/>
    <s v="plays"/>
  </r>
  <r>
    <n v="69"/>
    <s v="Jones-Watson"/>
    <s v="Switchable disintermediate moderator"/>
    <n v="7900"/>
    <n v="1901"/>
    <n v="24"/>
    <x v="3"/>
    <n v="17"/>
    <n v="112"/>
    <x v="1"/>
    <s v="USD"/>
    <n v="1292738400"/>
    <n v="1295676000"/>
    <x v="69"/>
    <d v="2011-01-22T06:00:00"/>
    <b v="0"/>
    <b v="0"/>
    <x v="3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x v="3"/>
    <x v="3"/>
    <s v="plays"/>
  </r>
  <r>
    <n v="71"/>
    <s v="Tate, Bass and House"/>
    <s v="Organic object-oriented budgetary management"/>
    <n v="6000"/>
    <n v="6484"/>
    <n v="108"/>
    <x v="1"/>
    <n v="76"/>
    <n v="85"/>
    <x v="1"/>
    <s v="USD"/>
    <n v="1575093600"/>
    <n v="1575439200"/>
    <x v="71"/>
    <d v="2019-12-04T06:00:00"/>
    <b v="0"/>
    <b v="0"/>
    <x v="3"/>
    <x v="3"/>
    <s v="plays"/>
  </r>
  <r>
    <n v="72"/>
    <s v="Hampton, Lewis and Ray"/>
    <s v="Seamless coherent parallelism"/>
    <n v="600"/>
    <n v="4022"/>
    <n v="670"/>
    <x v="1"/>
    <n v="54"/>
    <n v="74"/>
    <x v="1"/>
    <s v="USD"/>
    <n v="1435726800"/>
    <n v="1438837200"/>
    <x v="72"/>
    <d v="2015-08-06T05:00:00"/>
    <b v="0"/>
    <b v="0"/>
    <x v="10"/>
    <x v="4"/>
    <s v="animation"/>
  </r>
  <r>
    <n v="73"/>
    <s v="Collins-Goodman"/>
    <s v="Cross-platform even-keeled initiative"/>
    <n v="1400"/>
    <n v="9253"/>
    <n v="661"/>
    <x v="1"/>
    <n v="88"/>
    <n v="105"/>
    <x v="1"/>
    <s v="USD"/>
    <n v="1480226400"/>
    <n v="1480485600"/>
    <x v="73"/>
    <d v="2016-11-30T06:00:00"/>
    <b v="0"/>
    <b v="0"/>
    <x v="17"/>
    <x v="1"/>
    <s v="jazz"/>
  </r>
  <r>
    <n v="74"/>
    <s v="Davis-Michael"/>
    <s v="Progressive tertiary framework"/>
    <n v="3900"/>
    <n v="4776"/>
    <n v="122"/>
    <x v="1"/>
    <n v="85"/>
    <n v="56"/>
    <x v="4"/>
    <s v="GBP"/>
    <n v="1459054800"/>
    <n v="1459141200"/>
    <x v="74"/>
    <d v="2016-03-28T05:00:00"/>
    <b v="0"/>
    <b v="0"/>
    <x v="16"/>
    <x v="1"/>
    <s v="metal"/>
  </r>
  <r>
    <n v="75"/>
    <s v="White, Torres and Bishop"/>
    <s v="Multi-layered dynamic protocol"/>
    <n v="9700"/>
    <n v="14606"/>
    <n v="151"/>
    <x v="1"/>
    <n v="170"/>
    <n v="86"/>
    <x v="1"/>
    <s v="USD"/>
    <n v="1531630800"/>
    <n v="1532322000"/>
    <x v="75"/>
    <d v="2018-07-23T05:00:00"/>
    <b v="0"/>
    <b v="0"/>
    <x v="14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x v="3"/>
    <x v="3"/>
    <s v="plays"/>
  </r>
  <r>
    <n v="77"/>
    <s v="Acevedo-Huffman"/>
    <s v="Pre-emptive impactful model"/>
    <n v="9500"/>
    <n v="4460"/>
    <n v="47"/>
    <x v="0"/>
    <n v="56"/>
    <n v="80"/>
    <x v="1"/>
    <s v="USD"/>
    <n v="1285563600"/>
    <n v="1286773200"/>
    <x v="77"/>
    <d v="2010-10-11T05:00:00"/>
    <b v="0"/>
    <b v="1"/>
    <x v="10"/>
    <x v="4"/>
    <s v="animation"/>
  </r>
  <r>
    <n v="78"/>
    <s v="Montgomery, Larson and Spencer"/>
    <s v="User-centric bifurcated knowledge user"/>
    <n v="4500"/>
    <n v="13536"/>
    <n v="301"/>
    <x v="1"/>
    <n v="330"/>
    <n v="41"/>
    <x v="1"/>
    <s v="USD"/>
    <n v="1523854800"/>
    <n v="1523941200"/>
    <x v="78"/>
    <d v="2018-04-17T05:00:00"/>
    <b v="0"/>
    <b v="0"/>
    <x v="18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x v="3"/>
    <x v="3"/>
    <s v="plays"/>
  </r>
  <r>
    <n v="80"/>
    <s v="Sutton, Barrett and Tucker"/>
    <s v="Cross-platform needs-based approach"/>
    <n v="1100"/>
    <n v="7012"/>
    <n v="637"/>
    <x v="1"/>
    <n v="127"/>
    <n v="55"/>
    <x v="1"/>
    <s v="USD"/>
    <n v="1503982800"/>
    <n v="1506574800"/>
    <x v="80"/>
    <d v="2017-09-28T05:00:00"/>
    <b v="0"/>
    <b v="0"/>
    <x v="11"/>
    <x v="6"/>
    <s v="video games"/>
  </r>
  <r>
    <n v="81"/>
    <s v="Gomez, Bailey and Flores"/>
    <s v="User-friendly static contingency"/>
    <n v="16800"/>
    <n v="37857"/>
    <n v="225"/>
    <x v="1"/>
    <n v="411"/>
    <n v="92"/>
    <x v="1"/>
    <s v="USD"/>
    <n v="1511416800"/>
    <n v="1513576800"/>
    <x v="81"/>
    <d v="2017-12-18T06:00:00"/>
    <b v="0"/>
    <b v="0"/>
    <x v="1"/>
    <x v="1"/>
    <s v="rock"/>
  </r>
  <r>
    <n v="82"/>
    <s v="Porter-George"/>
    <s v="Reactive content-based framework"/>
    <n v="1000"/>
    <n v="14973"/>
    <n v="1497"/>
    <x v="1"/>
    <n v="180"/>
    <n v="83"/>
    <x v="4"/>
    <s v="GBP"/>
    <n v="1547704800"/>
    <n v="1548309600"/>
    <x v="82"/>
    <d v="2019-01-24T06:00:00"/>
    <b v="0"/>
    <b v="1"/>
    <x v="11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x v="5"/>
    <x v="1"/>
    <s v="electric music"/>
  </r>
  <r>
    <n v="84"/>
    <s v="Cisneros-Burton"/>
    <s v="Public-key zero tolerance orchestration"/>
    <n v="31400"/>
    <n v="41564"/>
    <n v="132"/>
    <x v="1"/>
    <n v="374"/>
    <n v="111"/>
    <x v="1"/>
    <s v="USD"/>
    <n v="1343451600"/>
    <n v="1344315600"/>
    <x v="84"/>
    <d v="2012-08-07T05:00:00"/>
    <b v="0"/>
    <b v="0"/>
    <x v="8"/>
    <x v="2"/>
    <s v="wearables"/>
  </r>
  <r>
    <n v="85"/>
    <s v="Hill, Lawson and Wilkinson"/>
    <s v="Multi-tiered eco-centric architecture"/>
    <n v="4900"/>
    <n v="6430"/>
    <n v="131"/>
    <x v="1"/>
    <n v="71"/>
    <n v="91"/>
    <x v="2"/>
    <s v="AUD"/>
    <n v="1315717200"/>
    <n v="1316408400"/>
    <x v="85"/>
    <d v="2011-09-19T05:00:00"/>
    <b v="0"/>
    <b v="0"/>
    <x v="7"/>
    <x v="1"/>
    <s v="indie rock"/>
  </r>
  <r>
    <n v="86"/>
    <s v="Davis-Smith"/>
    <s v="Organic motivating firmware"/>
    <n v="7400"/>
    <n v="12405"/>
    <n v="168"/>
    <x v="1"/>
    <n v="203"/>
    <n v="61"/>
    <x v="1"/>
    <s v="USD"/>
    <n v="1430715600"/>
    <n v="1431838800"/>
    <x v="86"/>
    <d v="2015-05-17T05:00:00"/>
    <b v="1"/>
    <b v="0"/>
    <x v="3"/>
    <x v="3"/>
    <s v="plays"/>
  </r>
  <r>
    <n v="87"/>
    <s v="Farrell and Sons"/>
    <s v="Synergized 4thgeneration conglomeration"/>
    <n v="198500"/>
    <n v="123040"/>
    <n v="62"/>
    <x v="0"/>
    <n v="1482"/>
    <n v="83"/>
    <x v="2"/>
    <s v="AUD"/>
    <n v="1299564000"/>
    <n v="1300510800"/>
    <x v="87"/>
    <d v="2011-03-19T05:00:00"/>
    <b v="0"/>
    <b v="1"/>
    <x v="1"/>
    <x v="1"/>
    <s v="rock"/>
  </r>
  <r>
    <n v="88"/>
    <s v="Clark Group"/>
    <s v="Grass-roots fault-tolerant policy"/>
    <n v="4800"/>
    <n v="12516"/>
    <n v="261"/>
    <x v="1"/>
    <n v="113"/>
    <n v="111"/>
    <x v="1"/>
    <s v="USD"/>
    <n v="1429160400"/>
    <n v="1431061200"/>
    <x v="88"/>
    <d v="2015-05-08T05:00:00"/>
    <b v="0"/>
    <b v="0"/>
    <x v="18"/>
    <x v="5"/>
    <s v="translations"/>
  </r>
  <r>
    <n v="89"/>
    <s v="White, Singleton and Zimmerman"/>
    <s v="Monitored scalable knowledgebase"/>
    <n v="3400"/>
    <n v="8588"/>
    <n v="253"/>
    <x v="1"/>
    <n v="96"/>
    <n v="89"/>
    <x v="1"/>
    <s v="USD"/>
    <n v="1271307600"/>
    <n v="1271480400"/>
    <x v="89"/>
    <d v="2010-04-17T05:00:00"/>
    <b v="0"/>
    <b v="0"/>
    <x v="3"/>
    <x v="3"/>
    <s v="plays"/>
  </r>
  <r>
    <n v="90"/>
    <s v="Kramer Group"/>
    <s v="Synergistic explicit parallelism"/>
    <n v="7800"/>
    <n v="6132"/>
    <n v="79"/>
    <x v="0"/>
    <n v="106"/>
    <n v="58"/>
    <x v="1"/>
    <s v="USD"/>
    <n v="1456380000"/>
    <n v="1456380000"/>
    <x v="90"/>
    <d v="2016-02-25T06:00:00"/>
    <b v="0"/>
    <b v="1"/>
    <x v="3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x v="18"/>
    <x v="5"/>
    <s v="translations"/>
  </r>
  <r>
    <n v="92"/>
    <s v="Santos, Bell and Lloyd"/>
    <s v="Object-based analyzing knowledge user"/>
    <n v="20000"/>
    <n v="51775"/>
    <n v="259"/>
    <x v="1"/>
    <n v="498"/>
    <n v="104"/>
    <x v="5"/>
    <s v="CHF"/>
    <n v="1277269200"/>
    <n v="1277355600"/>
    <x v="92"/>
    <d v="2010-06-24T05:00:00"/>
    <b v="0"/>
    <b v="1"/>
    <x v="11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x v="3"/>
    <x v="3"/>
    <s v="plays"/>
  </r>
  <r>
    <n v="94"/>
    <s v="Hanson Inc"/>
    <s v="Grass-roots web-enabled contingency"/>
    <n v="2900"/>
    <n v="8807"/>
    <n v="304"/>
    <x v="1"/>
    <n v="180"/>
    <n v="49"/>
    <x v="4"/>
    <s v="GBP"/>
    <n v="1554613200"/>
    <n v="1555563600"/>
    <x v="94"/>
    <d v="2019-04-18T05:00:00"/>
    <b v="0"/>
    <b v="0"/>
    <x v="2"/>
    <x v="2"/>
    <s v="web"/>
  </r>
  <r>
    <n v="95"/>
    <s v="Sanchez LLC"/>
    <s v="Stand-alone system-worthy standardization"/>
    <n v="900"/>
    <n v="1017"/>
    <n v="113"/>
    <x v="1"/>
    <n v="27"/>
    <n v="38"/>
    <x v="1"/>
    <s v="USD"/>
    <n v="1571029200"/>
    <n v="1571634000"/>
    <x v="95"/>
    <d v="2019-10-21T05:00:00"/>
    <b v="0"/>
    <b v="0"/>
    <x v="4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x v="3"/>
    <x v="3"/>
    <s v="plays"/>
  </r>
  <r>
    <n v="97"/>
    <s v="Stewart LLC"/>
    <s v="Cloned bi-directional architecture"/>
    <n v="1300"/>
    <n v="12047"/>
    <n v="927"/>
    <x v="1"/>
    <n v="113"/>
    <n v="107"/>
    <x v="1"/>
    <s v="USD"/>
    <n v="1435208400"/>
    <n v="1439874000"/>
    <x v="48"/>
    <d v="2015-08-18T05:00:00"/>
    <b v="0"/>
    <b v="0"/>
    <x v="0"/>
    <x v="0"/>
    <s v="food trucks"/>
  </r>
  <r>
    <n v="98"/>
    <s v="Arias, Allen and Miller"/>
    <s v="Seamless transitional portal"/>
    <n v="97800"/>
    <n v="32951"/>
    <n v="34"/>
    <x v="0"/>
    <n v="1220"/>
    <n v="27"/>
    <x v="2"/>
    <s v="AUD"/>
    <n v="1437973200"/>
    <n v="1438318800"/>
    <x v="97"/>
    <d v="2015-07-31T05:00:00"/>
    <b v="0"/>
    <b v="0"/>
    <x v="11"/>
    <x v="6"/>
    <s v="video games"/>
  </r>
  <r>
    <n v="99"/>
    <s v="Baker-Morris"/>
    <s v="Fully-configurable motivating approach"/>
    <n v="7600"/>
    <n v="14951"/>
    <n v="197"/>
    <x v="1"/>
    <n v="164"/>
    <n v="91"/>
    <x v="1"/>
    <s v="USD"/>
    <n v="1416895200"/>
    <n v="1419400800"/>
    <x v="98"/>
    <d v="2014-12-24T06:00:00"/>
    <b v="0"/>
    <b v="0"/>
    <x v="3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  <s v="plays"/>
  </r>
  <r>
    <n v="101"/>
    <s v="Douglas LLC"/>
    <s v="Reduced heuristic moratorium"/>
    <n v="900"/>
    <n v="9193"/>
    <n v="1021"/>
    <x v="1"/>
    <n v="164"/>
    <n v="56"/>
    <x v="1"/>
    <s v="USD"/>
    <n v="1424498400"/>
    <n v="1425103200"/>
    <x v="100"/>
    <d v="2015-02-28T06:00:00"/>
    <b v="0"/>
    <b v="1"/>
    <x v="5"/>
    <x v="1"/>
    <s v="electric music"/>
  </r>
  <r>
    <n v="102"/>
    <s v="Garcia Inc"/>
    <s v="Front-line web-enabled model"/>
    <n v="3700"/>
    <n v="10422"/>
    <n v="282"/>
    <x v="1"/>
    <n v="336"/>
    <n v="31"/>
    <x v="1"/>
    <s v="USD"/>
    <n v="1526274000"/>
    <n v="1526878800"/>
    <x v="101"/>
    <d v="2018-05-21T05:00:00"/>
    <b v="0"/>
    <b v="1"/>
    <x v="8"/>
    <x v="2"/>
    <s v="wearables"/>
  </r>
  <r>
    <n v="103"/>
    <s v="Frye, Hunt and Powell"/>
    <s v="Polarized incremental emulation"/>
    <n v="10000"/>
    <n v="2461"/>
    <n v="25"/>
    <x v="0"/>
    <n v="37"/>
    <n v="67"/>
    <x v="6"/>
    <s v="EUR"/>
    <n v="1287896400"/>
    <n v="1288674000"/>
    <x v="102"/>
    <d v="2010-11-02T05:00:00"/>
    <b v="0"/>
    <b v="0"/>
    <x v="5"/>
    <x v="1"/>
    <s v="electric music"/>
  </r>
  <r>
    <n v="104"/>
    <s v="Smith, Wells and Nguyen"/>
    <s v="Self-enabling grid-enabled initiative"/>
    <n v="119200"/>
    <n v="170623"/>
    <n v="143"/>
    <x v="1"/>
    <n v="1917"/>
    <n v="89"/>
    <x v="1"/>
    <s v="USD"/>
    <n v="1495515600"/>
    <n v="1495602000"/>
    <x v="103"/>
    <d v="2017-05-24T05:00:00"/>
    <b v="0"/>
    <b v="0"/>
    <x v="7"/>
    <x v="1"/>
    <s v="indie rock"/>
  </r>
  <r>
    <n v="105"/>
    <s v="Charles-Johnson"/>
    <s v="Total fresh-thinking system engine"/>
    <n v="6800"/>
    <n v="9829"/>
    <n v="145"/>
    <x v="1"/>
    <n v="95"/>
    <n v="103"/>
    <x v="1"/>
    <s v="USD"/>
    <n v="1364878800"/>
    <n v="1366434000"/>
    <x v="104"/>
    <d v="2013-04-20T05:00:00"/>
    <b v="0"/>
    <b v="0"/>
    <x v="2"/>
    <x v="2"/>
    <s v="web"/>
  </r>
  <r>
    <n v="106"/>
    <s v="Brandt, Carter and Wood"/>
    <s v="Ameliorated clear-thinking circuit"/>
    <n v="3900"/>
    <n v="14006"/>
    <n v="359"/>
    <x v="1"/>
    <n v="147"/>
    <n v="95"/>
    <x v="1"/>
    <s v="USD"/>
    <n v="1567918800"/>
    <n v="1568350800"/>
    <x v="105"/>
    <d v="2019-09-13T05:00:00"/>
    <b v="0"/>
    <b v="0"/>
    <x v="3"/>
    <x v="3"/>
    <s v="plays"/>
  </r>
  <r>
    <n v="107"/>
    <s v="Tucker, Schmidt and Reid"/>
    <s v="Multi-layered encompassing installation"/>
    <n v="3500"/>
    <n v="6527"/>
    <n v="186"/>
    <x v="1"/>
    <n v="86"/>
    <n v="76"/>
    <x v="1"/>
    <s v="USD"/>
    <n v="1524459600"/>
    <n v="1525928400"/>
    <x v="106"/>
    <d v="2018-05-10T05:00:00"/>
    <b v="0"/>
    <b v="1"/>
    <x v="3"/>
    <x v="3"/>
    <s v="plays"/>
  </r>
  <r>
    <n v="108"/>
    <s v="Decker Inc"/>
    <s v="Universal encompassing implementation"/>
    <n v="1500"/>
    <n v="8929"/>
    <n v="595"/>
    <x v="1"/>
    <n v="83"/>
    <n v="108"/>
    <x v="1"/>
    <s v="USD"/>
    <n v="1333688400"/>
    <n v="1336885200"/>
    <x v="107"/>
    <d v="2012-05-13T05:00:00"/>
    <b v="0"/>
    <b v="0"/>
    <x v="4"/>
    <x v="4"/>
    <s v="documentary"/>
  </r>
  <r>
    <n v="109"/>
    <s v="Romero and Sons"/>
    <s v="Object-based client-server application"/>
    <n v="5200"/>
    <n v="3079"/>
    <n v="59"/>
    <x v="0"/>
    <n v="60"/>
    <n v="51"/>
    <x v="1"/>
    <s v="USD"/>
    <n v="1389506400"/>
    <n v="1389679200"/>
    <x v="108"/>
    <d v="2014-01-14T06:00:00"/>
    <b v="0"/>
    <b v="0"/>
    <x v="19"/>
    <x v="4"/>
    <s v="television"/>
  </r>
  <r>
    <n v="110"/>
    <s v="Castillo-Carey"/>
    <s v="Cross-platform solution-oriented process improvement"/>
    <n v="142400"/>
    <n v="21307"/>
    <n v="15"/>
    <x v="0"/>
    <n v="296"/>
    <n v="72"/>
    <x v="1"/>
    <s v="USD"/>
    <n v="1536642000"/>
    <n v="1538283600"/>
    <x v="109"/>
    <d v="2018-09-30T05:00:00"/>
    <b v="0"/>
    <b v="0"/>
    <x v="0"/>
    <x v="0"/>
    <s v="food trucks"/>
  </r>
  <r>
    <n v="111"/>
    <s v="Hart-Briggs"/>
    <s v="Re-engineered user-facing approach"/>
    <n v="61400"/>
    <n v="73653"/>
    <n v="120"/>
    <x v="1"/>
    <n v="676"/>
    <n v="109"/>
    <x v="1"/>
    <s v="USD"/>
    <n v="1348290000"/>
    <n v="1348808400"/>
    <x v="110"/>
    <d v="2012-09-28T05:00:00"/>
    <b v="0"/>
    <b v="0"/>
    <x v="15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x v="2"/>
    <x v="2"/>
    <s v="web"/>
  </r>
  <r>
    <n v="113"/>
    <s v="Wright, Hartman and Yu"/>
    <s v="User-friendly tertiary array"/>
    <n v="3300"/>
    <n v="12437"/>
    <n v="377"/>
    <x v="1"/>
    <n v="131"/>
    <n v="95"/>
    <x v="1"/>
    <s v="USD"/>
    <n v="1505192400"/>
    <n v="1505797200"/>
    <x v="112"/>
    <d v="2017-09-19T05:00:00"/>
    <b v="0"/>
    <b v="0"/>
    <x v="0"/>
    <x v="0"/>
    <s v="food trucks"/>
  </r>
  <r>
    <n v="114"/>
    <s v="Harper-Davis"/>
    <s v="Robust heuristic encoding"/>
    <n v="1900"/>
    <n v="13816"/>
    <n v="727"/>
    <x v="1"/>
    <n v="126"/>
    <n v="110"/>
    <x v="1"/>
    <s v="USD"/>
    <n v="1554786000"/>
    <n v="1554872400"/>
    <x v="113"/>
    <d v="2019-04-10T05:00:00"/>
    <b v="0"/>
    <b v="1"/>
    <x v="8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x v="13"/>
    <x v="5"/>
    <s v="fiction"/>
  </r>
  <r>
    <n v="116"/>
    <s v="David-Clark"/>
    <s v="De-engineered motivating standardization"/>
    <n v="7200"/>
    <n v="6336"/>
    <n v="88"/>
    <x v="0"/>
    <n v="73"/>
    <n v="87"/>
    <x v="1"/>
    <s v="USD"/>
    <n v="1442552400"/>
    <n v="1442638800"/>
    <x v="115"/>
    <d v="2015-09-19T05:00:00"/>
    <b v="0"/>
    <b v="0"/>
    <x v="3"/>
    <x v="3"/>
    <s v="plays"/>
  </r>
  <r>
    <n v="117"/>
    <s v="Chaney-Dennis"/>
    <s v="Business-focused 24hour groupware"/>
    <n v="4900"/>
    <n v="8523"/>
    <n v="174"/>
    <x v="1"/>
    <n v="275"/>
    <n v="31"/>
    <x v="1"/>
    <s v="USD"/>
    <n v="1316667600"/>
    <n v="1317186000"/>
    <x v="116"/>
    <d v="2011-09-28T05:00:00"/>
    <b v="0"/>
    <b v="0"/>
    <x v="19"/>
    <x v="4"/>
    <s v="television"/>
  </r>
  <r>
    <n v="118"/>
    <s v="Robinson, Lopez and Christensen"/>
    <s v="Organic next generation protocol"/>
    <n v="5400"/>
    <n v="6351"/>
    <n v="118"/>
    <x v="1"/>
    <n v="67"/>
    <n v="95"/>
    <x v="1"/>
    <s v="USD"/>
    <n v="1390716000"/>
    <n v="1391234400"/>
    <x v="117"/>
    <d v="2014-02-01T06:00:00"/>
    <b v="0"/>
    <b v="0"/>
    <x v="14"/>
    <x v="7"/>
    <s v="photography books"/>
  </r>
  <r>
    <n v="119"/>
    <s v="Clark and Sons"/>
    <s v="Reverse-engineered full-range Internet solution"/>
    <n v="5000"/>
    <n v="10748"/>
    <n v="215"/>
    <x v="1"/>
    <n v="154"/>
    <n v="70"/>
    <x v="1"/>
    <s v="USD"/>
    <n v="1402894800"/>
    <n v="1404363600"/>
    <x v="118"/>
    <d v="2014-07-03T05:00:00"/>
    <b v="0"/>
    <b v="1"/>
    <x v="4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x v="20"/>
    <x v="6"/>
    <s v="mobile games"/>
  </r>
  <r>
    <n v="121"/>
    <s v="Brown-Brown"/>
    <s v="Multi-lateral homogeneous success"/>
    <n v="45300"/>
    <n v="99361"/>
    <n v="219"/>
    <x v="1"/>
    <n v="903"/>
    <n v="110"/>
    <x v="1"/>
    <s v="USD"/>
    <n v="1412485200"/>
    <n v="1413608400"/>
    <x v="33"/>
    <d v="2014-10-18T05:00:00"/>
    <b v="0"/>
    <b v="0"/>
    <x v="11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x v="13"/>
    <x v="5"/>
    <s v="fiction"/>
  </r>
  <r>
    <n v="123"/>
    <s v="Edwards-Lewis"/>
    <s v="Enhanced scalable concept"/>
    <n v="177700"/>
    <n v="33092"/>
    <n v="19"/>
    <x v="0"/>
    <n v="662"/>
    <n v="50"/>
    <x v="0"/>
    <s v="CAD"/>
    <n v="1448344800"/>
    <n v="1448604000"/>
    <x v="121"/>
    <d v="2015-11-27T06:00:00"/>
    <b v="1"/>
    <b v="0"/>
    <x v="3"/>
    <x v="3"/>
    <s v="plays"/>
  </r>
  <r>
    <n v="124"/>
    <s v="Stanton, Neal and Rodriguez"/>
    <s v="Polarized uniform software"/>
    <n v="2600"/>
    <n v="9562"/>
    <n v="368"/>
    <x v="1"/>
    <n v="94"/>
    <n v="102"/>
    <x v="6"/>
    <s v="EUR"/>
    <n v="1557723600"/>
    <n v="1562302800"/>
    <x v="122"/>
    <d v="2019-07-05T05:00:00"/>
    <b v="0"/>
    <b v="0"/>
    <x v="14"/>
    <x v="7"/>
    <s v="photography books"/>
  </r>
  <r>
    <n v="125"/>
    <s v="Pratt LLC"/>
    <s v="Stand-alone web-enabled moderator"/>
    <n v="5300"/>
    <n v="8475"/>
    <n v="160"/>
    <x v="1"/>
    <n v="180"/>
    <n v="47"/>
    <x v="1"/>
    <s v="USD"/>
    <n v="1537333200"/>
    <n v="1537678800"/>
    <x v="123"/>
    <d v="2018-09-23T05:00:00"/>
    <b v="0"/>
    <b v="0"/>
    <x v="3"/>
    <x v="3"/>
    <s v="plays"/>
  </r>
  <r>
    <n v="126"/>
    <s v="Gross PLC"/>
    <s v="Proactive methodical benchmark"/>
    <n v="180200"/>
    <n v="69617"/>
    <n v="39"/>
    <x v="0"/>
    <n v="774"/>
    <n v="90"/>
    <x v="1"/>
    <s v="USD"/>
    <n v="1471150800"/>
    <n v="1473570000"/>
    <x v="124"/>
    <d v="2016-09-11T05:00:00"/>
    <b v="0"/>
    <b v="1"/>
    <x v="3"/>
    <x v="3"/>
    <s v="plays"/>
  </r>
  <r>
    <n v="127"/>
    <s v="Martinez, Gomez and Dalton"/>
    <s v="Team-oriented 6thgeneration matrix"/>
    <n v="103200"/>
    <n v="53067"/>
    <n v="51"/>
    <x v="0"/>
    <n v="672"/>
    <n v="79"/>
    <x v="0"/>
    <s v="CAD"/>
    <n v="1273640400"/>
    <n v="1273899600"/>
    <x v="125"/>
    <d v="2010-05-15T05:00:00"/>
    <b v="0"/>
    <b v="0"/>
    <x v="3"/>
    <x v="3"/>
    <s v="plays"/>
  </r>
  <r>
    <n v="128"/>
    <s v="Allen-Curtis"/>
    <s v="Phased human-resource core"/>
    <n v="70600"/>
    <n v="42596"/>
    <n v="60"/>
    <x v="3"/>
    <n v="532"/>
    <n v="80"/>
    <x v="1"/>
    <s v="USD"/>
    <n v="1282885200"/>
    <n v="1284008400"/>
    <x v="126"/>
    <d v="2010-09-09T05:00:00"/>
    <b v="0"/>
    <b v="0"/>
    <x v="1"/>
    <x v="1"/>
    <s v="rock"/>
  </r>
  <r>
    <n v="129"/>
    <s v="Morgan-Martinez"/>
    <s v="Mandatory tertiary implementation"/>
    <n v="148500"/>
    <n v="4756"/>
    <n v="3"/>
    <x v="3"/>
    <n v="55"/>
    <n v="86"/>
    <x v="2"/>
    <s v="AUD"/>
    <n v="1422943200"/>
    <n v="1425103200"/>
    <x v="127"/>
    <d v="2015-02-28T06:00:00"/>
    <b v="0"/>
    <b v="0"/>
    <x v="0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x v="6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x v="2"/>
    <x v="2"/>
    <s v="web"/>
  </r>
  <r>
    <n v="132"/>
    <s v="Flowers and Sons"/>
    <s v="Virtual static core"/>
    <n v="3300"/>
    <n v="3834"/>
    <n v="116"/>
    <x v="1"/>
    <n v="89"/>
    <n v="43"/>
    <x v="1"/>
    <s v="USD"/>
    <n v="1515736800"/>
    <n v="1517119200"/>
    <x v="130"/>
    <d v="2018-01-28T06:00:00"/>
    <b v="0"/>
    <b v="1"/>
    <x v="3"/>
    <x v="3"/>
    <s v="plays"/>
  </r>
  <r>
    <n v="133"/>
    <s v="Gates PLC"/>
    <s v="Secured content-based product"/>
    <n v="4500"/>
    <n v="13985"/>
    <n v="311"/>
    <x v="1"/>
    <n v="159"/>
    <n v="88"/>
    <x v="1"/>
    <s v="USD"/>
    <n v="1313125200"/>
    <n v="1315026000"/>
    <x v="131"/>
    <d v="2011-09-03T05:00:00"/>
    <b v="0"/>
    <b v="0"/>
    <x v="21"/>
    <x v="1"/>
    <s v="world music"/>
  </r>
  <r>
    <n v="134"/>
    <s v="Caldwell LLC"/>
    <s v="Secured executive concept"/>
    <n v="99500"/>
    <n v="89288"/>
    <n v="90"/>
    <x v="0"/>
    <n v="940"/>
    <n v="95"/>
    <x v="5"/>
    <s v="CHF"/>
    <n v="1308459600"/>
    <n v="1312693200"/>
    <x v="132"/>
    <d v="2011-08-07T05:00:00"/>
    <b v="0"/>
    <b v="1"/>
    <x v="4"/>
    <x v="4"/>
    <s v="documentary"/>
  </r>
  <r>
    <n v="135"/>
    <s v="Le, Burton and Evans"/>
    <s v="Balanced zero-defect software"/>
    <n v="7700"/>
    <n v="5488"/>
    <n v="71"/>
    <x v="0"/>
    <n v="117"/>
    <n v="47"/>
    <x v="1"/>
    <s v="USD"/>
    <n v="1362636000"/>
    <n v="1363064400"/>
    <x v="133"/>
    <d v="2013-03-12T05:00:00"/>
    <b v="0"/>
    <b v="1"/>
    <x v="3"/>
    <x v="3"/>
    <s v="plays"/>
  </r>
  <r>
    <n v="136"/>
    <s v="Briggs PLC"/>
    <s v="Distributed context-sensitive flexibility"/>
    <n v="82800"/>
    <n v="2721"/>
    <n v="3"/>
    <x v="3"/>
    <n v="58"/>
    <n v="47"/>
    <x v="1"/>
    <s v="USD"/>
    <n v="1402117200"/>
    <n v="1403154000"/>
    <x v="134"/>
    <d v="2014-06-19T05:00:00"/>
    <b v="0"/>
    <b v="1"/>
    <x v="6"/>
    <x v="4"/>
    <s v="drama"/>
  </r>
  <r>
    <n v="137"/>
    <s v="Hudson-Nguyen"/>
    <s v="Down-sized disintermediate support"/>
    <n v="1800"/>
    <n v="4712"/>
    <n v="262"/>
    <x v="1"/>
    <n v="50"/>
    <n v="94"/>
    <x v="1"/>
    <s v="USD"/>
    <n v="1286341200"/>
    <n v="1286859600"/>
    <x v="135"/>
    <d v="2010-10-12T05:00:00"/>
    <b v="0"/>
    <b v="0"/>
    <x v="9"/>
    <x v="5"/>
    <s v="nonfiction"/>
  </r>
  <r>
    <n v="138"/>
    <s v="Hogan Ltd"/>
    <s v="Stand-alone mission-critical moratorium"/>
    <n v="9600"/>
    <n v="9216"/>
    <n v="96"/>
    <x v="0"/>
    <n v="115"/>
    <n v="80"/>
    <x v="1"/>
    <s v="USD"/>
    <n v="1348808400"/>
    <n v="1349326800"/>
    <x v="136"/>
    <d v="2012-10-04T05:00:00"/>
    <b v="0"/>
    <b v="0"/>
    <x v="20"/>
    <x v="6"/>
    <s v="mobile games"/>
  </r>
  <r>
    <n v="139"/>
    <s v="Hamilton, Wright and Chavez"/>
    <s v="Down-sized empowering protocol"/>
    <n v="92100"/>
    <n v="19246"/>
    <n v="21"/>
    <x v="0"/>
    <n v="326"/>
    <n v="59"/>
    <x v="1"/>
    <s v="USD"/>
    <n v="1429592400"/>
    <n v="1430974800"/>
    <x v="137"/>
    <d v="2015-05-07T05:00:00"/>
    <b v="0"/>
    <b v="1"/>
    <x v="8"/>
    <x v="2"/>
    <s v="wearables"/>
  </r>
  <r>
    <n v="140"/>
    <s v="Bautista-Cross"/>
    <s v="Fully-configurable coherent Internet solution"/>
    <n v="5500"/>
    <n v="12274"/>
    <n v="223"/>
    <x v="1"/>
    <n v="186"/>
    <n v="66"/>
    <x v="1"/>
    <s v="USD"/>
    <n v="1519538400"/>
    <n v="1519970400"/>
    <x v="138"/>
    <d v="2018-03-02T06:00:00"/>
    <b v="0"/>
    <b v="0"/>
    <x v="4"/>
    <x v="4"/>
    <s v="documentary"/>
  </r>
  <r>
    <n v="141"/>
    <s v="Jackson LLC"/>
    <s v="Distributed motivating algorithm"/>
    <n v="64300"/>
    <n v="65323"/>
    <n v="102"/>
    <x v="1"/>
    <n v="1071"/>
    <n v="61"/>
    <x v="1"/>
    <s v="USD"/>
    <n v="1434085200"/>
    <n v="1434603600"/>
    <x v="139"/>
    <d v="2015-06-18T05:00:00"/>
    <b v="0"/>
    <b v="0"/>
    <x v="2"/>
    <x v="2"/>
    <s v="web"/>
  </r>
  <r>
    <n v="142"/>
    <s v="Figueroa Ltd"/>
    <s v="Expanded solution-oriented benchmark"/>
    <n v="5000"/>
    <n v="11502"/>
    <n v="230"/>
    <x v="1"/>
    <n v="117"/>
    <n v="98"/>
    <x v="1"/>
    <s v="USD"/>
    <n v="1333688400"/>
    <n v="1337230800"/>
    <x v="107"/>
    <d v="2012-05-17T05:00:00"/>
    <b v="0"/>
    <b v="0"/>
    <x v="2"/>
    <x v="2"/>
    <s v="web"/>
  </r>
  <r>
    <n v="143"/>
    <s v="Avila-Jones"/>
    <s v="Implemented discrete secured line"/>
    <n v="5400"/>
    <n v="7322"/>
    <n v="136"/>
    <x v="1"/>
    <n v="70"/>
    <n v="105"/>
    <x v="1"/>
    <s v="USD"/>
    <n v="1277701200"/>
    <n v="1279429200"/>
    <x v="140"/>
    <d v="2010-07-18T05:00:00"/>
    <b v="0"/>
    <b v="0"/>
    <x v="7"/>
    <x v="1"/>
    <s v="indie rock"/>
  </r>
  <r>
    <n v="144"/>
    <s v="Martin, Lopez and Hunter"/>
    <s v="Multi-lateral actuating installation"/>
    <n v="9000"/>
    <n v="11619"/>
    <n v="129"/>
    <x v="1"/>
    <n v="135"/>
    <n v="86"/>
    <x v="1"/>
    <s v="USD"/>
    <n v="1560747600"/>
    <n v="1561438800"/>
    <x v="141"/>
    <d v="2019-06-25T05:00:00"/>
    <b v="0"/>
    <b v="0"/>
    <x v="3"/>
    <x v="3"/>
    <s v="plays"/>
  </r>
  <r>
    <n v="145"/>
    <s v="Fields-Moore"/>
    <s v="Secured reciprocal array"/>
    <n v="25000"/>
    <n v="59128"/>
    <n v="237"/>
    <x v="1"/>
    <n v="768"/>
    <n v="77"/>
    <x v="5"/>
    <s v="CHF"/>
    <n v="1410066000"/>
    <n v="1410498000"/>
    <x v="142"/>
    <d v="2014-09-12T05:00:00"/>
    <b v="0"/>
    <b v="0"/>
    <x v="8"/>
    <x v="2"/>
    <s v="wearables"/>
  </r>
  <r>
    <n v="146"/>
    <s v="Harris-Golden"/>
    <s v="Optional bandwidth-monitored middleware"/>
    <n v="8800"/>
    <n v="1518"/>
    <n v="17"/>
    <x v="3"/>
    <n v="51"/>
    <n v="30"/>
    <x v="1"/>
    <s v="USD"/>
    <n v="1320732000"/>
    <n v="1322460000"/>
    <x v="143"/>
    <d v="2011-11-28T06:00:00"/>
    <b v="0"/>
    <b v="0"/>
    <x v="3"/>
    <x v="3"/>
    <s v="plays"/>
  </r>
  <r>
    <n v="147"/>
    <s v="Moss, Norman and Dunlap"/>
    <s v="Upgradable upward-trending workforce"/>
    <n v="8300"/>
    <n v="9337"/>
    <n v="112"/>
    <x v="1"/>
    <n v="199"/>
    <n v="47"/>
    <x v="1"/>
    <s v="USD"/>
    <n v="1465794000"/>
    <n v="1466312400"/>
    <x v="144"/>
    <d v="2016-06-19T05:00:00"/>
    <b v="0"/>
    <b v="1"/>
    <x v="3"/>
    <x v="3"/>
    <s v="plays"/>
  </r>
  <r>
    <n v="148"/>
    <s v="White, Larson and Wright"/>
    <s v="Upgradable hybrid capability"/>
    <n v="9300"/>
    <n v="11255"/>
    <n v="121"/>
    <x v="1"/>
    <n v="107"/>
    <n v="105"/>
    <x v="1"/>
    <s v="USD"/>
    <n v="1500958800"/>
    <n v="1501736400"/>
    <x v="145"/>
    <d v="2017-08-03T05:00:00"/>
    <b v="0"/>
    <b v="0"/>
    <x v="8"/>
    <x v="2"/>
    <s v="wearables"/>
  </r>
  <r>
    <n v="149"/>
    <s v="Payne, Oliver and Burch"/>
    <s v="Managed fresh-thinking flexibility"/>
    <n v="6200"/>
    <n v="13632"/>
    <n v="220"/>
    <x v="1"/>
    <n v="195"/>
    <n v="70"/>
    <x v="1"/>
    <s v="USD"/>
    <n v="1357020000"/>
    <n v="1361512800"/>
    <x v="146"/>
    <d v="2013-02-22T06:00:00"/>
    <b v="0"/>
    <b v="0"/>
    <x v="7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  <s v="rock"/>
  </r>
  <r>
    <n v="151"/>
    <s v="Parker LLC"/>
    <s v="Customizable intermediate extranet"/>
    <n v="137200"/>
    <n v="88037"/>
    <n v="64"/>
    <x v="0"/>
    <n v="1467"/>
    <n v="60"/>
    <x v="1"/>
    <s v="USD"/>
    <n v="1402290000"/>
    <n v="1406696400"/>
    <x v="148"/>
    <d v="2014-07-30T05:00:00"/>
    <b v="0"/>
    <b v="0"/>
    <x v="5"/>
    <x v="1"/>
    <s v="electric music"/>
  </r>
  <r>
    <n v="152"/>
    <s v="Bowen, Mcdonald and Hall"/>
    <s v="User-centric fault-tolerant task-force"/>
    <n v="41500"/>
    <n v="175573"/>
    <n v="423"/>
    <x v="1"/>
    <n v="3376"/>
    <n v="52"/>
    <x v="1"/>
    <s v="USD"/>
    <n v="1487311200"/>
    <n v="1487916000"/>
    <x v="149"/>
    <d v="2017-02-24T06:00:00"/>
    <b v="0"/>
    <b v="0"/>
    <x v="7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x v="3"/>
    <x v="3"/>
    <s v="plays"/>
  </r>
  <r>
    <n v="154"/>
    <s v="Rodriguez-Brown"/>
    <s v="Devolved foreground benchmark"/>
    <n v="171300"/>
    <n v="100650"/>
    <n v="59"/>
    <x v="0"/>
    <n v="1059"/>
    <n v="95"/>
    <x v="1"/>
    <s v="USD"/>
    <n v="1463029200"/>
    <n v="1465016400"/>
    <x v="151"/>
    <d v="2016-06-04T05:00:00"/>
    <b v="0"/>
    <b v="1"/>
    <x v="7"/>
    <x v="1"/>
    <s v="indie rock"/>
  </r>
  <r>
    <n v="155"/>
    <s v="Hall-Schaefer"/>
    <s v="Distributed eco-centric methodology"/>
    <n v="139500"/>
    <n v="90706"/>
    <n v="65"/>
    <x v="0"/>
    <n v="1194"/>
    <n v="76"/>
    <x v="1"/>
    <s v="USD"/>
    <n v="1269493200"/>
    <n v="1270789200"/>
    <x v="152"/>
    <d v="2010-04-09T05:00:00"/>
    <b v="0"/>
    <b v="0"/>
    <x v="3"/>
    <x v="3"/>
    <s v="plays"/>
  </r>
  <r>
    <n v="156"/>
    <s v="Meza-Rogers"/>
    <s v="Streamlined encompassing encryption"/>
    <n v="36400"/>
    <n v="26914"/>
    <n v="74"/>
    <x v="3"/>
    <n v="379"/>
    <n v="71"/>
    <x v="2"/>
    <s v="AUD"/>
    <n v="1570251600"/>
    <n v="1572325200"/>
    <x v="153"/>
    <d v="2019-10-29T05:00:00"/>
    <b v="0"/>
    <b v="0"/>
    <x v="1"/>
    <x v="1"/>
    <s v="rock"/>
  </r>
  <r>
    <n v="157"/>
    <s v="Curtis-Curtis"/>
    <s v="User-friendly reciprocal initiative"/>
    <n v="4200"/>
    <n v="2212"/>
    <n v="53"/>
    <x v="0"/>
    <n v="30"/>
    <n v="74"/>
    <x v="2"/>
    <s v="AUD"/>
    <n v="1388383200"/>
    <n v="1389420000"/>
    <x v="154"/>
    <d v="2014-01-11T06:00:00"/>
    <b v="0"/>
    <b v="0"/>
    <x v="14"/>
    <x v="7"/>
    <s v="photography books"/>
  </r>
  <r>
    <n v="158"/>
    <s v="Carlson Inc"/>
    <s v="Ergonomic fresh-thinking installation"/>
    <n v="2100"/>
    <n v="4640"/>
    <n v="221"/>
    <x v="1"/>
    <n v="41"/>
    <n v="113"/>
    <x v="1"/>
    <s v="USD"/>
    <n v="1449554400"/>
    <n v="1449640800"/>
    <x v="155"/>
    <d v="2015-12-09T06:00:00"/>
    <b v="0"/>
    <b v="0"/>
    <x v="1"/>
    <x v="1"/>
    <s v="rock"/>
  </r>
  <r>
    <n v="159"/>
    <s v="Clarke, Anderson and Lee"/>
    <s v="Robust explicit hardware"/>
    <n v="191200"/>
    <n v="191222"/>
    <n v="100"/>
    <x v="1"/>
    <n v="1821"/>
    <n v="105"/>
    <x v="1"/>
    <s v="USD"/>
    <n v="1553662800"/>
    <n v="1555218000"/>
    <x v="156"/>
    <d v="2019-04-14T05:00:00"/>
    <b v="0"/>
    <b v="1"/>
    <x v="3"/>
    <x v="3"/>
    <s v="plays"/>
  </r>
  <r>
    <n v="160"/>
    <s v="Evans Group"/>
    <s v="Stand-alone actuating support"/>
    <n v="8000"/>
    <n v="12985"/>
    <n v="162"/>
    <x v="1"/>
    <n v="164"/>
    <n v="79"/>
    <x v="1"/>
    <s v="USD"/>
    <n v="1556341200"/>
    <n v="1557723600"/>
    <x v="157"/>
    <d v="2019-05-13T05:00:00"/>
    <b v="0"/>
    <b v="0"/>
    <x v="8"/>
    <x v="2"/>
    <s v="wearables"/>
  </r>
  <r>
    <n v="161"/>
    <s v="Bruce Group"/>
    <s v="Cross-platform methodical process improvement"/>
    <n v="5500"/>
    <n v="4300"/>
    <n v="78"/>
    <x v="0"/>
    <n v="75"/>
    <n v="57"/>
    <x v="1"/>
    <s v="USD"/>
    <n v="1442984400"/>
    <n v="1443502800"/>
    <x v="158"/>
    <d v="2015-09-29T05:00:00"/>
    <b v="0"/>
    <b v="1"/>
    <x v="2"/>
    <x v="2"/>
    <s v="web"/>
  </r>
  <r>
    <n v="162"/>
    <s v="Keith, Alvarez and Potter"/>
    <s v="Extended bottom-line open architecture"/>
    <n v="6100"/>
    <n v="9134"/>
    <n v="150"/>
    <x v="1"/>
    <n v="157"/>
    <n v="58"/>
    <x v="5"/>
    <s v="CHF"/>
    <n v="1544248800"/>
    <n v="1546840800"/>
    <x v="159"/>
    <d v="2019-01-07T06:00:00"/>
    <b v="0"/>
    <b v="0"/>
    <x v="1"/>
    <x v="1"/>
    <s v="rock"/>
  </r>
  <r>
    <n v="163"/>
    <s v="Burton-Watkins"/>
    <s v="Extended reciprocal circuit"/>
    <n v="3500"/>
    <n v="8864"/>
    <n v="253"/>
    <x v="1"/>
    <n v="246"/>
    <n v="36"/>
    <x v="1"/>
    <s v="USD"/>
    <n v="1508475600"/>
    <n v="1512712800"/>
    <x v="160"/>
    <d v="2017-12-08T06:00:00"/>
    <b v="0"/>
    <b v="1"/>
    <x v="14"/>
    <x v="7"/>
    <s v="photography books"/>
  </r>
  <r>
    <n v="164"/>
    <s v="Lopez and Sons"/>
    <s v="Polarized human-resource protocol"/>
    <n v="150500"/>
    <n v="150755"/>
    <n v="100"/>
    <x v="1"/>
    <n v="1396"/>
    <n v="108"/>
    <x v="1"/>
    <s v="USD"/>
    <n v="1507438800"/>
    <n v="1507525200"/>
    <x v="161"/>
    <d v="2017-10-09T05:00:00"/>
    <b v="0"/>
    <b v="0"/>
    <x v="3"/>
    <x v="3"/>
    <s v="plays"/>
  </r>
  <r>
    <n v="165"/>
    <s v="Cordova Ltd"/>
    <s v="Synergized radical product"/>
    <n v="90400"/>
    <n v="110279"/>
    <n v="122"/>
    <x v="1"/>
    <n v="2506"/>
    <n v="44"/>
    <x v="1"/>
    <s v="USD"/>
    <n v="1501563600"/>
    <n v="1504328400"/>
    <x v="162"/>
    <d v="2017-09-02T05:00:00"/>
    <b v="0"/>
    <b v="0"/>
    <x v="2"/>
    <x v="2"/>
    <s v="web"/>
  </r>
  <r>
    <n v="166"/>
    <s v="Brown-Vang"/>
    <s v="Robust heuristic artificial intelligence"/>
    <n v="9800"/>
    <n v="13439"/>
    <n v="137"/>
    <x v="1"/>
    <n v="244"/>
    <n v="55"/>
    <x v="1"/>
    <s v="USD"/>
    <n v="1292997600"/>
    <n v="1293343200"/>
    <x v="163"/>
    <d v="2010-12-26T06:00:00"/>
    <b v="0"/>
    <b v="0"/>
    <x v="14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x v="3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x v="7"/>
    <x v="1"/>
    <s v="indie rock"/>
  </r>
  <r>
    <n v="169"/>
    <s v="Tran, Steele and Wilson"/>
    <s v="Profit-focused modular product"/>
    <n v="23300"/>
    <n v="98811"/>
    <n v="424"/>
    <x v="1"/>
    <n v="1267"/>
    <n v="78"/>
    <x v="1"/>
    <s v="USD"/>
    <n v="1339909200"/>
    <n v="1342328400"/>
    <x v="166"/>
    <d v="2012-07-15T05:00:00"/>
    <b v="0"/>
    <b v="1"/>
    <x v="12"/>
    <x v="4"/>
    <s v="shorts"/>
  </r>
  <r>
    <n v="170"/>
    <s v="Summers, Gallegos and Stein"/>
    <s v="Mandatory mobile product"/>
    <n v="188100"/>
    <n v="5528"/>
    <n v="3"/>
    <x v="0"/>
    <n v="67"/>
    <n v="83"/>
    <x v="1"/>
    <s v="USD"/>
    <n v="1501736400"/>
    <n v="1502341200"/>
    <x v="167"/>
    <d v="2017-08-10T05:00:00"/>
    <b v="0"/>
    <b v="0"/>
    <x v="7"/>
    <x v="1"/>
    <s v="indie rock"/>
  </r>
  <r>
    <n v="171"/>
    <s v="Blair Group"/>
    <s v="Public-key 3rdgeneration budgetary management"/>
    <n v="4900"/>
    <n v="521"/>
    <n v="11"/>
    <x v="0"/>
    <n v="5"/>
    <n v="104"/>
    <x v="1"/>
    <s v="USD"/>
    <n v="1395291600"/>
    <n v="1397192400"/>
    <x v="168"/>
    <d v="2014-04-11T05:00:00"/>
    <b v="0"/>
    <b v="0"/>
    <x v="18"/>
    <x v="5"/>
    <s v="translations"/>
  </r>
  <r>
    <n v="172"/>
    <s v="Nixon Inc"/>
    <s v="Centralized national firmware"/>
    <n v="800"/>
    <n v="663"/>
    <n v="83"/>
    <x v="0"/>
    <n v="26"/>
    <n v="26"/>
    <x v="1"/>
    <s v="USD"/>
    <n v="1405746000"/>
    <n v="1407042000"/>
    <x v="169"/>
    <d v="2014-08-03T05:00:00"/>
    <b v="0"/>
    <b v="1"/>
    <x v="4"/>
    <x v="4"/>
    <s v="documentary"/>
  </r>
  <r>
    <n v="173"/>
    <s v="White LLC"/>
    <s v="Cross-group 4thgeneration middleware"/>
    <n v="96700"/>
    <n v="157635"/>
    <n v="163"/>
    <x v="1"/>
    <n v="1561"/>
    <n v="101"/>
    <x v="1"/>
    <s v="USD"/>
    <n v="1368853200"/>
    <n v="1369371600"/>
    <x v="170"/>
    <d v="2013-05-24T05:00:00"/>
    <b v="0"/>
    <b v="0"/>
    <x v="3"/>
    <x v="3"/>
    <s v="plays"/>
  </r>
  <r>
    <n v="174"/>
    <s v="Santos, Black and Donovan"/>
    <s v="Pre-emptive scalable access"/>
    <n v="600"/>
    <n v="5368"/>
    <n v="895"/>
    <x v="1"/>
    <n v="48"/>
    <n v="112"/>
    <x v="1"/>
    <s v="USD"/>
    <n v="1444021200"/>
    <n v="1444107600"/>
    <x v="171"/>
    <d v="2015-10-06T05:00:00"/>
    <b v="0"/>
    <b v="1"/>
    <x v="8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x v="3"/>
    <x v="3"/>
    <s v="plays"/>
  </r>
  <r>
    <n v="176"/>
    <s v="Stone-Orozco"/>
    <s v="Proactive scalable Graphical User Interface"/>
    <n v="115000"/>
    <n v="86060"/>
    <n v="75"/>
    <x v="0"/>
    <n v="782"/>
    <n v="110"/>
    <x v="1"/>
    <s v="USD"/>
    <n v="1472878800"/>
    <n v="1473656400"/>
    <x v="173"/>
    <d v="2016-09-12T05:00:00"/>
    <b v="0"/>
    <b v="0"/>
    <x v="3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x v="3"/>
    <x v="3"/>
    <s v="plays"/>
  </r>
  <r>
    <n v="178"/>
    <s v="Alexander-Williams"/>
    <s v="Triple-buffered cohesive structure"/>
    <n v="7200"/>
    <n v="6927"/>
    <n v="96"/>
    <x v="0"/>
    <n v="210"/>
    <n v="33"/>
    <x v="1"/>
    <s v="USD"/>
    <n v="1505970000"/>
    <n v="1506747600"/>
    <x v="175"/>
    <d v="2017-09-30T05:00:00"/>
    <b v="0"/>
    <b v="0"/>
    <x v="0"/>
    <x v="0"/>
    <s v="food trucks"/>
  </r>
  <r>
    <n v="179"/>
    <s v="Marks Ltd"/>
    <s v="Realigned human-resource orchestration"/>
    <n v="44500"/>
    <n v="159185"/>
    <n v="358"/>
    <x v="1"/>
    <n v="3537"/>
    <n v="45"/>
    <x v="0"/>
    <s v="CAD"/>
    <n v="1363496400"/>
    <n v="1363582800"/>
    <x v="176"/>
    <d v="2013-03-18T05:00:00"/>
    <b v="0"/>
    <b v="1"/>
    <x v="3"/>
    <x v="3"/>
    <s v="plays"/>
  </r>
  <r>
    <n v="180"/>
    <s v="Olsen, Edwards and Reid"/>
    <s v="Optional clear-thinking software"/>
    <n v="56000"/>
    <n v="172736"/>
    <n v="308"/>
    <x v="1"/>
    <n v="2107"/>
    <n v="82"/>
    <x v="2"/>
    <s v="AUD"/>
    <n v="1269234000"/>
    <n v="1269666000"/>
    <x v="177"/>
    <d v="2010-03-27T05:00:00"/>
    <b v="0"/>
    <b v="0"/>
    <x v="8"/>
    <x v="2"/>
    <s v="wearables"/>
  </r>
  <r>
    <n v="181"/>
    <s v="Daniels, Rose and Tyler"/>
    <s v="Centralized global approach"/>
    <n v="8600"/>
    <n v="5315"/>
    <n v="62"/>
    <x v="0"/>
    <n v="136"/>
    <n v="39"/>
    <x v="1"/>
    <s v="USD"/>
    <n v="1507093200"/>
    <n v="1508648400"/>
    <x v="178"/>
    <d v="2017-10-22T05:00:00"/>
    <b v="0"/>
    <b v="0"/>
    <x v="2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x v="3"/>
    <x v="3"/>
    <s v="plays"/>
  </r>
  <r>
    <n v="183"/>
    <s v="Rogers, Huerta and Medina"/>
    <s v="Pre-emptive bandwidth-monitored instruction set"/>
    <n v="5100"/>
    <n v="3525"/>
    <n v="69"/>
    <x v="0"/>
    <n v="86"/>
    <n v="41"/>
    <x v="0"/>
    <s v="CAD"/>
    <n v="1284008400"/>
    <n v="1285131600"/>
    <x v="180"/>
    <d v="2010-09-22T05:00:00"/>
    <b v="0"/>
    <b v="0"/>
    <x v="1"/>
    <x v="1"/>
    <s v="rock"/>
  </r>
  <r>
    <n v="184"/>
    <s v="Howard, Carter and Griffith"/>
    <s v="Adaptive asynchronous emulation"/>
    <n v="3600"/>
    <n v="10550"/>
    <n v="293"/>
    <x v="1"/>
    <n v="340"/>
    <n v="31"/>
    <x v="1"/>
    <s v="USD"/>
    <n v="1556859600"/>
    <n v="1556946000"/>
    <x v="181"/>
    <d v="2019-05-04T05:00:00"/>
    <b v="0"/>
    <b v="0"/>
    <x v="3"/>
    <x v="3"/>
    <s v="plays"/>
  </r>
  <r>
    <n v="185"/>
    <s v="Bailey PLC"/>
    <s v="Innovative actuating conglomeration"/>
    <n v="1000"/>
    <n v="718"/>
    <n v="72"/>
    <x v="0"/>
    <n v="19"/>
    <n v="38"/>
    <x v="1"/>
    <s v="USD"/>
    <n v="1526187600"/>
    <n v="1527138000"/>
    <x v="182"/>
    <d v="2018-05-24T05:00:00"/>
    <b v="0"/>
    <b v="0"/>
    <x v="19"/>
    <x v="4"/>
    <s v="television"/>
  </r>
  <r>
    <n v="186"/>
    <s v="Parker Group"/>
    <s v="Grass-roots foreground policy"/>
    <n v="88800"/>
    <n v="28358"/>
    <n v="32"/>
    <x v="0"/>
    <n v="886"/>
    <n v="32"/>
    <x v="1"/>
    <s v="USD"/>
    <n v="1400821200"/>
    <n v="1402117200"/>
    <x v="183"/>
    <d v="2014-06-07T05:00:00"/>
    <b v="0"/>
    <b v="0"/>
    <x v="3"/>
    <x v="3"/>
    <s v="plays"/>
  </r>
  <r>
    <n v="187"/>
    <s v="Fox Group"/>
    <s v="Horizontal transitional paradigm"/>
    <n v="60200"/>
    <n v="138384"/>
    <n v="230"/>
    <x v="1"/>
    <n v="1442"/>
    <n v="96"/>
    <x v="0"/>
    <s v="CAD"/>
    <n v="1361599200"/>
    <n v="1364014800"/>
    <x v="184"/>
    <d v="2013-03-23T05:00:00"/>
    <b v="0"/>
    <b v="1"/>
    <x v="12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x v="3"/>
    <x v="3"/>
    <s v="plays"/>
  </r>
  <r>
    <n v="189"/>
    <s v="Anthony-Shaw"/>
    <s v="Switchable contextually-based access"/>
    <n v="191300"/>
    <n v="45004"/>
    <n v="24"/>
    <x v="3"/>
    <n v="441"/>
    <n v="102"/>
    <x v="1"/>
    <s v="USD"/>
    <n v="1457071200"/>
    <n v="1457071200"/>
    <x v="186"/>
    <d v="2016-03-04T06:00:00"/>
    <b v="0"/>
    <b v="0"/>
    <x v="3"/>
    <x v="3"/>
    <s v="plays"/>
  </r>
  <r>
    <n v="190"/>
    <s v="Cook LLC"/>
    <s v="Up-sized dynamic throughput"/>
    <n v="3700"/>
    <n v="2538"/>
    <n v="69"/>
    <x v="0"/>
    <n v="24"/>
    <n v="106"/>
    <x v="1"/>
    <s v="USD"/>
    <n v="1370322000"/>
    <n v="1370408400"/>
    <x v="187"/>
    <d v="2013-06-05T05:00:00"/>
    <b v="0"/>
    <b v="1"/>
    <x v="3"/>
    <x v="3"/>
    <s v="plays"/>
  </r>
  <r>
    <n v="191"/>
    <s v="Sutton PLC"/>
    <s v="Mandatory reciprocal superstructure"/>
    <n v="8400"/>
    <n v="3188"/>
    <n v="38"/>
    <x v="0"/>
    <n v="86"/>
    <n v="37"/>
    <x v="6"/>
    <s v="EUR"/>
    <n v="1552366800"/>
    <n v="1552626000"/>
    <x v="188"/>
    <d v="2019-03-15T05:00:00"/>
    <b v="0"/>
    <b v="0"/>
    <x v="3"/>
    <x v="3"/>
    <s v="plays"/>
  </r>
  <r>
    <n v="192"/>
    <s v="Long, Morgan and Mitchell"/>
    <s v="Upgradable 4thgeneration productivity"/>
    <n v="42600"/>
    <n v="8517"/>
    <n v="20"/>
    <x v="0"/>
    <n v="243"/>
    <n v="35"/>
    <x v="1"/>
    <s v="USD"/>
    <n v="1403845200"/>
    <n v="1404190800"/>
    <x v="189"/>
    <d v="2014-07-01T05:00:00"/>
    <b v="0"/>
    <b v="0"/>
    <x v="1"/>
    <x v="1"/>
    <s v="rock"/>
  </r>
  <r>
    <n v="193"/>
    <s v="Calhoun, Rogers and Long"/>
    <s v="Progressive discrete hub"/>
    <n v="6600"/>
    <n v="3012"/>
    <n v="46"/>
    <x v="0"/>
    <n v="65"/>
    <n v="46"/>
    <x v="1"/>
    <s v="USD"/>
    <n v="1523163600"/>
    <n v="1523509200"/>
    <x v="190"/>
    <d v="2018-04-12T05:00:00"/>
    <b v="1"/>
    <b v="0"/>
    <x v="7"/>
    <x v="1"/>
    <s v="indie rock"/>
  </r>
  <r>
    <n v="194"/>
    <s v="Sandoval Group"/>
    <s v="Assimilated multi-tasking archive"/>
    <n v="7100"/>
    <n v="8716"/>
    <n v="123"/>
    <x v="1"/>
    <n v="126"/>
    <n v="69"/>
    <x v="1"/>
    <s v="USD"/>
    <n v="1442206800"/>
    <n v="1443589200"/>
    <x v="191"/>
    <d v="2015-09-30T05:00:00"/>
    <b v="0"/>
    <b v="0"/>
    <x v="16"/>
    <x v="1"/>
    <s v="metal"/>
  </r>
  <r>
    <n v="195"/>
    <s v="Smith and Sons"/>
    <s v="Upgradable high-level solution"/>
    <n v="15800"/>
    <n v="57157"/>
    <n v="362"/>
    <x v="1"/>
    <n v="524"/>
    <n v="109"/>
    <x v="1"/>
    <s v="USD"/>
    <n v="1532840400"/>
    <n v="1533445200"/>
    <x v="192"/>
    <d v="2018-08-05T05:00:00"/>
    <b v="0"/>
    <b v="0"/>
    <x v="5"/>
    <x v="1"/>
    <s v="electric music"/>
  </r>
  <r>
    <n v="196"/>
    <s v="King Inc"/>
    <s v="Organic bandwidth-monitored frame"/>
    <n v="8200"/>
    <n v="5178"/>
    <n v="63"/>
    <x v="0"/>
    <n v="100"/>
    <n v="52"/>
    <x v="3"/>
    <s v="DKK"/>
    <n v="1472878800"/>
    <n v="1474520400"/>
    <x v="173"/>
    <d v="2016-09-22T05:00:00"/>
    <b v="0"/>
    <b v="0"/>
    <x v="8"/>
    <x v="2"/>
    <s v="wearables"/>
  </r>
  <r>
    <n v="197"/>
    <s v="Perry and Sons"/>
    <s v="Business-focused logistical framework"/>
    <n v="54700"/>
    <n v="163118"/>
    <n v="298"/>
    <x v="1"/>
    <n v="1989"/>
    <n v="82"/>
    <x v="1"/>
    <s v="USD"/>
    <n v="1498194000"/>
    <n v="1499403600"/>
    <x v="193"/>
    <d v="2017-07-07T05:00:00"/>
    <b v="0"/>
    <b v="0"/>
    <x v="6"/>
    <x v="4"/>
    <s v="drama"/>
  </r>
  <r>
    <n v="198"/>
    <s v="Palmer Inc"/>
    <s v="Universal multi-state capability"/>
    <n v="63200"/>
    <n v="6041"/>
    <n v="10"/>
    <x v="0"/>
    <n v="168"/>
    <n v="36"/>
    <x v="1"/>
    <s v="USD"/>
    <n v="1281070800"/>
    <n v="1283576400"/>
    <x v="194"/>
    <d v="2010-09-04T05:00:00"/>
    <b v="0"/>
    <b v="0"/>
    <x v="5"/>
    <x v="1"/>
    <s v="electric music"/>
  </r>
  <r>
    <n v="199"/>
    <s v="Hull, Baker and Martinez"/>
    <s v="Digitized reciprocal infrastructure"/>
    <n v="1800"/>
    <n v="968"/>
    <n v="54"/>
    <x v="0"/>
    <n v="13"/>
    <n v="74"/>
    <x v="1"/>
    <s v="USD"/>
    <n v="1436245200"/>
    <n v="1436590800"/>
    <x v="195"/>
    <d v="2015-07-11T05:00:00"/>
    <b v="0"/>
    <b v="0"/>
    <x v="1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  <s v="plays"/>
  </r>
  <r>
    <n v="201"/>
    <s v="Osborne, Perkins and Knox"/>
    <s v="Cross-platform bi-directional workforce"/>
    <n v="2100"/>
    <n v="14305"/>
    <n v="681"/>
    <x v="1"/>
    <n v="157"/>
    <n v="91"/>
    <x v="1"/>
    <s v="USD"/>
    <n v="1406264400"/>
    <n v="1407819600"/>
    <x v="196"/>
    <d v="2014-08-12T05:00:00"/>
    <b v="0"/>
    <b v="0"/>
    <x v="2"/>
    <x v="2"/>
    <s v="web"/>
  </r>
  <r>
    <n v="202"/>
    <s v="Mcknight-Freeman"/>
    <s v="Upgradable scalable methodology"/>
    <n v="8300"/>
    <n v="6543"/>
    <n v="79"/>
    <x v="3"/>
    <n v="82"/>
    <n v="80"/>
    <x v="1"/>
    <s v="USD"/>
    <n v="1317531600"/>
    <n v="1317877200"/>
    <x v="197"/>
    <d v="2011-10-06T05:00:00"/>
    <b v="0"/>
    <b v="0"/>
    <x v="0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x v="3"/>
    <x v="3"/>
    <s v="plays"/>
  </r>
  <r>
    <n v="204"/>
    <s v="Daniel-Luna"/>
    <s v="Mandatory multimedia leverage"/>
    <n v="75000"/>
    <n v="2529"/>
    <n v="3"/>
    <x v="0"/>
    <n v="40"/>
    <n v="63"/>
    <x v="1"/>
    <s v="USD"/>
    <n v="1301806800"/>
    <n v="1302670800"/>
    <x v="199"/>
    <d v="2011-04-13T05:00:00"/>
    <b v="0"/>
    <b v="0"/>
    <x v="17"/>
    <x v="1"/>
    <s v="jazz"/>
  </r>
  <r>
    <n v="205"/>
    <s v="Weaver-Marquez"/>
    <s v="Focused analyzing circuit"/>
    <n v="1300"/>
    <n v="5614"/>
    <n v="432"/>
    <x v="1"/>
    <n v="80"/>
    <n v="70"/>
    <x v="1"/>
    <s v="USD"/>
    <n v="1539752400"/>
    <n v="1540789200"/>
    <x v="200"/>
    <d v="2018-10-29T05:00:00"/>
    <b v="1"/>
    <b v="0"/>
    <x v="3"/>
    <x v="3"/>
    <s v="plays"/>
  </r>
  <r>
    <n v="206"/>
    <s v="Austin, Baker and Kelley"/>
    <s v="Fundamental grid-enabled strategy"/>
    <n v="9000"/>
    <n v="3496"/>
    <n v="39"/>
    <x v="3"/>
    <n v="57"/>
    <n v="61"/>
    <x v="1"/>
    <s v="USD"/>
    <n v="1267250400"/>
    <n v="1268028000"/>
    <x v="201"/>
    <d v="2010-03-08T06:00:00"/>
    <b v="0"/>
    <b v="0"/>
    <x v="13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x v="1"/>
    <x v="1"/>
    <s v="rock"/>
  </r>
  <r>
    <n v="208"/>
    <s v="Jackson Inc"/>
    <s v="Mandatory multi-tasking encryption"/>
    <n v="196900"/>
    <n v="199110"/>
    <n v="101"/>
    <x v="1"/>
    <n v="2053"/>
    <n v="97"/>
    <x v="1"/>
    <s v="USD"/>
    <n v="1510207200"/>
    <n v="1512280800"/>
    <x v="203"/>
    <d v="2017-12-03T06:00:00"/>
    <b v="0"/>
    <b v="0"/>
    <x v="4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x v="4"/>
    <x v="4"/>
    <s v="documentary"/>
  </r>
  <r>
    <n v="210"/>
    <s v="Schultz Inc"/>
    <s v="Synergistic tertiary time-frame"/>
    <n v="9400"/>
    <n v="6338"/>
    <n v="67"/>
    <x v="0"/>
    <n v="226"/>
    <n v="28"/>
    <x v="3"/>
    <s v="DKK"/>
    <n v="1488520800"/>
    <n v="1490850000"/>
    <x v="205"/>
    <d v="2017-03-30T05:00:00"/>
    <b v="0"/>
    <b v="0"/>
    <x v="22"/>
    <x v="4"/>
    <s v="science fiction"/>
  </r>
  <r>
    <n v="211"/>
    <s v="Thompson LLC"/>
    <s v="Customer-focused impactful benchmark"/>
    <n v="104400"/>
    <n v="99100"/>
    <n v="95"/>
    <x v="0"/>
    <n v="1625"/>
    <n v="61"/>
    <x v="1"/>
    <s v="USD"/>
    <n v="1377579600"/>
    <n v="1379653200"/>
    <x v="206"/>
    <d v="2013-09-20T05:00:00"/>
    <b v="0"/>
    <b v="0"/>
    <x v="3"/>
    <x v="3"/>
    <s v="plays"/>
  </r>
  <r>
    <n v="212"/>
    <s v="Johnson Inc"/>
    <s v="Profound next generation infrastructure"/>
    <n v="8100"/>
    <n v="12300"/>
    <n v="152"/>
    <x v="1"/>
    <n v="168"/>
    <n v="73"/>
    <x v="1"/>
    <s v="USD"/>
    <n v="1576389600"/>
    <n v="1580364000"/>
    <x v="207"/>
    <d v="2020-01-30T06:00:00"/>
    <b v="0"/>
    <b v="0"/>
    <x v="3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x v="7"/>
    <x v="1"/>
    <s v="indie rock"/>
  </r>
  <r>
    <n v="214"/>
    <s v="Sullivan Group"/>
    <s v="Open-source fresh-thinking policy"/>
    <n v="1400"/>
    <n v="14324"/>
    <n v="1023"/>
    <x v="1"/>
    <n v="165"/>
    <n v="87"/>
    <x v="1"/>
    <s v="USD"/>
    <n v="1282194000"/>
    <n v="1282712400"/>
    <x v="209"/>
    <d v="2010-08-25T05:00:00"/>
    <b v="0"/>
    <b v="0"/>
    <x v="1"/>
    <x v="1"/>
    <s v="rock"/>
  </r>
  <r>
    <n v="215"/>
    <s v="Vargas, Banks and Palmer"/>
    <s v="Extended 24/7 implementation"/>
    <n v="156800"/>
    <n v="6024"/>
    <n v="4"/>
    <x v="0"/>
    <n v="143"/>
    <n v="42"/>
    <x v="1"/>
    <s v="USD"/>
    <n v="1550037600"/>
    <n v="1550210400"/>
    <x v="210"/>
    <d v="2019-02-15T06:00:00"/>
    <b v="0"/>
    <b v="0"/>
    <x v="3"/>
    <x v="3"/>
    <s v="plays"/>
  </r>
  <r>
    <n v="216"/>
    <s v="Johnson, Dixon and Zimmerman"/>
    <s v="Organic dynamic algorithm"/>
    <n v="121700"/>
    <n v="188721"/>
    <n v="155"/>
    <x v="1"/>
    <n v="1815"/>
    <n v="104"/>
    <x v="1"/>
    <s v="USD"/>
    <n v="1321941600"/>
    <n v="1322114400"/>
    <x v="211"/>
    <d v="2011-11-24T06:00:00"/>
    <b v="0"/>
    <b v="0"/>
    <x v="3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x v="22"/>
    <x v="4"/>
    <s v="science fiction"/>
  </r>
  <r>
    <n v="218"/>
    <s v="Price-Rodriguez"/>
    <s v="Adaptive logistical initiative"/>
    <n v="5700"/>
    <n v="12309"/>
    <n v="216"/>
    <x v="1"/>
    <n v="397"/>
    <n v="31"/>
    <x v="4"/>
    <s v="GBP"/>
    <n v="1320991200"/>
    <n v="1323928800"/>
    <x v="213"/>
    <d v="2011-12-15T06:00:00"/>
    <b v="0"/>
    <b v="1"/>
    <x v="12"/>
    <x v="4"/>
    <s v="shorts"/>
  </r>
  <r>
    <n v="219"/>
    <s v="Huang-Henderson"/>
    <s v="Stand-alone mobile customer loyalty"/>
    <n v="41700"/>
    <n v="138497"/>
    <n v="332"/>
    <x v="1"/>
    <n v="1539"/>
    <n v="90"/>
    <x v="1"/>
    <s v="USD"/>
    <n v="1345093200"/>
    <n v="1346130000"/>
    <x v="214"/>
    <d v="2012-08-28T05:00:00"/>
    <b v="0"/>
    <b v="0"/>
    <x v="10"/>
    <x v="4"/>
    <s v="animation"/>
  </r>
  <r>
    <n v="220"/>
    <s v="Owens-Le"/>
    <s v="Focused composite approach"/>
    <n v="7900"/>
    <n v="667"/>
    <n v="8"/>
    <x v="0"/>
    <n v="17"/>
    <n v="39"/>
    <x v="1"/>
    <s v="USD"/>
    <n v="1309496400"/>
    <n v="1311051600"/>
    <x v="215"/>
    <d v="2011-07-19T05:00:00"/>
    <b v="1"/>
    <b v="0"/>
    <x v="3"/>
    <x v="3"/>
    <s v="plays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n v="1340427600"/>
    <x v="216"/>
    <d v="2012-06-23T05:00:00"/>
    <b v="1"/>
    <b v="0"/>
    <x v="0"/>
    <x v="0"/>
    <s v="food trucks"/>
  </r>
  <r>
    <n v="222"/>
    <s v="Johnson LLC"/>
    <s v="Cross-group cohesive circuit"/>
    <n v="4800"/>
    <n v="6623"/>
    <n v="138"/>
    <x v="1"/>
    <n v="138"/>
    <n v="48"/>
    <x v="1"/>
    <s v="USD"/>
    <n v="1412226000"/>
    <n v="1412312400"/>
    <x v="217"/>
    <d v="2014-10-03T05:00:00"/>
    <b v="0"/>
    <b v="0"/>
    <x v="14"/>
    <x v="7"/>
    <s v="photography books"/>
  </r>
  <r>
    <n v="223"/>
    <s v="Chavez, Garcia and Cantu"/>
    <s v="Synergistic explicit capability"/>
    <n v="87300"/>
    <n v="81897"/>
    <n v="94"/>
    <x v="0"/>
    <n v="931"/>
    <n v="88"/>
    <x v="1"/>
    <s v="USD"/>
    <n v="1458104400"/>
    <n v="1459314000"/>
    <x v="218"/>
    <d v="2016-03-30T05:00:00"/>
    <b v="0"/>
    <b v="0"/>
    <x v="3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x v="22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x v="1"/>
    <x v="1"/>
    <s v="rock"/>
  </r>
  <r>
    <n v="226"/>
    <s v="Garcia Inc"/>
    <s v="Progressive neutral middleware"/>
    <n v="3000"/>
    <n v="10999"/>
    <n v="367"/>
    <x v="1"/>
    <n v="112"/>
    <n v="98"/>
    <x v="1"/>
    <s v="USD"/>
    <n v="1270702800"/>
    <n v="1273899600"/>
    <x v="221"/>
    <d v="2010-05-15T05:00:00"/>
    <b v="0"/>
    <b v="0"/>
    <x v="14"/>
    <x v="7"/>
    <s v="photography books"/>
  </r>
  <r>
    <n v="227"/>
    <s v="Johnson-Lee"/>
    <s v="Intuitive exuding process improvement"/>
    <n v="60900"/>
    <n v="102751"/>
    <n v="169"/>
    <x v="1"/>
    <n v="943"/>
    <n v="109"/>
    <x v="1"/>
    <s v="USD"/>
    <n v="1431666000"/>
    <n v="1432184400"/>
    <x v="222"/>
    <d v="2015-05-21T05:00:00"/>
    <b v="0"/>
    <b v="0"/>
    <x v="20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x v="10"/>
    <x v="4"/>
    <s v="animation"/>
  </r>
  <r>
    <n v="229"/>
    <s v="Hoffman-Howard"/>
    <s v="Extended encompassing application"/>
    <n v="85600"/>
    <n v="165798"/>
    <n v="194"/>
    <x v="1"/>
    <n v="2551"/>
    <n v="65"/>
    <x v="1"/>
    <s v="USD"/>
    <n v="1496293200"/>
    <n v="1500440400"/>
    <x v="223"/>
    <d v="2017-07-19T05:00:00"/>
    <b v="0"/>
    <b v="1"/>
    <x v="20"/>
    <x v="6"/>
    <s v="mobile games"/>
  </r>
  <r>
    <n v="230"/>
    <s v="Miranda, Hall and Mcgrath"/>
    <s v="Progressive value-added ability"/>
    <n v="2400"/>
    <n v="10084"/>
    <n v="420"/>
    <x v="1"/>
    <n v="101"/>
    <n v="100"/>
    <x v="1"/>
    <s v="USD"/>
    <n v="1575612000"/>
    <n v="1575612000"/>
    <x v="224"/>
    <d v="2019-12-06T06:00:00"/>
    <b v="0"/>
    <b v="0"/>
    <x v="11"/>
    <x v="6"/>
    <s v="video games"/>
  </r>
  <r>
    <n v="231"/>
    <s v="Williams, Carter and Gonzalez"/>
    <s v="Cross-platform uniform hardware"/>
    <n v="7200"/>
    <n v="5523"/>
    <n v="77"/>
    <x v="3"/>
    <n v="67"/>
    <n v="82"/>
    <x v="1"/>
    <s v="USD"/>
    <n v="1369112400"/>
    <n v="1374123600"/>
    <x v="225"/>
    <d v="2013-07-18T05:00:00"/>
    <b v="0"/>
    <b v="0"/>
    <x v="3"/>
    <x v="3"/>
    <s v="plays"/>
  </r>
  <r>
    <n v="232"/>
    <s v="Davis-Rodriguez"/>
    <s v="Progressive secondary portal"/>
    <n v="3400"/>
    <n v="5823"/>
    <n v="171"/>
    <x v="1"/>
    <n v="92"/>
    <n v="63"/>
    <x v="1"/>
    <s v="USD"/>
    <n v="1469422800"/>
    <n v="1469509200"/>
    <x v="226"/>
    <d v="2016-07-26T05:00:00"/>
    <b v="0"/>
    <b v="0"/>
    <x v="3"/>
    <x v="3"/>
    <s v="plays"/>
  </r>
  <r>
    <n v="233"/>
    <s v="Reid, Rivera and Perry"/>
    <s v="Multi-lateral national adapter"/>
    <n v="3800"/>
    <n v="6000"/>
    <n v="158"/>
    <x v="1"/>
    <n v="62"/>
    <n v="97"/>
    <x v="1"/>
    <s v="USD"/>
    <n v="1307854800"/>
    <n v="1309237200"/>
    <x v="227"/>
    <d v="2011-06-28T05:00:00"/>
    <b v="0"/>
    <b v="0"/>
    <x v="10"/>
    <x v="4"/>
    <s v="animation"/>
  </r>
  <r>
    <n v="234"/>
    <s v="Mendoza-Parker"/>
    <s v="Enterprise-wide motivating matrices"/>
    <n v="7500"/>
    <n v="8181"/>
    <n v="109"/>
    <x v="1"/>
    <n v="149"/>
    <n v="55"/>
    <x v="6"/>
    <s v="EUR"/>
    <n v="1503378000"/>
    <n v="1503982800"/>
    <x v="228"/>
    <d v="2017-08-29T05:00:00"/>
    <b v="0"/>
    <b v="1"/>
    <x v="11"/>
    <x v="6"/>
    <s v="video games"/>
  </r>
  <r>
    <n v="235"/>
    <s v="Lee, Ali and Guzman"/>
    <s v="Polarized upward-trending Local Area Network"/>
    <n v="8600"/>
    <n v="3589"/>
    <n v="42"/>
    <x v="0"/>
    <n v="92"/>
    <n v="39"/>
    <x v="1"/>
    <s v="USD"/>
    <n v="1486965600"/>
    <n v="1487397600"/>
    <x v="229"/>
    <d v="2017-02-18T06:00:00"/>
    <b v="0"/>
    <b v="0"/>
    <x v="10"/>
    <x v="4"/>
    <s v="animation"/>
  </r>
  <r>
    <n v="236"/>
    <s v="Gallegos-Cobb"/>
    <s v="Object-based directional function"/>
    <n v="39500"/>
    <n v="4323"/>
    <n v="11"/>
    <x v="0"/>
    <n v="57"/>
    <n v="76"/>
    <x v="2"/>
    <s v="AUD"/>
    <n v="1561438800"/>
    <n v="1562043600"/>
    <x v="230"/>
    <d v="2019-07-02T05:00:00"/>
    <b v="0"/>
    <b v="1"/>
    <x v="1"/>
    <x v="1"/>
    <s v="rock"/>
  </r>
  <r>
    <n v="237"/>
    <s v="Ellison PLC"/>
    <s v="Re-contextualized tangible open architecture"/>
    <n v="9300"/>
    <n v="14822"/>
    <n v="159"/>
    <x v="1"/>
    <n v="329"/>
    <n v="45"/>
    <x v="1"/>
    <s v="USD"/>
    <n v="1398402000"/>
    <n v="1398574800"/>
    <x v="231"/>
    <d v="2014-04-27T05:00:00"/>
    <b v="0"/>
    <b v="0"/>
    <x v="10"/>
    <x v="4"/>
    <s v="animation"/>
  </r>
  <r>
    <n v="238"/>
    <s v="Bolton, Sanchez and Carrillo"/>
    <s v="Distributed systemic adapter"/>
    <n v="2400"/>
    <n v="10138"/>
    <n v="422"/>
    <x v="1"/>
    <n v="97"/>
    <n v="105"/>
    <x v="3"/>
    <s v="DKK"/>
    <n v="1513231200"/>
    <n v="1515391200"/>
    <x v="232"/>
    <d v="2018-01-08T06:00:00"/>
    <b v="0"/>
    <b v="1"/>
    <x v="3"/>
    <x v="3"/>
    <s v="plays"/>
  </r>
  <r>
    <n v="239"/>
    <s v="Mason-Sanders"/>
    <s v="Networked web-enabled instruction set"/>
    <n v="3200"/>
    <n v="3127"/>
    <n v="98"/>
    <x v="0"/>
    <n v="41"/>
    <n v="76"/>
    <x v="1"/>
    <s v="USD"/>
    <n v="1440824400"/>
    <n v="1441170000"/>
    <x v="233"/>
    <d v="2015-09-02T05:00:00"/>
    <b v="0"/>
    <b v="0"/>
    <x v="8"/>
    <x v="2"/>
    <s v="wearables"/>
  </r>
  <r>
    <n v="240"/>
    <s v="Pitts-Reed"/>
    <s v="Vision-oriented dynamic service-desk"/>
    <n v="29400"/>
    <n v="123124"/>
    <n v="419"/>
    <x v="1"/>
    <n v="1784"/>
    <n v="69"/>
    <x v="1"/>
    <s v="USD"/>
    <n v="1281070800"/>
    <n v="1281157200"/>
    <x v="194"/>
    <d v="2010-08-07T05:00:00"/>
    <b v="0"/>
    <b v="0"/>
    <x v="3"/>
    <x v="3"/>
    <s v="plays"/>
  </r>
  <r>
    <n v="241"/>
    <s v="Gonzalez-Martinez"/>
    <s v="Vision-oriented actuating open system"/>
    <n v="168500"/>
    <n v="171729"/>
    <n v="102"/>
    <x v="1"/>
    <n v="1684"/>
    <n v="102"/>
    <x v="2"/>
    <s v="AUD"/>
    <n v="1397365200"/>
    <n v="1398229200"/>
    <x v="234"/>
    <d v="2014-04-23T05:00:00"/>
    <b v="0"/>
    <b v="1"/>
    <x v="9"/>
    <x v="5"/>
    <s v="nonfiction"/>
  </r>
  <r>
    <n v="242"/>
    <s v="Hill, Martin and Garcia"/>
    <s v="Sharable scalable core"/>
    <n v="8400"/>
    <n v="10729"/>
    <n v="128"/>
    <x v="1"/>
    <n v="250"/>
    <n v="43"/>
    <x v="1"/>
    <s v="USD"/>
    <n v="1494392400"/>
    <n v="1495256400"/>
    <x v="235"/>
    <d v="2017-05-20T05:00:00"/>
    <b v="0"/>
    <b v="1"/>
    <x v="1"/>
    <x v="1"/>
    <s v="rock"/>
  </r>
  <r>
    <n v="243"/>
    <s v="Garcia PLC"/>
    <s v="Customer-focused attitude-oriented function"/>
    <n v="2300"/>
    <n v="10240"/>
    <n v="445"/>
    <x v="1"/>
    <n v="238"/>
    <n v="43"/>
    <x v="1"/>
    <s v="USD"/>
    <n v="1520143200"/>
    <n v="1520402400"/>
    <x v="236"/>
    <d v="2018-03-07T06:00:00"/>
    <b v="0"/>
    <b v="0"/>
    <x v="3"/>
    <x v="3"/>
    <s v="plays"/>
  </r>
  <r>
    <n v="244"/>
    <s v="Herring-Bailey"/>
    <s v="Reverse-engineered system-worthy extranet"/>
    <n v="700"/>
    <n v="3988"/>
    <n v="570"/>
    <x v="1"/>
    <n v="53"/>
    <n v="75"/>
    <x v="1"/>
    <s v="USD"/>
    <n v="1405314000"/>
    <n v="1409806800"/>
    <x v="237"/>
    <d v="2014-09-04T05:00:00"/>
    <b v="0"/>
    <b v="0"/>
    <x v="3"/>
    <x v="3"/>
    <s v="plays"/>
  </r>
  <r>
    <n v="245"/>
    <s v="Russell-Gardner"/>
    <s v="Re-engineered systematic monitoring"/>
    <n v="2900"/>
    <n v="14771"/>
    <n v="509"/>
    <x v="1"/>
    <n v="214"/>
    <n v="69"/>
    <x v="1"/>
    <s v="USD"/>
    <n v="1396846800"/>
    <n v="1396933200"/>
    <x v="238"/>
    <d v="2014-04-08T05:00:00"/>
    <b v="0"/>
    <b v="0"/>
    <x v="3"/>
    <x v="3"/>
    <s v="plays"/>
  </r>
  <r>
    <n v="246"/>
    <s v="Walters-Carter"/>
    <s v="Seamless value-added standardization"/>
    <n v="4500"/>
    <n v="14649"/>
    <n v="326"/>
    <x v="1"/>
    <n v="222"/>
    <n v="66"/>
    <x v="1"/>
    <s v="USD"/>
    <n v="1375678800"/>
    <n v="1376024400"/>
    <x v="239"/>
    <d v="2013-08-09T05:00:00"/>
    <b v="0"/>
    <b v="0"/>
    <x v="2"/>
    <x v="2"/>
    <s v="web"/>
  </r>
  <r>
    <n v="247"/>
    <s v="Johnson, Patterson and Montoya"/>
    <s v="Triple-buffered fresh-thinking frame"/>
    <n v="19800"/>
    <n v="184658"/>
    <n v="933"/>
    <x v="1"/>
    <n v="1884"/>
    <n v="98"/>
    <x v="1"/>
    <s v="USD"/>
    <n v="1482386400"/>
    <n v="1483682400"/>
    <x v="240"/>
    <d v="2017-01-06T06:00:00"/>
    <b v="0"/>
    <b v="1"/>
    <x v="13"/>
    <x v="5"/>
    <s v="fiction"/>
  </r>
  <r>
    <n v="248"/>
    <s v="Roberts and Sons"/>
    <s v="Streamlined holistic knowledgebase"/>
    <n v="6200"/>
    <n v="13103"/>
    <n v="211"/>
    <x v="1"/>
    <n v="218"/>
    <n v="60"/>
    <x v="2"/>
    <s v="AUD"/>
    <n v="1420005600"/>
    <n v="1420437600"/>
    <x v="241"/>
    <d v="2015-01-05T06:00:00"/>
    <b v="0"/>
    <b v="0"/>
    <x v="20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x v="18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  <s v="rock"/>
  </r>
  <r>
    <n v="251"/>
    <s v="Singleton Ltd"/>
    <s v="Enhanced user-facing function"/>
    <n v="7100"/>
    <n v="3840"/>
    <n v="54"/>
    <x v="0"/>
    <n v="101"/>
    <n v="38"/>
    <x v="1"/>
    <s v="USD"/>
    <n v="1355032800"/>
    <n v="1355205600"/>
    <x v="243"/>
    <d v="2012-12-11T06:00:00"/>
    <b v="0"/>
    <b v="0"/>
    <x v="3"/>
    <x v="3"/>
    <s v="plays"/>
  </r>
  <r>
    <n v="252"/>
    <s v="Perez PLC"/>
    <s v="Operative bandwidth-monitored interface"/>
    <n v="1000"/>
    <n v="6263"/>
    <n v="626"/>
    <x v="1"/>
    <n v="59"/>
    <n v="106"/>
    <x v="1"/>
    <s v="USD"/>
    <n v="1382677200"/>
    <n v="1383109200"/>
    <x v="244"/>
    <d v="2013-10-30T05:00:00"/>
    <b v="0"/>
    <b v="0"/>
    <x v="3"/>
    <x v="3"/>
    <s v="plays"/>
  </r>
  <r>
    <n v="253"/>
    <s v="Rogers, Jacobs and Jackson"/>
    <s v="Upgradable multi-state instruction set"/>
    <n v="121500"/>
    <n v="108161"/>
    <n v="89"/>
    <x v="0"/>
    <n v="1335"/>
    <n v="81"/>
    <x v="0"/>
    <s v="CAD"/>
    <n v="1302238800"/>
    <n v="1303275600"/>
    <x v="245"/>
    <d v="2011-04-20T05:00:00"/>
    <b v="0"/>
    <b v="0"/>
    <x v="6"/>
    <x v="4"/>
    <s v="drama"/>
  </r>
  <r>
    <n v="254"/>
    <s v="Barry Group"/>
    <s v="De-engineered static Local Area Network"/>
    <n v="4600"/>
    <n v="8505"/>
    <n v="185"/>
    <x v="1"/>
    <n v="88"/>
    <n v="97"/>
    <x v="1"/>
    <s v="USD"/>
    <n v="1487656800"/>
    <n v="1487829600"/>
    <x v="246"/>
    <d v="2017-02-23T06:00:00"/>
    <b v="0"/>
    <b v="0"/>
    <x v="9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x v="1"/>
    <x v="1"/>
    <s v="rock"/>
  </r>
  <r>
    <n v="256"/>
    <s v="Smith-Reid"/>
    <s v="Optimized actuating toolset"/>
    <n v="4100"/>
    <n v="959"/>
    <n v="23"/>
    <x v="0"/>
    <n v="15"/>
    <n v="64"/>
    <x v="4"/>
    <s v="GBP"/>
    <n v="1453615200"/>
    <n v="1456812000"/>
    <x v="248"/>
    <d v="2016-03-01T06:00:00"/>
    <b v="0"/>
    <b v="0"/>
    <x v="1"/>
    <x v="1"/>
    <s v="rock"/>
  </r>
  <r>
    <n v="257"/>
    <s v="Williams Inc"/>
    <s v="Decentralized exuding strategy"/>
    <n v="5700"/>
    <n v="8322"/>
    <n v="146"/>
    <x v="1"/>
    <n v="92"/>
    <n v="90"/>
    <x v="1"/>
    <s v="USD"/>
    <n v="1362463200"/>
    <n v="1363669200"/>
    <x v="249"/>
    <d v="2013-03-19T05:00:00"/>
    <b v="0"/>
    <b v="0"/>
    <x v="3"/>
    <x v="3"/>
    <s v="plays"/>
  </r>
  <r>
    <n v="258"/>
    <s v="Duncan, Mcdonald and Miller"/>
    <s v="Assimilated coherent hardware"/>
    <n v="5000"/>
    <n v="13424"/>
    <n v="268"/>
    <x v="1"/>
    <n v="186"/>
    <n v="72"/>
    <x v="1"/>
    <s v="USD"/>
    <n v="1481176800"/>
    <n v="1482904800"/>
    <x v="250"/>
    <d v="2016-12-28T06:00:00"/>
    <b v="0"/>
    <b v="1"/>
    <x v="3"/>
    <x v="3"/>
    <s v="plays"/>
  </r>
  <r>
    <n v="259"/>
    <s v="Watkins Ltd"/>
    <s v="Multi-channeled responsive implementation"/>
    <n v="1800"/>
    <n v="10755"/>
    <n v="598"/>
    <x v="1"/>
    <n v="138"/>
    <n v="78"/>
    <x v="1"/>
    <s v="USD"/>
    <n v="1354946400"/>
    <n v="1356588000"/>
    <x v="251"/>
    <d v="2012-12-27T06:00:00"/>
    <b v="1"/>
    <b v="0"/>
    <x v="14"/>
    <x v="7"/>
    <s v="photography books"/>
  </r>
  <r>
    <n v="260"/>
    <s v="Allen-Jones"/>
    <s v="Centralized modular initiative"/>
    <n v="6300"/>
    <n v="9935"/>
    <n v="158"/>
    <x v="1"/>
    <n v="261"/>
    <n v="38"/>
    <x v="1"/>
    <s v="USD"/>
    <n v="1348808400"/>
    <n v="1349845200"/>
    <x v="136"/>
    <d v="2012-10-10T05:00:00"/>
    <b v="0"/>
    <b v="0"/>
    <x v="1"/>
    <x v="1"/>
    <s v="rock"/>
  </r>
  <r>
    <n v="261"/>
    <s v="Mason-Smith"/>
    <s v="Reverse-engineered cohesive migration"/>
    <n v="84300"/>
    <n v="26303"/>
    <n v="31"/>
    <x v="0"/>
    <n v="454"/>
    <n v="58"/>
    <x v="1"/>
    <s v="USD"/>
    <n v="1282712400"/>
    <n v="1283058000"/>
    <x v="252"/>
    <d v="2010-08-29T05:00:00"/>
    <b v="0"/>
    <b v="1"/>
    <x v="1"/>
    <x v="1"/>
    <s v="rock"/>
  </r>
  <r>
    <n v="262"/>
    <s v="Lloyd, Kennedy and Davis"/>
    <s v="Compatible multimedia hub"/>
    <n v="1700"/>
    <n v="5328"/>
    <n v="313"/>
    <x v="1"/>
    <n v="107"/>
    <n v="50"/>
    <x v="1"/>
    <s v="USD"/>
    <n v="1301979600"/>
    <n v="1304226000"/>
    <x v="253"/>
    <d v="2011-05-01T05:00:00"/>
    <b v="0"/>
    <b v="1"/>
    <x v="7"/>
    <x v="1"/>
    <s v="indie rock"/>
  </r>
  <r>
    <n v="263"/>
    <s v="Walker Ltd"/>
    <s v="Organic eco-centric success"/>
    <n v="2900"/>
    <n v="10756"/>
    <n v="371"/>
    <x v="1"/>
    <n v="199"/>
    <n v="54"/>
    <x v="1"/>
    <s v="USD"/>
    <n v="1263016800"/>
    <n v="1263016800"/>
    <x v="254"/>
    <d v="2010-01-09T06:00:00"/>
    <b v="0"/>
    <b v="0"/>
    <x v="14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x v="3"/>
    <x v="3"/>
    <s v="plays"/>
  </r>
  <r>
    <n v="265"/>
    <s v="Lee and Sons"/>
    <s v="Persevering interactive emulation"/>
    <n v="4900"/>
    <n v="6031"/>
    <n v="123"/>
    <x v="1"/>
    <n v="86"/>
    <n v="70"/>
    <x v="1"/>
    <s v="USD"/>
    <n v="1451800800"/>
    <n v="1455602400"/>
    <x v="256"/>
    <d v="2016-02-16T06:00:00"/>
    <b v="0"/>
    <b v="0"/>
    <x v="3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x v="17"/>
    <x v="1"/>
    <s v="jazz"/>
  </r>
  <r>
    <n v="267"/>
    <s v="Acosta PLC"/>
    <s v="Extended eco-centric function"/>
    <n v="61600"/>
    <n v="143910"/>
    <n v="234"/>
    <x v="1"/>
    <n v="2768"/>
    <n v="52"/>
    <x v="2"/>
    <s v="AUD"/>
    <n v="1351054800"/>
    <n v="1352440800"/>
    <x v="258"/>
    <d v="2012-11-09T06:00:00"/>
    <b v="0"/>
    <b v="0"/>
    <x v="3"/>
    <x v="3"/>
    <s v="plays"/>
  </r>
  <r>
    <n v="268"/>
    <s v="Brown-Mckee"/>
    <s v="Networked optimal productivity"/>
    <n v="1500"/>
    <n v="2708"/>
    <n v="181"/>
    <x v="1"/>
    <n v="48"/>
    <n v="56"/>
    <x v="1"/>
    <s v="USD"/>
    <n v="1349326800"/>
    <n v="1353304800"/>
    <x v="259"/>
    <d v="2012-11-19T06:00:00"/>
    <b v="0"/>
    <b v="0"/>
    <x v="4"/>
    <x v="4"/>
    <s v="documentary"/>
  </r>
  <r>
    <n v="269"/>
    <s v="Miles and Sons"/>
    <s v="Persistent attitude-oriented approach"/>
    <n v="3500"/>
    <n v="8842"/>
    <n v="253"/>
    <x v="1"/>
    <n v="87"/>
    <n v="102"/>
    <x v="1"/>
    <s v="USD"/>
    <n v="1548914400"/>
    <n v="1550728800"/>
    <x v="260"/>
    <d v="2019-02-21T06:00:00"/>
    <b v="0"/>
    <b v="0"/>
    <x v="19"/>
    <x v="4"/>
    <s v="television"/>
  </r>
  <r>
    <n v="270"/>
    <s v="Sawyer, Horton and Williams"/>
    <s v="Triple-buffered 4thgeneration toolset"/>
    <n v="173900"/>
    <n v="47260"/>
    <n v="27"/>
    <x v="3"/>
    <n v="1890"/>
    <n v="25"/>
    <x v="1"/>
    <s v="USD"/>
    <n v="1291269600"/>
    <n v="1291442400"/>
    <x v="261"/>
    <d v="2010-12-04T06:00:00"/>
    <b v="0"/>
    <b v="0"/>
    <x v="11"/>
    <x v="6"/>
    <s v="video games"/>
  </r>
  <r>
    <n v="271"/>
    <s v="Foley-Cox"/>
    <s v="Progressive zero administration leverage"/>
    <n v="153700"/>
    <n v="1953"/>
    <n v="1"/>
    <x v="2"/>
    <n v="61"/>
    <n v="32"/>
    <x v="1"/>
    <s v="USD"/>
    <n v="1449468000"/>
    <n v="1452146400"/>
    <x v="262"/>
    <d v="2016-01-07T06:00:00"/>
    <b v="0"/>
    <b v="0"/>
    <x v="14"/>
    <x v="7"/>
    <s v="photography books"/>
  </r>
  <r>
    <n v="272"/>
    <s v="Horton, Morrison and Clark"/>
    <s v="Networked radical neural-net"/>
    <n v="51100"/>
    <n v="155349"/>
    <n v="304"/>
    <x v="1"/>
    <n v="1894"/>
    <n v="82"/>
    <x v="1"/>
    <s v="USD"/>
    <n v="1562734800"/>
    <n v="1564894800"/>
    <x v="263"/>
    <d v="2019-08-04T05:00:00"/>
    <b v="0"/>
    <b v="1"/>
    <x v="3"/>
    <x v="3"/>
    <s v="plays"/>
  </r>
  <r>
    <n v="273"/>
    <s v="Thomas and Sons"/>
    <s v="Re-engineered heuristic forecast"/>
    <n v="7800"/>
    <n v="10704"/>
    <n v="137"/>
    <x v="1"/>
    <n v="282"/>
    <n v="38"/>
    <x v="0"/>
    <s v="CAD"/>
    <n v="1505624400"/>
    <n v="1505883600"/>
    <x v="264"/>
    <d v="2017-09-20T05:00:00"/>
    <b v="0"/>
    <b v="0"/>
    <x v="3"/>
    <x v="3"/>
    <s v="plays"/>
  </r>
  <r>
    <n v="274"/>
    <s v="Morgan-Jenkins"/>
    <s v="Fully-configurable background algorithm"/>
    <n v="2400"/>
    <n v="773"/>
    <n v="32"/>
    <x v="0"/>
    <n v="15"/>
    <n v="52"/>
    <x v="1"/>
    <s v="USD"/>
    <n v="1509948000"/>
    <n v="1510380000"/>
    <x v="265"/>
    <d v="2017-11-11T06:00:00"/>
    <b v="0"/>
    <b v="0"/>
    <x v="3"/>
    <x v="3"/>
    <s v="plays"/>
  </r>
  <r>
    <n v="275"/>
    <s v="Ward, Sanchez and Kemp"/>
    <s v="Stand-alone discrete Graphical User Interface"/>
    <n v="3900"/>
    <n v="9419"/>
    <n v="242"/>
    <x v="1"/>
    <n v="116"/>
    <n v="81"/>
    <x v="1"/>
    <s v="USD"/>
    <n v="1554526800"/>
    <n v="1555218000"/>
    <x v="266"/>
    <d v="2019-04-14T05:00:00"/>
    <b v="0"/>
    <b v="0"/>
    <x v="18"/>
    <x v="5"/>
    <s v="translations"/>
  </r>
  <r>
    <n v="276"/>
    <s v="Fields Ltd"/>
    <s v="Front-line foreground project"/>
    <n v="5500"/>
    <n v="5324"/>
    <n v="97"/>
    <x v="0"/>
    <n v="133"/>
    <n v="40"/>
    <x v="1"/>
    <s v="USD"/>
    <n v="1334811600"/>
    <n v="1335243600"/>
    <x v="267"/>
    <d v="2012-04-24T05:00:00"/>
    <b v="0"/>
    <b v="1"/>
    <x v="11"/>
    <x v="6"/>
    <s v="video games"/>
  </r>
  <r>
    <n v="277"/>
    <s v="Ramos-Mitchell"/>
    <s v="Persevering system-worthy info-mediaries"/>
    <n v="700"/>
    <n v="7465"/>
    <n v="1066"/>
    <x v="1"/>
    <n v="83"/>
    <n v="90"/>
    <x v="1"/>
    <s v="USD"/>
    <n v="1279515600"/>
    <n v="1279688400"/>
    <x v="268"/>
    <d v="2010-07-21T05:00:00"/>
    <b v="0"/>
    <b v="0"/>
    <x v="3"/>
    <x v="3"/>
    <s v="plays"/>
  </r>
  <r>
    <n v="278"/>
    <s v="Higgins, Davis and Salazar"/>
    <s v="Distributed multi-tasking strategy"/>
    <n v="2700"/>
    <n v="8799"/>
    <n v="326"/>
    <x v="1"/>
    <n v="91"/>
    <n v="97"/>
    <x v="1"/>
    <s v="USD"/>
    <n v="1353909600"/>
    <n v="1356069600"/>
    <x v="269"/>
    <d v="2012-12-21T06:00:00"/>
    <b v="0"/>
    <b v="0"/>
    <x v="2"/>
    <x v="2"/>
    <s v="web"/>
  </r>
  <r>
    <n v="279"/>
    <s v="Smith-Jenkins"/>
    <s v="Vision-oriented methodical application"/>
    <n v="8000"/>
    <n v="13656"/>
    <n v="171"/>
    <x v="1"/>
    <n v="546"/>
    <n v="25"/>
    <x v="1"/>
    <s v="USD"/>
    <n v="1535950800"/>
    <n v="1536210000"/>
    <x v="270"/>
    <d v="2018-09-06T05:00:00"/>
    <b v="0"/>
    <b v="0"/>
    <x v="3"/>
    <x v="3"/>
    <s v="plays"/>
  </r>
  <r>
    <n v="280"/>
    <s v="Braun PLC"/>
    <s v="Function-based high-level infrastructure"/>
    <n v="2500"/>
    <n v="14536"/>
    <n v="581"/>
    <x v="1"/>
    <n v="393"/>
    <n v="37"/>
    <x v="1"/>
    <s v="USD"/>
    <n v="1511244000"/>
    <n v="1511762400"/>
    <x v="271"/>
    <d v="2017-11-27T06:00:00"/>
    <b v="0"/>
    <b v="0"/>
    <x v="10"/>
    <x v="4"/>
    <s v="animation"/>
  </r>
  <r>
    <n v="281"/>
    <s v="Drake PLC"/>
    <s v="Profound object-oriented paradigm"/>
    <n v="164500"/>
    <n v="150552"/>
    <n v="92"/>
    <x v="0"/>
    <n v="2062"/>
    <n v="73"/>
    <x v="1"/>
    <s v="USD"/>
    <n v="1331445600"/>
    <n v="1333256400"/>
    <x v="272"/>
    <d v="2012-04-01T05:00:00"/>
    <b v="0"/>
    <b v="1"/>
    <x v="3"/>
    <x v="3"/>
    <s v="plays"/>
  </r>
  <r>
    <n v="282"/>
    <s v="Ross, Kelly and Brown"/>
    <s v="Virtual contextually-based circuit"/>
    <n v="8400"/>
    <n v="9076"/>
    <n v="108"/>
    <x v="1"/>
    <n v="133"/>
    <n v="68"/>
    <x v="1"/>
    <s v="USD"/>
    <n v="1480226400"/>
    <n v="1480744800"/>
    <x v="73"/>
    <d v="2016-12-03T06:00:00"/>
    <b v="0"/>
    <b v="1"/>
    <x v="19"/>
    <x v="4"/>
    <s v="television"/>
  </r>
  <r>
    <n v="283"/>
    <s v="Lucas-Mullins"/>
    <s v="Business-focused dynamic instruction set"/>
    <n v="8100"/>
    <n v="1517"/>
    <n v="19"/>
    <x v="0"/>
    <n v="29"/>
    <n v="52"/>
    <x v="3"/>
    <s v="DKK"/>
    <n v="1464584400"/>
    <n v="1465016400"/>
    <x v="273"/>
    <d v="2016-06-04T05:00:00"/>
    <b v="0"/>
    <b v="0"/>
    <x v="1"/>
    <x v="1"/>
    <s v="rock"/>
  </r>
  <r>
    <n v="284"/>
    <s v="Tran LLC"/>
    <s v="Ameliorated fresh-thinking protocol"/>
    <n v="9800"/>
    <n v="8153"/>
    <n v="83"/>
    <x v="0"/>
    <n v="132"/>
    <n v="62"/>
    <x v="1"/>
    <s v="USD"/>
    <n v="1335848400"/>
    <n v="1336280400"/>
    <x v="274"/>
    <d v="2012-05-06T05:00:00"/>
    <b v="0"/>
    <b v="0"/>
    <x v="2"/>
    <x v="2"/>
    <s v="web"/>
  </r>
  <r>
    <n v="285"/>
    <s v="Dawson, Brady and Gilbert"/>
    <s v="Front-line optimizing emulation"/>
    <n v="900"/>
    <n v="6357"/>
    <n v="706"/>
    <x v="1"/>
    <n v="254"/>
    <n v="25"/>
    <x v="1"/>
    <s v="USD"/>
    <n v="1473483600"/>
    <n v="1476766800"/>
    <x v="275"/>
    <d v="2016-10-18T05:00:00"/>
    <b v="0"/>
    <b v="0"/>
    <x v="3"/>
    <x v="3"/>
    <s v="plays"/>
  </r>
  <r>
    <n v="286"/>
    <s v="Obrien-Aguirre"/>
    <s v="Devolved uniform complexity"/>
    <n v="112100"/>
    <n v="19557"/>
    <n v="17"/>
    <x v="3"/>
    <n v="184"/>
    <n v="106"/>
    <x v="1"/>
    <s v="USD"/>
    <n v="1479880800"/>
    <n v="1480485600"/>
    <x v="276"/>
    <d v="2016-11-30T06:00:00"/>
    <b v="0"/>
    <b v="0"/>
    <x v="3"/>
    <x v="3"/>
    <s v="plays"/>
  </r>
  <r>
    <n v="287"/>
    <s v="Ferguson PLC"/>
    <s v="Public-key intangible superstructure"/>
    <n v="6300"/>
    <n v="13213"/>
    <n v="210"/>
    <x v="1"/>
    <n v="176"/>
    <n v="75"/>
    <x v="1"/>
    <s v="USD"/>
    <n v="1430197200"/>
    <n v="1430197200"/>
    <x v="277"/>
    <d v="2015-04-28T05:00:00"/>
    <b v="0"/>
    <b v="0"/>
    <x v="5"/>
    <x v="1"/>
    <s v="electric music"/>
  </r>
  <r>
    <n v="288"/>
    <s v="Garcia Ltd"/>
    <s v="Secured global success"/>
    <n v="5600"/>
    <n v="5476"/>
    <n v="98"/>
    <x v="0"/>
    <n v="137"/>
    <n v="40"/>
    <x v="3"/>
    <s v="DKK"/>
    <n v="1331701200"/>
    <n v="1331787600"/>
    <x v="278"/>
    <d v="2012-03-15T05:00:00"/>
    <b v="0"/>
    <b v="1"/>
    <x v="16"/>
    <x v="1"/>
    <s v="metal"/>
  </r>
  <r>
    <n v="289"/>
    <s v="Smith, Love and Smith"/>
    <s v="Grass-roots mission-critical capability"/>
    <n v="800"/>
    <n v="13474"/>
    <n v="1684"/>
    <x v="1"/>
    <n v="337"/>
    <n v="40"/>
    <x v="0"/>
    <s v="CAD"/>
    <n v="1438578000"/>
    <n v="1438837200"/>
    <x v="279"/>
    <d v="2015-08-06T05:00:00"/>
    <b v="0"/>
    <b v="0"/>
    <x v="3"/>
    <x v="3"/>
    <s v="plays"/>
  </r>
  <r>
    <n v="290"/>
    <s v="Wilson, Hall and Osborne"/>
    <s v="Advanced global data-warehouse"/>
    <n v="168600"/>
    <n v="91722"/>
    <n v="54"/>
    <x v="0"/>
    <n v="908"/>
    <n v="101"/>
    <x v="1"/>
    <s v="USD"/>
    <n v="1368162000"/>
    <n v="1370926800"/>
    <x v="280"/>
    <d v="2013-06-11T05:00:00"/>
    <b v="0"/>
    <b v="1"/>
    <x v="4"/>
    <x v="4"/>
    <s v="documentary"/>
  </r>
  <r>
    <n v="291"/>
    <s v="Bell, Grimes and Kerr"/>
    <s v="Self-enabling uniform complexity"/>
    <n v="1800"/>
    <n v="8219"/>
    <n v="457"/>
    <x v="1"/>
    <n v="107"/>
    <n v="77"/>
    <x v="1"/>
    <s v="USD"/>
    <n v="1318654800"/>
    <n v="1319000400"/>
    <x v="281"/>
    <d v="2011-10-19T05:00:00"/>
    <b v="1"/>
    <b v="0"/>
    <x v="2"/>
    <x v="2"/>
    <s v="web"/>
  </r>
  <r>
    <n v="292"/>
    <s v="Ho-Harris"/>
    <s v="Versatile cohesive encoding"/>
    <n v="7300"/>
    <n v="717"/>
    <n v="10"/>
    <x v="0"/>
    <n v="10"/>
    <n v="72"/>
    <x v="1"/>
    <s v="USD"/>
    <n v="1331874000"/>
    <n v="1333429200"/>
    <x v="282"/>
    <d v="2012-04-03T05:00:00"/>
    <b v="0"/>
    <b v="0"/>
    <x v="0"/>
    <x v="0"/>
    <s v="food trucks"/>
  </r>
  <r>
    <n v="293"/>
    <s v="Ross Group"/>
    <s v="Organized executive solution"/>
    <n v="6500"/>
    <n v="1065"/>
    <n v="16"/>
    <x v="3"/>
    <n v="32"/>
    <n v="33"/>
    <x v="6"/>
    <s v="EUR"/>
    <n v="1286254800"/>
    <n v="1287032400"/>
    <x v="283"/>
    <d v="2010-10-14T05:00:00"/>
    <b v="0"/>
    <b v="0"/>
    <x v="3"/>
    <x v="3"/>
    <s v="plays"/>
  </r>
  <r>
    <n v="294"/>
    <s v="Turner-Davis"/>
    <s v="Automated local emulation"/>
    <n v="600"/>
    <n v="8038"/>
    <n v="1340"/>
    <x v="1"/>
    <n v="183"/>
    <n v="44"/>
    <x v="1"/>
    <s v="USD"/>
    <n v="1540530000"/>
    <n v="1541570400"/>
    <x v="284"/>
    <d v="2018-11-07T06:00:00"/>
    <b v="0"/>
    <b v="0"/>
    <x v="3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x v="3"/>
    <x v="3"/>
    <s v="plays"/>
  </r>
  <r>
    <n v="296"/>
    <s v="Smith-Hess"/>
    <s v="Grass-roots real-time Local Area Network"/>
    <n v="6100"/>
    <n v="3352"/>
    <n v="55"/>
    <x v="0"/>
    <n v="38"/>
    <n v="88"/>
    <x v="2"/>
    <s v="AUD"/>
    <n v="1548655200"/>
    <n v="1550556000"/>
    <x v="286"/>
    <d v="2019-02-19T06:00:00"/>
    <b v="0"/>
    <b v="0"/>
    <x v="3"/>
    <x v="3"/>
    <s v="plays"/>
  </r>
  <r>
    <n v="297"/>
    <s v="Brown, Herring and Bass"/>
    <s v="Organized client-driven capacity"/>
    <n v="7200"/>
    <n v="6785"/>
    <n v="94"/>
    <x v="0"/>
    <n v="104"/>
    <n v="65"/>
    <x v="2"/>
    <s v="AUD"/>
    <n v="1389679200"/>
    <n v="1390456800"/>
    <x v="287"/>
    <d v="2014-01-23T06:00:00"/>
    <b v="0"/>
    <b v="1"/>
    <x v="3"/>
    <x v="3"/>
    <s v="plays"/>
  </r>
  <r>
    <n v="298"/>
    <s v="Chase, Garcia and Johnson"/>
    <s v="Adaptive intangible database"/>
    <n v="3500"/>
    <n v="5037"/>
    <n v="144"/>
    <x v="1"/>
    <n v="72"/>
    <n v="70"/>
    <x v="1"/>
    <s v="USD"/>
    <n v="1456466400"/>
    <n v="1458018000"/>
    <x v="288"/>
    <d v="2016-03-15T05:00:00"/>
    <b v="0"/>
    <b v="1"/>
    <x v="1"/>
    <x v="1"/>
    <s v="rock"/>
  </r>
  <r>
    <n v="299"/>
    <s v="Ramsey and Sons"/>
    <s v="Grass-roots contextually-based algorithm"/>
    <n v="3800"/>
    <n v="1954"/>
    <n v="51"/>
    <x v="0"/>
    <n v="49"/>
    <n v="40"/>
    <x v="1"/>
    <s v="USD"/>
    <n v="1456984800"/>
    <n v="1461819600"/>
    <x v="289"/>
    <d v="2016-04-28T05:00:00"/>
    <b v="0"/>
    <b v="0"/>
    <x v="0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9"/>
    <x v="5"/>
    <s v="nonfiction"/>
  </r>
  <r>
    <n v="301"/>
    <s v="Wong-Walker"/>
    <s v="Multi-channeled disintermediate policy"/>
    <n v="900"/>
    <n v="12102"/>
    <n v="1345"/>
    <x v="1"/>
    <n v="295"/>
    <n v="41"/>
    <x v="1"/>
    <s v="USD"/>
    <n v="1424930400"/>
    <n v="1426395600"/>
    <x v="291"/>
    <d v="2015-03-15T05:00:00"/>
    <b v="0"/>
    <b v="0"/>
    <x v="4"/>
    <x v="4"/>
    <s v="documentary"/>
  </r>
  <r>
    <n v="302"/>
    <s v="Ferguson, Collins and Mata"/>
    <s v="Customizable bi-directional hardware"/>
    <n v="76100"/>
    <n v="24234"/>
    <n v="32"/>
    <x v="0"/>
    <n v="245"/>
    <n v="99"/>
    <x v="1"/>
    <s v="USD"/>
    <n v="1535864400"/>
    <n v="1537074000"/>
    <x v="292"/>
    <d v="2018-09-16T05:00:00"/>
    <b v="0"/>
    <b v="0"/>
    <x v="3"/>
    <x v="3"/>
    <s v="plays"/>
  </r>
  <r>
    <n v="303"/>
    <s v="Guerrero, Flores and Jenkins"/>
    <s v="Networked optimal architecture"/>
    <n v="3400"/>
    <n v="2809"/>
    <n v="83"/>
    <x v="0"/>
    <n v="32"/>
    <n v="88"/>
    <x v="1"/>
    <s v="USD"/>
    <n v="1452146400"/>
    <n v="1452578400"/>
    <x v="293"/>
    <d v="2016-01-12T06:00:00"/>
    <b v="0"/>
    <b v="0"/>
    <x v="7"/>
    <x v="1"/>
    <s v="indie rock"/>
  </r>
  <r>
    <n v="304"/>
    <s v="Peterson PLC"/>
    <s v="User-friendly discrete benchmark"/>
    <n v="2100"/>
    <n v="11469"/>
    <n v="546"/>
    <x v="1"/>
    <n v="142"/>
    <n v="81"/>
    <x v="1"/>
    <s v="USD"/>
    <n v="1470546000"/>
    <n v="1474088400"/>
    <x v="294"/>
    <d v="2016-09-17T05:00:00"/>
    <b v="0"/>
    <b v="0"/>
    <x v="4"/>
    <x v="4"/>
    <s v="documentary"/>
  </r>
  <r>
    <n v="305"/>
    <s v="Townsend Ltd"/>
    <s v="Grass-roots actuating policy"/>
    <n v="2800"/>
    <n v="8014"/>
    <n v="286"/>
    <x v="1"/>
    <n v="85"/>
    <n v="94"/>
    <x v="1"/>
    <s v="USD"/>
    <n v="1458363600"/>
    <n v="1461906000"/>
    <x v="295"/>
    <d v="2016-04-29T05:00:00"/>
    <b v="0"/>
    <b v="0"/>
    <x v="3"/>
    <x v="3"/>
    <s v="plays"/>
  </r>
  <r>
    <n v="306"/>
    <s v="Rush, Reed and Hall"/>
    <s v="Enterprise-wide 3rdgeneration knowledge user"/>
    <n v="6500"/>
    <n v="514"/>
    <n v="8"/>
    <x v="0"/>
    <n v="7"/>
    <n v="73"/>
    <x v="1"/>
    <s v="USD"/>
    <n v="1500008400"/>
    <n v="1500267600"/>
    <x v="296"/>
    <d v="2017-07-17T05:00:00"/>
    <b v="0"/>
    <b v="1"/>
    <x v="3"/>
    <x v="3"/>
    <s v="plays"/>
  </r>
  <r>
    <n v="307"/>
    <s v="Salazar-Dodson"/>
    <s v="Face-to-face zero tolerance moderator"/>
    <n v="32900"/>
    <n v="43473"/>
    <n v="132"/>
    <x v="1"/>
    <n v="659"/>
    <n v="66"/>
    <x v="3"/>
    <s v="DKK"/>
    <n v="1338958800"/>
    <n v="1340686800"/>
    <x v="297"/>
    <d v="2012-06-26T05:00:00"/>
    <b v="0"/>
    <b v="1"/>
    <x v="13"/>
    <x v="5"/>
    <s v="fiction"/>
  </r>
  <r>
    <n v="308"/>
    <s v="Davis Ltd"/>
    <s v="Grass-roots optimizing projection"/>
    <n v="118200"/>
    <n v="87560"/>
    <n v="74"/>
    <x v="0"/>
    <n v="803"/>
    <n v="109"/>
    <x v="1"/>
    <s v="USD"/>
    <n v="1303102800"/>
    <n v="1303189200"/>
    <x v="298"/>
    <d v="2011-04-19T05:00:00"/>
    <b v="0"/>
    <b v="0"/>
    <x v="3"/>
    <x v="3"/>
    <s v="plays"/>
  </r>
  <r>
    <n v="309"/>
    <s v="Harris-Perry"/>
    <s v="User-centric 6thgeneration attitude"/>
    <n v="4100"/>
    <n v="3087"/>
    <n v="75"/>
    <x v="3"/>
    <n v="75"/>
    <n v="41"/>
    <x v="1"/>
    <s v="USD"/>
    <n v="1316581200"/>
    <n v="1318309200"/>
    <x v="299"/>
    <d v="2011-10-11T05:00:00"/>
    <b v="0"/>
    <b v="1"/>
    <x v="7"/>
    <x v="1"/>
    <s v="indie rock"/>
  </r>
  <r>
    <n v="310"/>
    <s v="Velazquez, Hunt and Ortiz"/>
    <s v="Switchable zero tolerance website"/>
    <n v="7800"/>
    <n v="1586"/>
    <n v="20"/>
    <x v="0"/>
    <n v="16"/>
    <n v="99"/>
    <x v="1"/>
    <s v="USD"/>
    <n v="1270789200"/>
    <n v="1272171600"/>
    <x v="300"/>
    <d v="2010-04-25T05:00:00"/>
    <b v="0"/>
    <b v="0"/>
    <x v="11"/>
    <x v="6"/>
    <s v="video games"/>
  </r>
  <r>
    <n v="311"/>
    <s v="Flores PLC"/>
    <s v="Focused real-time help-desk"/>
    <n v="6300"/>
    <n v="12812"/>
    <n v="203"/>
    <x v="1"/>
    <n v="121"/>
    <n v="106"/>
    <x v="1"/>
    <s v="USD"/>
    <n v="1297836000"/>
    <n v="1298872800"/>
    <x v="247"/>
    <d v="2011-02-28T06:00:00"/>
    <b v="0"/>
    <b v="0"/>
    <x v="3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x v="3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x v="1"/>
    <x v="1"/>
    <s v="rock"/>
  </r>
  <r>
    <n v="314"/>
    <s v="Sanchez-Morgan"/>
    <s v="Realigned upward-trending strategy"/>
    <n v="1400"/>
    <n v="4126"/>
    <n v="295"/>
    <x v="1"/>
    <n v="133"/>
    <n v="31"/>
    <x v="1"/>
    <s v="USD"/>
    <n v="1552366800"/>
    <n v="1552798800"/>
    <x v="188"/>
    <d v="2019-03-17T05:00:00"/>
    <b v="0"/>
    <b v="1"/>
    <x v="4"/>
    <x v="4"/>
    <s v="documentary"/>
  </r>
  <r>
    <n v="315"/>
    <s v="Lopez, Adams and Johnson"/>
    <s v="Open-source interactive knowledge user"/>
    <n v="9500"/>
    <n v="3220"/>
    <n v="34"/>
    <x v="0"/>
    <n v="31"/>
    <n v="104"/>
    <x v="1"/>
    <s v="USD"/>
    <n v="1400907600"/>
    <n v="1403413200"/>
    <x v="302"/>
    <d v="2014-06-22T05:00:00"/>
    <b v="0"/>
    <b v="0"/>
    <x v="3"/>
    <x v="3"/>
    <s v="plays"/>
  </r>
  <r>
    <n v="316"/>
    <s v="Martin-Marshall"/>
    <s v="Configurable demand-driven matrix"/>
    <n v="9600"/>
    <n v="6401"/>
    <n v="67"/>
    <x v="0"/>
    <n v="108"/>
    <n v="59"/>
    <x v="6"/>
    <s v="EUR"/>
    <n v="1574143200"/>
    <n v="1574229600"/>
    <x v="303"/>
    <d v="2019-11-20T06:00:00"/>
    <b v="0"/>
    <b v="1"/>
    <x v="0"/>
    <x v="0"/>
    <s v="food trucks"/>
  </r>
  <r>
    <n v="317"/>
    <s v="Summers PLC"/>
    <s v="Cross-group coherent hierarchy"/>
    <n v="6600"/>
    <n v="1269"/>
    <n v="19"/>
    <x v="0"/>
    <n v="30"/>
    <n v="42"/>
    <x v="1"/>
    <s v="USD"/>
    <n v="1494738000"/>
    <n v="1495861200"/>
    <x v="304"/>
    <d v="2017-05-27T05:00:00"/>
    <b v="0"/>
    <b v="0"/>
    <x v="3"/>
    <x v="3"/>
    <s v="plays"/>
  </r>
  <r>
    <n v="318"/>
    <s v="Young, Hart and Ryan"/>
    <s v="Decentralized demand-driven open system"/>
    <n v="5700"/>
    <n v="903"/>
    <n v="16"/>
    <x v="0"/>
    <n v="17"/>
    <n v="53"/>
    <x v="1"/>
    <s v="USD"/>
    <n v="1392357600"/>
    <n v="1392530400"/>
    <x v="305"/>
    <d v="2014-02-16T06:00:00"/>
    <b v="0"/>
    <b v="0"/>
    <x v="1"/>
    <x v="1"/>
    <s v="rock"/>
  </r>
  <r>
    <n v="319"/>
    <s v="Mills Group"/>
    <s v="Advanced empowering matrix"/>
    <n v="8400"/>
    <n v="3251"/>
    <n v="39"/>
    <x v="3"/>
    <n v="64"/>
    <n v="51"/>
    <x v="1"/>
    <s v="USD"/>
    <n v="1281589200"/>
    <n v="1283662800"/>
    <x v="306"/>
    <d v="2010-09-05T05:00:00"/>
    <b v="0"/>
    <b v="0"/>
    <x v="2"/>
    <x v="2"/>
    <s v="web"/>
  </r>
  <r>
    <n v="320"/>
    <s v="Sandoval-Powell"/>
    <s v="Phased holistic implementation"/>
    <n v="84400"/>
    <n v="8092"/>
    <n v="10"/>
    <x v="0"/>
    <n v="80"/>
    <n v="101"/>
    <x v="1"/>
    <s v="USD"/>
    <n v="1305003600"/>
    <n v="1305781200"/>
    <x v="307"/>
    <d v="2011-05-19T05:00:00"/>
    <b v="0"/>
    <b v="0"/>
    <x v="13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x v="12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x v="3"/>
    <x v="3"/>
    <s v="plays"/>
  </r>
  <r>
    <n v="323"/>
    <s v="Cole, Smith and Wood"/>
    <s v="Integrated zero-defect help-desk"/>
    <n v="8900"/>
    <n v="2148"/>
    <n v="24"/>
    <x v="0"/>
    <n v="26"/>
    <n v="83"/>
    <x v="4"/>
    <s v="GBP"/>
    <n v="1395896400"/>
    <n v="1396069200"/>
    <x v="310"/>
    <d v="2014-03-29T05:00:00"/>
    <b v="0"/>
    <b v="0"/>
    <x v="4"/>
    <x v="4"/>
    <s v="documentary"/>
  </r>
  <r>
    <n v="324"/>
    <s v="Harris, Hall and Harris"/>
    <s v="Inverse analyzing matrices"/>
    <n v="7100"/>
    <n v="11648"/>
    <n v="164"/>
    <x v="1"/>
    <n v="307"/>
    <n v="38"/>
    <x v="1"/>
    <s v="USD"/>
    <n v="1434862800"/>
    <n v="1435899600"/>
    <x v="311"/>
    <d v="2015-07-03T05:00:00"/>
    <b v="0"/>
    <b v="1"/>
    <x v="3"/>
    <x v="3"/>
    <s v="plays"/>
  </r>
  <r>
    <n v="325"/>
    <s v="Saunders Group"/>
    <s v="Programmable systemic implementation"/>
    <n v="6500"/>
    <n v="5897"/>
    <n v="91"/>
    <x v="0"/>
    <n v="73"/>
    <n v="81"/>
    <x v="1"/>
    <s v="USD"/>
    <n v="1529125200"/>
    <n v="1531112400"/>
    <x v="79"/>
    <d v="2018-07-09T05:00:00"/>
    <b v="0"/>
    <b v="1"/>
    <x v="3"/>
    <x v="3"/>
    <s v="plays"/>
  </r>
  <r>
    <n v="326"/>
    <s v="Pham, Avila and Nash"/>
    <s v="Multi-channeled next generation architecture"/>
    <n v="7200"/>
    <n v="3326"/>
    <n v="46"/>
    <x v="0"/>
    <n v="128"/>
    <n v="26"/>
    <x v="1"/>
    <s v="USD"/>
    <n v="1451109600"/>
    <n v="1451628000"/>
    <x v="312"/>
    <d v="2016-01-01T06:00:00"/>
    <b v="0"/>
    <b v="0"/>
    <x v="10"/>
    <x v="4"/>
    <s v="animation"/>
  </r>
  <r>
    <n v="327"/>
    <s v="Patterson, Salinas and Lucas"/>
    <s v="Digitized 3rdgeneration encoding"/>
    <n v="2600"/>
    <n v="1002"/>
    <n v="39"/>
    <x v="0"/>
    <n v="33"/>
    <n v="30"/>
    <x v="1"/>
    <s v="USD"/>
    <n v="1566968400"/>
    <n v="1567314000"/>
    <x v="313"/>
    <d v="2019-09-01T05:00:00"/>
    <b v="0"/>
    <b v="1"/>
    <x v="3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x v="1"/>
    <x v="1"/>
    <s v="rock"/>
  </r>
  <r>
    <n v="329"/>
    <s v="Willis and Sons"/>
    <s v="Fundamental incremental database"/>
    <n v="93800"/>
    <n v="21477"/>
    <n v="23"/>
    <x v="2"/>
    <n v="211"/>
    <n v="102"/>
    <x v="1"/>
    <s v="USD"/>
    <n v="1481522400"/>
    <n v="1482472800"/>
    <x v="315"/>
    <d v="2016-12-23T06:00:00"/>
    <b v="0"/>
    <b v="0"/>
    <x v="11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x v="4"/>
    <x v="4"/>
    <s v="documentary"/>
  </r>
  <r>
    <n v="331"/>
    <s v="Rose-Silva"/>
    <s v="Intuitive static portal"/>
    <n v="3300"/>
    <n v="14643"/>
    <n v="444"/>
    <x v="1"/>
    <n v="190"/>
    <n v="77"/>
    <x v="1"/>
    <s v="USD"/>
    <n v="1324274400"/>
    <n v="1324360800"/>
    <x v="317"/>
    <d v="2011-12-20T06:00:00"/>
    <b v="0"/>
    <b v="0"/>
    <x v="0"/>
    <x v="0"/>
    <s v="food trucks"/>
  </r>
  <r>
    <n v="332"/>
    <s v="Pacheco, Johnson and Torres"/>
    <s v="Optional bandwidth-monitored definition"/>
    <n v="20700"/>
    <n v="41396"/>
    <n v="200"/>
    <x v="1"/>
    <n v="470"/>
    <n v="88"/>
    <x v="1"/>
    <s v="USD"/>
    <n v="1364446800"/>
    <n v="1364533200"/>
    <x v="318"/>
    <d v="2013-03-29T05:00:00"/>
    <b v="0"/>
    <b v="0"/>
    <x v="8"/>
    <x v="2"/>
    <s v="wearables"/>
  </r>
  <r>
    <n v="333"/>
    <s v="Carlson, Dixon and Jones"/>
    <s v="Persistent well-modulated synergy"/>
    <n v="9600"/>
    <n v="11900"/>
    <n v="124"/>
    <x v="1"/>
    <n v="253"/>
    <n v="47"/>
    <x v="1"/>
    <s v="USD"/>
    <n v="1542693600"/>
    <n v="1545112800"/>
    <x v="319"/>
    <d v="2018-12-18T06:00:00"/>
    <b v="0"/>
    <b v="0"/>
    <x v="3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x v="1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x v="1"/>
    <x v="1"/>
    <s v="rock"/>
  </r>
  <r>
    <n v="336"/>
    <s v="Nunez Inc"/>
    <s v="Customizable intangible capability"/>
    <n v="70700"/>
    <n v="68602"/>
    <n v="97"/>
    <x v="0"/>
    <n v="1072"/>
    <n v="64"/>
    <x v="1"/>
    <s v="USD"/>
    <n v="1292392800"/>
    <n v="1292479200"/>
    <x v="321"/>
    <d v="2010-12-16T06:00:00"/>
    <b v="0"/>
    <b v="1"/>
    <x v="1"/>
    <x v="1"/>
    <s v="rock"/>
  </r>
  <r>
    <n v="337"/>
    <s v="Hayden Ltd"/>
    <s v="Innovative didactic analyzer"/>
    <n v="94500"/>
    <n v="116064"/>
    <n v="123"/>
    <x v="1"/>
    <n v="1095"/>
    <n v="106"/>
    <x v="1"/>
    <s v="USD"/>
    <n v="1573452000"/>
    <n v="1573538400"/>
    <x v="322"/>
    <d v="2019-11-12T06:00:00"/>
    <b v="0"/>
    <b v="0"/>
    <x v="3"/>
    <x v="3"/>
    <s v="plays"/>
  </r>
  <r>
    <n v="338"/>
    <s v="Gonzalez-Burton"/>
    <s v="Decentralized intangible encoding"/>
    <n v="69800"/>
    <n v="125042"/>
    <n v="179"/>
    <x v="1"/>
    <n v="1690"/>
    <n v="74"/>
    <x v="1"/>
    <s v="USD"/>
    <n v="1317790800"/>
    <n v="1320382800"/>
    <x v="323"/>
    <d v="2011-11-04T05:00:00"/>
    <b v="0"/>
    <b v="0"/>
    <x v="3"/>
    <x v="3"/>
    <s v="plays"/>
  </r>
  <r>
    <n v="339"/>
    <s v="Lewis, Taylor and Rivers"/>
    <s v="Front-line transitional algorithm"/>
    <n v="136300"/>
    <n v="108974"/>
    <n v="80"/>
    <x v="3"/>
    <n v="1297"/>
    <n v="84"/>
    <x v="0"/>
    <s v="CAD"/>
    <n v="1501650000"/>
    <n v="1502859600"/>
    <x v="324"/>
    <d v="2017-08-16T05:00:00"/>
    <b v="0"/>
    <b v="0"/>
    <x v="3"/>
    <x v="3"/>
    <s v="plays"/>
  </r>
  <r>
    <n v="340"/>
    <s v="Butler, Henry and Espinoza"/>
    <s v="Switchable didactic matrices"/>
    <n v="37100"/>
    <n v="34964"/>
    <n v="94"/>
    <x v="0"/>
    <n v="393"/>
    <n v="89"/>
    <x v="1"/>
    <s v="USD"/>
    <n v="1323669600"/>
    <n v="1323756000"/>
    <x v="325"/>
    <d v="2011-12-13T06:00:00"/>
    <b v="0"/>
    <b v="0"/>
    <x v="14"/>
    <x v="7"/>
    <s v="photography books"/>
  </r>
  <r>
    <n v="341"/>
    <s v="Guzman Group"/>
    <s v="Ameliorated disintermediate utilization"/>
    <n v="114300"/>
    <n v="96777"/>
    <n v="85"/>
    <x v="0"/>
    <n v="1257"/>
    <n v="77"/>
    <x v="1"/>
    <s v="USD"/>
    <n v="1440738000"/>
    <n v="1441342800"/>
    <x v="326"/>
    <d v="2015-09-04T05:00:00"/>
    <b v="0"/>
    <b v="0"/>
    <x v="7"/>
    <x v="1"/>
    <s v="indie rock"/>
  </r>
  <r>
    <n v="342"/>
    <s v="Gibson-Hernandez"/>
    <s v="Visionary foreground middleware"/>
    <n v="47900"/>
    <n v="31864"/>
    <n v="67"/>
    <x v="0"/>
    <n v="328"/>
    <n v="97"/>
    <x v="1"/>
    <s v="USD"/>
    <n v="1374296400"/>
    <n v="1375333200"/>
    <x v="327"/>
    <d v="2013-08-01T05:00:00"/>
    <b v="0"/>
    <b v="0"/>
    <x v="3"/>
    <x v="3"/>
    <s v="plays"/>
  </r>
  <r>
    <n v="343"/>
    <s v="Spencer-Weber"/>
    <s v="Optional zero-defect task-force"/>
    <n v="9000"/>
    <n v="4853"/>
    <n v="54"/>
    <x v="0"/>
    <n v="147"/>
    <n v="33"/>
    <x v="1"/>
    <s v="USD"/>
    <n v="1384840800"/>
    <n v="1389420000"/>
    <x v="328"/>
    <d v="2014-01-11T06:00:00"/>
    <b v="0"/>
    <b v="0"/>
    <x v="3"/>
    <x v="3"/>
    <s v="plays"/>
  </r>
  <r>
    <n v="344"/>
    <s v="Berger, Johnson and Marshall"/>
    <s v="Devolved exuding emulation"/>
    <n v="197600"/>
    <n v="82959"/>
    <n v="42"/>
    <x v="0"/>
    <n v="830"/>
    <n v="100"/>
    <x v="1"/>
    <s v="USD"/>
    <n v="1516600800"/>
    <n v="1520056800"/>
    <x v="329"/>
    <d v="2018-03-03T06:00:00"/>
    <b v="0"/>
    <b v="0"/>
    <x v="11"/>
    <x v="6"/>
    <s v="video games"/>
  </r>
  <r>
    <n v="345"/>
    <s v="Taylor, Cisneros and Romero"/>
    <s v="Open-source neutral task-force"/>
    <n v="157600"/>
    <n v="23159"/>
    <n v="15"/>
    <x v="0"/>
    <n v="331"/>
    <n v="70"/>
    <x v="4"/>
    <s v="GBP"/>
    <n v="1436418000"/>
    <n v="1436504400"/>
    <x v="330"/>
    <d v="2015-07-10T05:00:00"/>
    <b v="0"/>
    <b v="0"/>
    <x v="6"/>
    <x v="4"/>
    <s v="drama"/>
  </r>
  <r>
    <n v="346"/>
    <s v="Little-Marsh"/>
    <s v="Virtual attitude-oriented migration"/>
    <n v="8000"/>
    <n v="2758"/>
    <n v="34"/>
    <x v="0"/>
    <n v="25"/>
    <n v="110"/>
    <x v="1"/>
    <s v="USD"/>
    <n v="1503550800"/>
    <n v="1508302800"/>
    <x v="331"/>
    <d v="2017-10-18T05:00:00"/>
    <b v="0"/>
    <b v="1"/>
    <x v="7"/>
    <x v="1"/>
    <s v="indie rock"/>
  </r>
  <r>
    <n v="347"/>
    <s v="Petersen and Sons"/>
    <s v="Open-source full-range portal"/>
    <n v="900"/>
    <n v="12607"/>
    <n v="1401"/>
    <x v="1"/>
    <n v="191"/>
    <n v="66"/>
    <x v="1"/>
    <s v="USD"/>
    <n v="1423634400"/>
    <n v="1425708000"/>
    <x v="332"/>
    <d v="2015-03-07T06:00:00"/>
    <b v="0"/>
    <b v="0"/>
    <x v="2"/>
    <x v="2"/>
    <s v="web"/>
  </r>
  <r>
    <n v="348"/>
    <s v="Hensley Ltd"/>
    <s v="Versatile cohesive open system"/>
    <n v="199000"/>
    <n v="142823"/>
    <n v="72"/>
    <x v="0"/>
    <n v="3483"/>
    <n v="41"/>
    <x v="1"/>
    <s v="USD"/>
    <n v="1487224800"/>
    <n v="1488348000"/>
    <x v="333"/>
    <d v="2017-03-01T06:00:00"/>
    <b v="0"/>
    <b v="0"/>
    <x v="0"/>
    <x v="0"/>
    <s v="food trucks"/>
  </r>
  <r>
    <n v="349"/>
    <s v="Navarro and Sons"/>
    <s v="Multi-layered bottom-line frame"/>
    <n v="180800"/>
    <n v="95958"/>
    <n v="53"/>
    <x v="0"/>
    <n v="923"/>
    <n v="104"/>
    <x v="1"/>
    <s v="USD"/>
    <n v="1500008400"/>
    <n v="1502600400"/>
    <x v="296"/>
    <d v="2017-08-13T05:00:00"/>
    <b v="0"/>
    <b v="0"/>
    <x v="3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7"/>
    <x v="1"/>
    <s v="jazz"/>
  </r>
  <r>
    <n v="351"/>
    <s v="Young LLC"/>
    <s v="Universal maximized methodology"/>
    <n v="74100"/>
    <n v="94631"/>
    <n v="128"/>
    <x v="1"/>
    <n v="2013"/>
    <n v="47"/>
    <x v="1"/>
    <s v="USD"/>
    <n v="1440392400"/>
    <n v="1441602000"/>
    <x v="335"/>
    <d v="2015-09-07T05:00:00"/>
    <b v="0"/>
    <b v="0"/>
    <x v="1"/>
    <x v="1"/>
    <s v="rock"/>
  </r>
  <r>
    <n v="352"/>
    <s v="Adams, Willis and Sanchez"/>
    <s v="Expanded hybrid hardware"/>
    <n v="2800"/>
    <n v="977"/>
    <n v="35"/>
    <x v="0"/>
    <n v="33"/>
    <n v="30"/>
    <x v="0"/>
    <s v="CAD"/>
    <n v="1446876000"/>
    <n v="1447567200"/>
    <x v="336"/>
    <d v="2015-11-15T06:00:00"/>
    <b v="0"/>
    <b v="0"/>
    <x v="3"/>
    <x v="3"/>
    <s v="plays"/>
  </r>
  <r>
    <n v="353"/>
    <s v="Mills-Roy"/>
    <s v="Profit-focused multi-tasking access"/>
    <n v="33600"/>
    <n v="137961"/>
    <n v="411"/>
    <x v="1"/>
    <n v="1703"/>
    <n v="81"/>
    <x v="1"/>
    <s v="USD"/>
    <n v="1562302800"/>
    <n v="1562389200"/>
    <x v="337"/>
    <d v="2019-07-06T05:00:00"/>
    <b v="0"/>
    <b v="0"/>
    <x v="3"/>
    <x v="3"/>
    <s v="plays"/>
  </r>
  <r>
    <n v="354"/>
    <s v="Brown Group"/>
    <s v="Profit-focused transitional capability"/>
    <n v="6100"/>
    <n v="7548"/>
    <n v="124"/>
    <x v="1"/>
    <n v="80"/>
    <n v="94"/>
    <x v="3"/>
    <s v="DKK"/>
    <n v="1378184400"/>
    <n v="1378789200"/>
    <x v="338"/>
    <d v="2013-09-10T05:00:00"/>
    <b v="0"/>
    <b v="0"/>
    <x v="4"/>
    <x v="4"/>
    <s v="documentary"/>
  </r>
  <r>
    <n v="355"/>
    <s v="Burns-Burnett"/>
    <s v="Front-line scalable definition"/>
    <n v="3800"/>
    <n v="2241"/>
    <n v="59"/>
    <x v="2"/>
    <n v="86"/>
    <n v="26"/>
    <x v="1"/>
    <s v="USD"/>
    <n v="1485064800"/>
    <n v="1488520800"/>
    <x v="339"/>
    <d v="2017-03-03T06:00:00"/>
    <b v="0"/>
    <b v="0"/>
    <x v="8"/>
    <x v="2"/>
    <s v="wearables"/>
  </r>
  <r>
    <n v="356"/>
    <s v="Glass, Nunez and Mcdonald"/>
    <s v="Open-source systematic protocol"/>
    <n v="9300"/>
    <n v="3431"/>
    <n v="37"/>
    <x v="0"/>
    <n v="40"/>
    <n v="86"/>
    <x v="6"/>
    <s v="EUR"/>
    <n v="1326520800"/>
    <n v="1327298400"/>
    <x v="340"/>
    <d v="2012-01-23T06:00:00"/>
    <b v="0"/>
    <b v="0"/>
    <x v="3"/>
    <x v="3"/>
    <s v="plays"/>
  </r>
  <r>
    <n v="357"/>
    <s v="Perez, Davis and Wilson"/>
    <s v="Implemented tangible algorithm"/>
    <n v="2300"/>
    <n v="4253"/>
    <n v="185"/>
    <x v="1"/>
    <n v="41"/>
    <n v="104"/>
    <x v="1"/>
    <s v="USD"/>
    <n v="1441256400"/>
    <n v="1443416400"/>
    <x v="341"/>
    <d v="2015-09-28T05:00:00"/>
    <b v="0"/>
    <b v="0"/>
    <x v="11"/>
    <x v="6"/>
    <s v="video games"/>
  </r>
  <r>
    <n v="358"/>
    <s v="Diaz-Garcia"/>
    <s v="Profit-focused 3rdgeneration circuit"/>
    <n v="9700"/>
    <n v="1146"/>
    <n v="12"/>
    <x v="0"/>
    <n v="23"/>
    <n v="50"/>
    <x v="0"/>
    <s v="CAD"/>
    <n v="1533877200"/>
    <n v="1534136400"/>
    <x v="342"/>
    <d v="2018-08-13T05:00:00"/>
    <b v="1"/>
    <b v="0"/>
    <x v="14"/>
    <x v="7"/>
    <s v="photography books"/>
  </r>
  <r>
    <n v="359"/>
    <s v="Salazar-Moon"/>
    <s v="Compatible needs-based architecture"/>
    <n v="4000"/>
    <n v="11948"/>
    <n v="299"/>
    <x v="1"/>
    <n v="187"/>
    <n v="64"/>
    <x v="1"/>
    <s v="USD"/>
    <n v="1314421200"/>
    <n v="1315026000"/>
    <x v="343"/>
    <d v="2011-09-03T05:00:00"/>
    <b v="0"/>
    <b v="0"/>
    <x v="10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x v="3"/>
    <x v="3"/>
    <s v="plays"/>
  </r>
  <r>
    <n v="361"/>
    <s v="Anderson and Sons"/>
    <s v="Quality-focused reciprocal structure"/>
    <n v="5500"/>
    <n v="9546"/>
    <n v="174"/>
    <x v="1"/>
    <n v="88"/>
    <n v="108"/>
    <x v="1"/>
    <s v="USD"/>
    <n v="1507352400"/>
    <n v="1509426000"/>
    <x v="345"/>
    <d v="2017-10-31T05:00:00"/>
    <b v="0"/>
    <b v="0"/>
    <x v="3"/>
    <x v="3"/>
    <s v="plays"/>
  </r>
  <r>
    <n v="362"/>
    <s v="Lawrence Group"/>
    <s v="Automated actuating conglomeration"/>
    <n v="3700"/>
    <n v="13755"/>
    <n v="372"/>
    <x v="1"/>
    <n v="191"/>
    <n v="72"/>
    <x v="1"/>
    <s v="USD"/>
    <n v="1296108000"/>
    <n v="1299391200"/>
    <x v="65"/>
    <d v="2011-03-06T06:00:00"/>
    <b v="0"/>
    <b v="0"/>
    <x v="1"/>
    <x v="1"/>
    <s v="rock"/>
  </r>
  <r>
    <n v="363"/>
    <s v="Gray-Davis"/>
    <s v="Re-contextualized local initiative"/>
    <n v="5200"/>
    <n v="8330"/>
    <n v="160"/>
    <x v="1"/>
    <n v="139"/>
    <n v="60"/>
    <x v="1"/>
    <s v="USD"/>
    <n v="1324965600"/>
    <n v="1325052000"/>
    <x v="346"/>
    <d v="2011-12-28T06:00:00"/>
    <b v="0"/>
    <b v="0"/>
    <x v="1"/>
    <x v="1"/>
    <s v="rock"/>
  </r>
  <r>
    <n v="364"/>
    <s v="Ramirez-Myers"/>
    <s v="Switchable intangible definition"/>
    <n v="900"/>
    <n v="14547"/>
    <n v="1616"/>
    <x v="1"/>
    <n v="186"/>
    <n v="78"/>
    <x v="1"/>
    <s v="USD"/>
    <n v="1520229600"/>
    <n v="1522818000"/>
    <x v="347"/>
    <d v="2018-04-04T05:00:00"/>
    <b v="0"/>
    <b v="0"/>
    <x v="7"/>
    <x v="1"/>
    <s v="indie rock"/>
  </r>
  <r>
    <n v="365"/>
    <s v="Lucas, Hall and Bonilla"/>
    <s v="Networked bottom-line initiative"/>
    <n v="1600"/>
    <n v="11735"/>
    <n v="733"/>
    <x v="1"/>
    <n v="112"/>
    <n v="105"/>
    <x v="2"/>
    <s v="AUD"/>
    <n v="1482991200"/>
    <n v="1485324000"/>
    <x v="348"/>
    <d v="2017-01-25T06:00:00"/>
    <b v="0"/>
    <b v="0"/>
    <x v="3"/>
    <x v="3"/>
    <s v="plays"/>
  </r>
  <r>
    <n v="366"/>
    <s v="Williams, Perez and Villegas"/>
    <s v="Robust directional system engine"/>
    <n v="1800"/>
    <n v="10658"/>
    <n v="592"/>
    <x v="1"/>
    <n v="101"/>
    <n v="106"/>
    <x v="1"/>
    <s v="USD"/>
    <n v="1294034400"/>
    <n v="1294120800"/>
    <x v="349"/>
    <d v="2011-01-04T06:00:00"/>
    <b v="0"/>
    <b v="1"/>
    <x v="3"/>
    <x v="3"/>
    <s v="plays"/>
  </r>
  <r>
    <n v="367"/>
    <s v="Brooks, Jones and Ingram"/>
    <s v="Triple-buffered explicit methodology"/>
    <n v="9900"/>
    <n v="1870"/>
    <n v="19"/>
    <x v="0"/>
    <n v="75"/>
    <n v="25"/>
    <x v="1"/>
    <s v="USD"/>
    <n v="1413608400"/>
    <n v="1415685600"/>
    <x v="350"/>
    <d v="2014-11-11T06:00:00"/>
    <b v="0"/>
    <b v="1"/>
    <x v="3"/>
    <x v="3"/>
    <s v="plays"/>
  </r>
  <r>
    <n v="368"/>
    <s v="Whitaker, Wallace and Daniels"/>
    <s v="Reactive directional capacity"/>
    <n v="5200"/>
    <n v="14394"/>
    <n v="277"/>
    <x v="1"/>
    <n v="206"/>
    <n v="70"/>
    <x v="4"/>
    <s v="GBP"/>
    <n v="1286946000"/>
    <n v="1288933200"/>
    <x v="351"/>
    <d v="2010-11-05T05:00:00"/>
    <b v="0"/>
    <b v="1"/>
    <x v="4"/>
    <x v="4"/>
    <s v="documentary"/>
  </r>
  <r>
    <n v="369"/>
    <s v="Smith-Gonzalez"/>
    <s v="Polarized needs-based approach"/>
    <n v="5400"/>
    <n v="14743"/>
    <n v="273"/>
    <x v="1"/>
    <n v="154"/>
    <n v="96"/>
    <x v="1"/>
    <s v="USD"/>
    <n v="1359871200"/>
    <n v="1363237200"/>
    <x v="352"/>
    <d v="2013-03-14T05:00:00"/>
    <b v="0"/>
    <b v="1"/>
    <x v="19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x v="3"/>
    <x v="3"/>
    <s v="plays"/>
  </r>
  <r>
    <n v="371"/>
    <s v="Nolan, Smith and Sanchez"/>
    <s v="Multi-channeled logistical matrices"/>
    <n v="189200"/>
    <n v="128410"/>
    <n v="68"/>
    <x v="0"/>
    <n v="2176"/>
    <n v="59"/>
    <x v="1"/>
    <s v="USD"/>
    <n v="1423375200"/>
    <n v="1427778000"/>
    <x v="354"/>
    <d v="2015-03-31T05:00:00"/>
    <b v="0"/>
    <b v="0"/>
    <x v="3"/>
    <x v="3"/>
    <s v="plays"/>
  </r>
  <r>
    <n v="372"/>
    <s v="Green-Carr"/>
    <s v="Pre-emptive bifurcated artificial intelligence"/>
    <n v="900"/>
    <n v="14324"/>
    <n v="1592"/>
    <x v="1"/>
    <n v="169"/>
    <n v="85"/>
    <x v="1"/>
    <s v="USD"/>
    <n v="1420696800"/>
    <n v="1422424800"/>
    <x v="355"/>
    <d v="2015-01-28T06:00:00"/>
    <b v="0"/>
    <b v="1"/>
    <x v="4"/>
    <x v="4"/>
    <s v="documentary"/>
  </r>
  <r>
    <n v="373"/>
    <s v="Brown-Parker"/>
    <s v="Down-sized coherent toolset"/>
    <n v="22500"/>
    <n v="164291"/>
    <n v="730"/>
    <x v="1"/>
    <n v="2106"/>
    <n v="78"/>
    <x v="1"/>
    <s v="USD"/>
    <n v="1502946000"/>
    <n v="1503637200"/>
    <x v="356"/>
    <d v="2017-08-25T05:00:00"/>
    <b v="0"/>
    <b v="0"/>
    <x v="3"/>
    <x v="3"/>
    <s v="plays"/>
  </r>
  <r>
    <n v="374"/>
    <s v="Marshall Inc"/>
    <s v="Open-source multi-tasking data-warehouse"/>
    <n v="167400"/>
    <n v="22073"/>
    <n v="13"/>
    <x v="0"/>
    <n v="441"/>
    <n v="50"/>
    <x v="1"/>
    <s v="USD"/>
    <n v="1547186400"/>
    <n v="1547618400"/>
    <x v="357"/>
    <d v="2019-01-16T06:00:00"/>
    <b v="0"/>
    <b v="1"/>
    <x v="4"/>
    <x v="4"/>
    <s v="documentary"/>
  </r>
  <r>
    <n v="375"/>
    <s v="Leblanc-Pineda"/>
    <s v="Future-proofed upward-trending contingency"/>
    <n v="2700"/>
    <n v="1479"/>
    <n v="55"/>
    <x v="0"/>
    <n v="25"/>
    <n v="59"/>
    <x v="1"/>
    <s v="USD"/>
    <n v="1444971600"/>
    <n v="1449900000"/>
    <x v="358"/>
    <d v="2015-12-12T06:00:00"/>
    <b v="0"/>
    <b v="0"/>
    <x v="7"/>
    <x v="1"/>
    <s v="indie rock"/>
  </r>
  <r>
    <n v="376"/>
    <s v="Perry PLC"/>
    <s v="Mandatory uniform matrix"/>
    <n v="3400"/>
    <n v="12275"/>
    <n v="361"/>
    <x v="1"/>
    <n v="131"/>
    <n v="94"/>
    <x v="1"/>
    <s v="USD"/>
    <n v="1404622800"/>
    <n v="1405141200"/>
    <x v="359"/>
    <d v="2014-07-12T05:00:00"/>
    <b v="0"/>
    <b v="0"/>
    <x v="1"/>
    <x v="1"/>
    <s v="rock"/>
  </r>
  <r>
    <n v="377"/>
    <s v="Klein, Stark and Livingston"/>
    <s v="Phased methodical initiative"/>
    <n v="49700"/>
    <n v="5098"/>
    <n v="10"/>
    <x v="0"/>
    <n v="127"/>
    <n v="40"/>
    <x v="1"/>
    <s v="USD"/>
    <n v="1571720400"/>
    <n v="1572933600"/>
    <x v="12"/>
    <d v="2019-11-05T06:00:00"/>
    <b v="0"/>
    <b v="0"/>
    <x v="3"/>
    <x v="3"/>
    <s v="plays"/>
  </r>
  <r>
    <n v="378"/>
    <s v="Fleming-Oliver"/>
    <s v="Managed stable function"/>
    <n v="178200"/>
    <n v="24882"/>
    <n v="14"/>
    <x v="0"/>
    <n v="355"/>
    <n v="70"/>
    <x v="1"/>
    <s v="USD"/>
    <n v="1526878800"/>
    <n v="1530162000"/>
    <x v="360"/>
    <d v="2018-06-28T05:00:00"/>
    <b v="0"/>
    <b v="0"/>
    <x v="4"/>
    <x v="4"/>
    <s v="documentary"/>
  </r>
  <r>
    <n v="379"/>
    <s v="Reilly, Aguirre and Johnson"/>
    <s v="Realigned clear-thinking migration"/>
    <n v="7200"/>
    <n v="2912"/>
    <n v="40"/>
    <x v="0"/>
    <n v="44"/>
    <n v="66"/>
    <x v="4"/>
    <s v="GBP"/>
    <n v="1319691600"/>
    <n v="1320904800"/>
    <x v="361"/>
    <d v="2011-11-10T06:00:00"/>
    <b v="0"/>
    <b v="0"/>
    <x v="3"/>
    <x v="3"/>
    <s v="plays"/>
  </r>
  <r>
    <n v="380"/>
    <s v="Davidson, Wilcox and Lewis"/>
    <s v="Optional clear-thinking process improvement"/>
    <n v="2500"/>
    <n v="4008"/>
    <n v="160"/>
    <x v="1"/>
    <n v="84"/>
    <n v="48"/>
    <x v="1"/>
    <s v="USD"/>
    <n v="1371963600"/>
    <n v="1372395600"/>
    <x v="362"/>
    <d v="2013-06-28T05:00:00"/>
    <b v="0"/>
    <b v="0"/>
    <x v="3"/>
    <x v="3"/>
    <s v="plays"/>
  </r>
  <r>
    <n v="381"/>
    <s v="Michael, Anderson and Vincent"/>
    <s v="Cross-group global moratorium"/>
    <n v="5300"/>
    <n v="9749"/>
    <n v="184"/>
    <x v="1"/>
    <n v="155"/>
    <n v="63"/>
    <x v="1"/>
    <s v="USD"/>
    <n v="1433739600"/>
    <n v="1437714000"/>
    <x v="363"/>
    <d v="2015-07-24T05:00:00"/>
    <b v="0"/>
    <b v="0"/>
    <x v="3"/>
    <x v="3"/>
    <s v="plays"/>
  </r>
  <r>
    <n v="382"/>
    <s v="King Ltd"/>
    <s v="Visionary systemic process improvement"/>
    <n v="9100"/>
    <n v="5803"/>
    <n v="64"/>
    <x v="0"/>
    <n v="67"/>
    <n v="87"/>
    <x v="1"/>
    <s v="USD"/>
    <n v="1508130000"/>
    <n v="1509771600"/>
    <x v="364"/>
    <d v="2017-11-04T05:00:00"/>
    <b v="0"/>
    <b v="0"/>
    <x v="14"/>
    <x v="7"/>
    <s v="photography books"/>
  </r>
  <r>
    <n v="383"/>
    <s v="Baker Ltd"/>
    <s v="Progressive intangible flexibility"/>
    <n v="6300"/>
    <n v="14199"/>
    <n v="225"/>
    <x v="1"/>
    <n v="189"/>
    <n v="75"/>
    <x v="1"/>
    <s v="USD"/>
    <n v="1550037600"/>
    <n v="1550556000"/>
    <x v="210"/>
    <d v="2019-02-19T06:00:00"/>
    <b v="0"/>
    <b v="1"/>
    <x v="0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x v="4"/>
    <x v="4"/>
    <s v="documentary"/>
  </r>
  <r>
    <n v="385"/>
    <s v="Warren-Harrison"/>
    <s v="Programmable incremental knowledge user"/>
    <n v="38900"/>
    <n v="56859"/>
    <n v="146"/>
    <x v="1"/>
    <n v="1137"/>
    <n v="50"/>
    <x v="1"/>
    <s v="USD"/>
    <n v="1553835600"/>
    <n v="1556600400"/>
    <x v="366"/>
    <d v="2019-04-30T05:00:00"/>
    <b v="0"/>
    <b v="0"/>
    <x v="9"/>
    <x v="5"/>
    <s v="nonfiction"/>
  </r>
  <r>
    <n v="386"/>
    <s v="Gardner Group"/>
    <s v="Progressive 5thgeneration customer loyalty"/>
    <n v="135500"/>
    <n v="103554"/>
    <n v="76"/>
    <x v="0"/>
    <n v="1068"/>
    <n v="97"/>
    <x v="1"/>
    <s v="USD"/>
    <n v="1277528400"/>
    <n v="1278565200"/>
    <x v="367"/>
    <d v="2010-07-08T05:00:00"/>
    <b v="0"/>
    <b v="0"/>
    <x v="3"/>
    <x v="3"/>
    <s v="plays"/>
  </r>
  <r>
    <n v="387"/>
    <s v="Flores-Lambert"/>
    <s v="Triple-buffered logistical frame"/>
    <n v="109000"/>
    <n v="42795"/>
    <n v="39"/>
    <x v="0"/>
    <n v="424"/>
    <n v="101"/>
    <x v="1"/>
    <s v="USD"/>
    <n v="1339477200"/>
    <n v="1339909200"/>
    <x v="368"/>
    <d v="2012-06-17T05:00:00"/>
    <b v="0"/>
    <b v="0"/>
    <x v="8"/>
    <x v="2"/>
    <s v="wearables"/>
  </r>
  <r>
    <n v="388"/>
    <s v="Cruz Ltd"/>
    <s v="Exclusive dynamic adapter"/>
    <n v="114800"/>
    <n v="12938"/>
    <n v="11"/>
    <x v="3"/>
    <n v="145"/>
    <n v="89"/>
    <x v="5"/>
    <s v="CHF"/>
    <n v="1325656800"/>
    <n v="1325829600"/>
    <x v="369"/>
    <d v="2012-01-06T06:00:00"/>
    <b v="0"/>
    <b v="0"/>
    <x v="7"/>
    <x v="1"/>
    <s v="indie rock"/>
  </r>
  <r>
    <n v="389"/>
    <s v="Knox-Garner"/>
    <s v="Automated systemic hierarchy"/>
    <n v="83000"/>
    <n v="101352"/>
    <n v="122"/>
    <x v="1"/>
    <n v="1152"/>
    <n v="88"/>
    <x v="1"/>
    <s v="USD"/>
    <n v="1288242000"/>
    <n v="1290578400"/>
    <x v="370"/>
    <d v="2010-11-24T06:00:00"/>
    <b v="0"/>
    <b v="0"/>
    <x v="3"/>
    <x v="3"/>
    <s v="plays"/>
  </r>
  <r>
    <n v="390"/>
    <s v="Davis-Allen"/>
    <s v="Digitized eco-centric core"/>
    <n v="2400"/>
    <n v="4477"/>
    <n v="187"/>
    <x v="1"/>
    <n v="50"/>
    <n v="90"/>
    <x v="1"/>
    <s v="USD"/>
    <n v="1379048400"/>
    <n v="1380344400"/>
    <x v="371"/>
    <d v="2013-09-28T05:00:00"/>
    <b v="0"/>
    <b v="0"/>
    <x v="14"/>
    <x v="7"/>
    <s v="photography books"/>
  </r>
  <r>
    <n v="391"/>
    <s v="Miller-Patel"/>
    <s v="Mandatory uniform strategy"/>
    <n v="60400"/>
    <n v="4393"/>
    <n v="7"/>
    <x v="0"/>
    <n v="151"/>
    <n v="29"/>
    <x v="1"/>
    <s v="USD"/>
    <n v="1389679200"/>
    <n v="1389852000"/>
    <x v="287"/>
    <d v="2014-01-16T06:00:00"/>
    <b v="0"/>
    <b v="0"/>
    <x v="9"/>
    <x v="5"/>
    <s v="nonfiction"/>
  </r>
  <r>
    <n v="392"/>
    <s v="Hernandez-Grimes"/>
    <s v="Profit-focused zero administration forecast"/>
    <n v="102900"/>
    <n v="67546"/>
    <n v="66"/>
    <x v="0"/>
    <n v="1608"/>
    <n v="42"/>
    <x v="1"/>
    <s v="USD"/>
    <n v="1294293600"/>
    <n v="1294466400"/>
    <x v="372"/>
    <d v="2011-01-08T06:00:00"/>
    <b v="0"/>
    <b v="0"/>
    <x v="8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x v="17"/>
    <x v="1"/>
    <s v="jazz"/>
  </r>
  <r>
    <n v="394"/>
    <s v="Noble-Bailey"/>
    <s v="Customizable dynamic info-mediaries"/>
    <n v="800"/>
    <n v="3755"/>
    <n v="469"/>
    <x v="1"/>
    <n v="34"/>
    <n v="110"/>
    <x v="1"/>
    <s v="USD"/>
    <n v="1375074000"/>
    <n v="1375938000"/>
    <x v="374"/>
    <d v="2013-08-08T05:00:00"/>
    <b v="0"/>
    <b v="1"/>
    <x v="4"/>
    <x v="4"/>
    <s v="documentary"/>
  </r>
  <r>
    <n v="395"/>
    <s v="Taylor PLC"/>
    <s v="Enhanced incremental budgetary management"/>
    <n v="7100"/>
    <n v="9238"/>
    <n v="130"/>
    <x v="1"/>
    <n v="220"/>
    <n v="42"/>
    <x v="1"/>
    <s v="USD"/>
    <n v="1323324000"/>
    <n v="1323410400"/>
    <x v="375"/>
    <d v="2011-12-09T06:00:00"/>
    <b v="1"/>
    <b v="0"/>
    <x v="3"/>
    <x v="3"/>
    <s v="plays"/>
  </r>
  <r>
    <n v="396"/>
    <s v="Holmes PLC"/>
    <s v="Digitized local info-mediaries"/>
    <n v="46100"/>
    <n v="77012"/>
    <n v="167"/>
    <x v="1"/>
    <n v="1604"/>
    <n v="48"/>
    <x v="2"/>
    <s v="AUD"/>
    <n v="1538715600"/>
    <n v="1539406800"/>
    <x v="376"/>
    <d v="2018-10-13T05:00:00"/>
    <b v="0"/>
    <b v="0"/>
    <x v="6"/>
    <x v="4"/>
    <s v="drama"/>
  </r>
  <r>
    <n v="397"/>
    <s v="Jones-Martin"/>
    <s v="Virtual systematic monitoring"/>
    <n v="8100"/>
    <n v="14083"/>
    <n v="174"/>
    <x v="1"/>
    <n v="454"/>
    <n v="31"/>
    <x v="1"/>
    <s v="USD"/>
    <n v="1369285200"/>
    <n v="1369803600"/>
    <x v="377"/>
    <d v="2013-05-29T05:00:00"/>
    <b v="0"/>
    <b v="0"/>
    <x v="1"/>
    <x v="1"/>
    <s v="rock"/>
  </r>
  <r>
    <n v="398"/>
    <s v="Myers LLC"/>
    <s v="Reactive bottom-line open architecture"/>
    <n v="1700"/>
    <n v="12202"/>
    <n v="718"/>
    <x v="1"/>
    <n v="123"/>
    <n v="99"/>
    <x v="6"/>
    <s v="EUR"/>
    <n v="1525755600"/>
    <n v="1525928400"/>
    <x v="378"/>
    <d v="2018-05-10T05:00:00"/>
    <b v="0"/>
    <b v="1"/>
    <x v="10"/>
    <x v="4"/>
    <s v="animation"/>
  </r>
  <r>
    <n v="399"/>
    <s v="Acosta, Mullins and Morris"/>
    <s v="Pre-emptive interactive model"/>
    <n v="97300"/>
    <n v="62127"/>
    <n v="64"/>
    <x v="0"/>
    <n v="941"/>
    <n v="66"/>
    <x v="1"/>
    <s v="USD"/>
    <n v="1296626400"/>
    <n v="1297231200"/>
    <x v="379"/>
    <d v="2011-02-09T06:00:00"/>
    <b v="0"/>
    <b v="0"/>
    <x v="7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14"/>
    <x v="7"/>
    <s v="photography books"/>
  </r>
  <r>
    <n v="401"/>
    <s v="Smith-Schmidt"/>
    <s v="Inverse radical hierarchy"/>
    <n v="900"/>
    <n v="13772"/>
    <n v="1530"/>
    <x v="1"/>
    <n v="299"/>
    <n v="46"/>
    <x v="1"/>
    <s v="USD"/>
    <n v="1572152400"/>
    <n v="1572152400"/>
    <x v="381"/>
    <d v="2019-10-27T05:00:00"/>
    <b v="0"/>
    <b v="0"/>
    <x v="3"/>
    <x v="3"/>
    <s v="plays"/>
  </r>
  <r>
    <n v="402"/>
    <s v="Ruiz, Richardson and Cole"/>
    <s v="Team-oriented static interface"/>
    <n v="7300"/>
    <n v="2946"/>
    <n v="40"/>
    <x v="0"/>
    <n v="40"/>
    <n v="74"/>
    <x v="1"/>
    <s v="USD"/>
    <n v="1325829600"/>
    <n v="1329890400"/>
    <x v="382"/>
    <d v="2012-02-22T06:00:00"/>
    <b v="0"/>
    <b v="1"/>
    <x v="12"/>
    <x v="4"/>
    <s v="shorts"/>
  </r>
  <r>
    <n v="403"/>
    <s v="Leonard-Mcclain"/>
    <s v="Virtual foreground throughput"/>
    <n v="195800"/>
    <n v="168820"/>
    <n v="86"/>
    <x v="0"/>
    <n v="3015"/>
    <n v="56"/>
    <x v="0"/>
    <s v="CAD"/>
    <n v="1273640400"/>
    <n v="1276750800"/>
    <x v="125"/>
    <d v="2010-06-17T05:00:00"/>
    <b v="0"/>
    <b v="1"/>
    <x v="3"/>
    <x v="3"/>
    <s v="plays"/>
  </r>
  <r>
    <n v="404"/>
    <s v="Bailey-Boyer"/>
    <s v="Visionary exuding Internet solution"/>
    <n v="48900"/>
    <n v="154321"/>
    <n v="316"/>
    <x v="1"/>
    <n v="2237"/>
    <n v="69"/>
    <x v="1"/>
    <s v="USD"/>
    <n v="1510639200"/>
    <n v="1510898400"/>
    <x v="383"/>
    <d v="2017-11-17T06:00:00"/>
    <b v="0"/>
    <b v="0"/>
    <x v="3"/>
    <x v="3"/>
    <s v="plays"/>
  </r>
  <r>
    <n v="405"/>
    <s v="Lee LLC"/>
    <s v="Synchronized secondary analyzer"/>
    <n v="29600"/>
    <n v="26527"/>
    <n v="90"/>
    <x v="0"/>
    <n v="435"/>
    <n v="61"/>
    <x v="1"/>
    <s v="USD"/>
    <n v="1528088400"/>
    <n v="1532408400"/>
    <x v="384"/>
    <d v="2018-07-24T05:00:00"/>
    <b v="0"/>
    <b v="0"/>
    <x v="3"/>
    <x v="3"/>
    <s v="plays"/>
  </r>
  <r>
    <n v="406"/>
    <s v="Lyons Inc"/>
    <s v="Balanced attitude-oriented parallelism"/>
    <n v="39300"/>
    <n v="71583"/>
    <n v="182"/>
    <x v="1"/>
    <n v="645"/>
    <n v="111"/>
    <x v="1"/>
    <s v="USD"/>
    <n v="1359525600"/>
    <n v="1360562400"/>
    <x v="385"/>
    <d v="2013-02-11T06:00:00"/>
    <b v="1"/>
    <b v="0"/>
    <x v="4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x v="3"/>
    <x v="3"/>
    <s v="plays"/>
  </r>
  <r>
    <n v="408"/>
    <s v="Mahoney, Adams and Lucas"/>
    <s v="Cloned leadingedge utilization"/>
    <n v="9200"/>
    <n v="12129"/>
    <n v="132"/>
    <x v="1"/>
    <n v="154"/>
    <n v="79"/>
    <x v="0"/>
    <s v="CAD"/>
    <n v="1466398800"/>
    <n v="1468126800"/>
    <x v="387"/>
    <d v="2016-07-10T05:00:00"/>
    <b v="0"/>
    <b v="0"/>
    <x v="4"/>
    <x v="4"/>
    <s v="documentary"/>
  </r>
  <r>
    <n v="409"/>
    <s v="Stewart LLC"/>
    <s v="Secured asymmetric projection"/>
    <n v="135600"/>
    <n v="62804"/>
    <n v="46"/>
    <x v="0"/>
    <n v="714"/>
    <n v="88"/>
    <x v="1"/>
    <s v="USD"/>
    <n v="1492491600"/>
    <n v="1492837200"/>
    <x v="388"/>
    <d v="2017-04-22T05:00:00"/>
    <b v="0"/>
    <b v="0"/>
    <x v="1"/>
    <x v="1"/>
    <s v="rock"/>
  </r>
  <r>
    <n v="410"/>
    <s v="Mcmillan Group"/>
    <s v="Advanced cohesive Graphic Interface"/>
    <n v="153700"/>
    <n v="55536"/>
    <n v="36"/>
    <x v="2"/>
    <n v="1111"/>
    <n v="50"/>
    <x v="1"/>
    <s v="USD"/>
    <n v="1430197200"/>
    <n v="1430197200"/>
    <x v="277"/>
    <d v="2015-04-28T05:00:00"/>
    <b v="0"/>
    <b v="0"/>
    <x v="20"/>
    <x v="6"/>
    <s v="mobile games"/>
  </r>
  <r>
    <n v="411"/>
    <s v="Beck, Thompson and Martinez"/>
    <s v="Down-sized maximized function"/>
    <n v="7800"/>
    <n v="8161"/>
    <n v="105"/>
    <x v="1"/>
    <n v="82"/>
    <n v="100"/>
    <x v="1"/>
    <s v="USD"/>
    <n v="1496034000"/>
    <n v="1496206800"/>
    <x v="389"/>
    <d v="2017-05-31T05:00:00"/>
    <b v="0"/>
    <b v="0"/>
    <x v="3"/>
    <x v="3"/>
    <s v="plays"/>
  </r>
  <r>
    <n v="412"/>
    <s v="Rodriguez-Scott"/>
    <s v="Realigned zero tolerance software"/>
    <n v="2100"/>
    <n v="14046"/>
    <n v="669"/>
    <x v="1"/>
    <n v="134"/>
    <n v="105"/>
    <x v="1"/>
    <s v="USD"/>
    <n v="1388728800"/>
    <n v="1389592800"/>
    <x v="390"/>
    <d v="2014-01-13T06:00:00"/>
    <b v="0"/>
    <b v="0"/>
    <x v="13"/>
    <x v="5"/>
    <s v="fiction"/>
  </r>
  <r>
    <n v="413"/>
    <s v="Rush-Bowers"/>
    <s v="Persevering analyzing extranet"/>
    <n v="189500"/>
    <n v="117628"/>
    <n v="62"/>
    <x v="2"/>
    <n v="1089"/>
    <n v="108"/>
    <x v="1"/>
    <s v="USD"/>
    <n v="1543298400"/>
    <n v="1545631200"/>
    <x v="391"/>
    <d v="2018-12-24T06:00:00"/>
    <b v="0"/>
    <b v="0"/>
    <x v="10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x v="0"/>
    <x v="0"/>
    <s v="food trucks"/>
  </r>
  <r>
    <n v="415"/>
    <s v="Anderson-Pham"/>
    <s v="Intuitive needs-based monitoring"/>
    <n v="113500"/>
    <n v="12552"/>
    <n v="11"/>
    <x v="0"/>
    <n v="418"/>
    <n v="30"/>
    <x v="1"/>
    <s v="USD"/>
    <n v="1326434400"/>
    <n v="1327903200"/>
    <x v="393"/>
    <d v="2012-01-30T06:00:00"/>
    <b v="0"/>
    <b v="0"/>
    <x v="3"/>
    <x v="3"/>
    <s v="plays"/>
  </r>
  <r>
    <n v="416"/>
    <s v="Stewart-Coleman"/>
    <s v="Customer-focused disintermediate toolset"/>
    <n v="134600"/>
    <n v="59007"/>
    <n v="44"/>
    <x v="0"/>
    <n v="1439"/>
    <n v="41"/>
    <x v="1"/>
    <s v="USD"/>
    <n v="1295244000"/>
    <n v="1296021600"/>
    <x v="394"/>
    <d v="2011-01-26T06:00:00"/>
    <b v="0"/>
    <b v="1"/>
    <x v="4"/>
    <x v="4"/>
    <s v="documentary"/>
  </r>
  <r>
    <n v="417"/>
    <s v="Bradshaw, Smith and Ryan"/>
    <s v="Upgradable 24/7 emulation"/>
    <n v="1700"/>
    <n v="943"/>
    <n v="55"/>
    <x v="0"/>
    <n v="15"/>
    <n v="63"/>
    <x v="1"/>
    <s v="USD"/>
    <n v="1541221200"/>
    <n v="1543298400"/>
    <x v="395"/>
    <d v="2018-11-27T06:00:00"/>
    <b v="0"/>
    <b v="0"/>
    <x v="3"/>
    <x v="3"/>
    <s v="plays"/>
  </r>
  <r>
    <n v="418"/>
    <s v="Jackson PLC"/>
    <s v="Quality-focused client-server core"/>
    <n v="163700"/>
    <n v="93963"/>
    <n v="57"/>
    <x v="0"/>
    <n v="1999"/>
    <n v="47"/>
    <x v="0"/>
    <s v="CAD"/>
    <n v="1336280400"/>
    <n v="1336366800"/>
    <x v="396"/>
    <d v="2012-05-07T05:00:00"/>
    <b v="0"/>
    <b v="0"/>
    <x v="4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x v="2"/>
    <x v="2"/>
    <s v="web"/>
  </r>
  <r>
    <n v="420"/>
    <s v="Blair, Reyes and Woods"/>
    <s v="Cross-platform interactive synergy"/>
    <n v="5000"/>
    <n v="6423"/>
    <n v="128"/>
    <x v="1"/>
    <n v="94"/>
    <n v="68"/>
    <x v="1"/>
    <s v="USD"/>
    <n v="1498366800"/>
    <n v="1499576400"/>
    <x v="398"/>
    <d v="2017-07-09T05:00:00"/>
    <b v="0"/>
    <b v="0"/>
    <x v="3"/>
    <x v="3"/>
    <s v="plays"/>
  </r>
  <r>
    <n v="421"/>
    <s v="Thomas-Lopez"/>
    <s v="User-centric fault-tolerant archive"/>
    <n v="9400"/>
    <n v="6015"/>
    <n v="64"/>
    <x v="0"/>
    <n v="118"/>
    <n v="51"/>
    <x v="1"/>
    <s v="USD"/>
    <n v="1498712400"/>
    <n v="1501304400"/>
    <x v="399"/>
    <d v="2017-07-29T05:00:00"/>
    <b v="0"/>
    <b v="1"/>
    <x v="8"/>
    <x v="2"/>
    <s v="wearables"/>
  </r>
  <r>
    <n v="422"/>
    <s v="Brown, Davies and Pacheco"/>
    <s v="Reverse-engineered regional knowledge user"/>
    <n v="8700"/>
    <n v="11075"/>
    <n v="127"/>
    <x v="1"/>
    <n v="205"/>
    <n v="54"/>
    <x v="1"/>
    <s v="USD"/>
    <n v="1271480400"/>
    <n v="1273208400"/>
    <x v="400"/>
    <d v="2010-05-07T05:00:00"/>
    <b v="0"/>
    <b v="1"/>
    <x v="3"/>
    <x v="3"/>
    <s v="plays"/>
  </r>
  <r>
    <n v="423"/>
    <s v="Jones-Riddle"/>
    <s v="Self-enabling real-time definition"/>
    <n v="147800"/>
    <n v="15723"/>
    <n v="11"/>
    <x v="0"/>
    <n v="162"/>
    <n v="97"/>
    <x v="1"/>
    <s v="USD"/>
    <n v="1316667600"/>
    <n v="1316840400"/>
    <x v="116"/>
    <d v="2011-09-24T05:00:00"/>
    <b v="0"/>
    <b v="1"/>
    <x v="0"/>
    <x v="0"/>
    <s v="food trucks"/>
  </r>
  <r>
    <n v="424"/>
    <s v="Schmidt-Gomez"/>
    <s v="User-centric impactful projection"/>
    <n v="5100"/>
    <n v="2064"/>
    <n v="40"/>
    <x v="0"/>
    <n v="83"/>
    <n v="25"/>
    <x v="1"/>
    <s v="USD"/>
    <n v="1524027600"/>
    <n v="1524546000"/>
    <x v="401"/>
    <d v="2018-04-24T05:00:00"/>
    <b v="0"/>
    <b v="0"/>
    <x v="7"/>
    <x v="1"/>
    <s v="indie rock"/>
  </r>
  <r>
    <n v="425"/>
    <s v="Sullivan, Davis and Booth"/>
    <s v="Vision-oriented actuating hardware"/>
    <n v="2700"/>
    <n v="7767"/>
    <n v="288"/>
    <x v="1"/>
    <n v="92"/>
    <n v="84"/>
    <x v="1"/>
    <s v="USD"/>
    <n v="1438059600"/>
    <n v="1438578000"/>
    <x v="402"/>
    <d v="2015-08-03T05:00:00"/>
    <b v="0"/>
    <b v="0"/>
    <x v="14"/>
    <x v="7"/>
    <s v="photography books"/>
  </r>
  <r>
    <n v="426"/>
    <s v="Edwards-Kane"/>
    <s v="Virtual leadingedge framework"/>
    <n v="1800"/>
    <n v="10313"/>
    <n v="573"/>
    <x v="1"/>
    <n v="219"/>
    <n v="47"/>
    <x v="1"/>
    <s v="USD"/>
    <n v="1361944800"/>
    <n v="1362549600"/>
    <x v="403"/>
    <d v="2013-03-06T06:00:00"/>
    <b v="0"/>
    <b v="0"/>
    <x v="3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x v="3"/>
    <x v="3"/>
    <s v="plays"/>
  </r>
  <r>
    <n v="428"/>
    <s v="Mayer-Richmond"/>
    <s v="Progressive zero-defect capability"/>
    <n v="101400"/>
    <n v="47037"/>
    <n v="46"/>
    <x v="0"/>
    <n v="747"/>
    <n v="63"/>
    <x v="1"/>
    <s v="USD"/>
    <n v="1297404000"/>
    <n v="1298008800"/>
    <x v="405"/>
    <d v="2011-02-18T06:00:00"/>
    <b v="0"/>
    <b v="0"/>
    <x v="10"/>
    <x v="4"/>
    <s v="animation"/>
  </r>
  <r>
    <n v="429"/>
    <s v="Robles Ltd"/>
    <s v="Right-sized demand-driven adapter"/>
    <n v="191000"/>
    <n v="173191"/>
    <n v="91"/>
    <x v="3"/>
    <n v="2138"/>
    <n v="81"/>
    <x v="1"/>
    <s v="USD"/>
    <n v="1392012000"/>
    <n v="1394427600"/>
    <x v="406"/>
    <d v="2014-03-10T05:00:00"/>
    <b v="0"/>
    <b v="1"/>
    <x v="14"/>
    <x v="7"/>
    <s v="photography books"/>
  </r>
  <r>
    <n v="430"/>
    <s v="Cochran Ltd"/>
    <s v="Re-engineered attitude-oriented frame"/>
    <n v="8100"/>
    <n v="5487"/>
    <n v="68"/>
    <x v="0"/>
    <n v="84"/>
    <n v="65"/>
    <x v="1"/>
    <s v="USD"/>
    <n v="1569733200"/>
    <n v="1572670800"/>
    <x v="407"/>
    <d v="2019-11-02T05:00:00"/>
    <b v="0"/>
    <b v="0"/>
    <x v="3"/>
    <x v="3"/>
    <s v="plays"/>
  </r>
  <r>
    <n v="431"/>
    <s v="Rosales LLC"/>
    <s v="Compatible multimedia utilization"/>
    <n v="5100"/>
    <n v="9817"/>
    <n v="192"/>
    <x v="1"/>
    <n v="94"/>
    <n v="104"/>
    <x v="1"/>
    <s v="USD"/>
    <n v="1529643600"/>
    <n v="1531112400"/>
    <x v="408"/>
    <d v="2018-07-09T05:00:00"/>
    <b v="1"/>
    <b v="0"/>
    <x v="3"/>
    <x v="3"/>
    <s v="plays"/>
  </r>
  <r>
    <n v="432"/>
    <s v="Harper-Bryan"/>
    <s v="Re-contextualized dedicated hardware"/>
    <n v="7700"/>
    <n v="6369"/>
    <n v="83"/>
    <x v="0"/>
    <n v="91"/>
    <n v="70"/>
    <x v="1"/>
    <s v="USD"/>
    <n v="1399006800"/>
    <n v="1400734800"/>
    <x v="409"/>
    <d v="2014-05-22T05:00:00"/>
    <b v="0"/>
    <b v="0"/>
    <x v="3"/>
    <x v="3"/>
    <s v="plays"/>
  </r>
  <r>
    <n v="433"/>
    <s v="Potter, Harper and Everett"/>
    <s v="Decentralized composite paradigm"/>
    <n v="121400"/>
    <n v="65755"/>
    <n v="54"/>
    <x v="0"/>
    <n v="792"/>
    <n v="83"/>
    <x v="1"/>
    <s v="USD"/>
    <n v="1385359200"/>
    <n v="1386741600"/>
    <x v="410"/>
    <d v="2013-12-11T06:00:00"/>
    <b v="0"/>
    <b v="1"/>
    <x v="4"/>
    <x v="4"/>
    <s v="documentary"/>
  </r>
  <r>
    <n v="434"/>
    <s v="Floyd-Sims"/>
    <s v="Cloned transitional hierarchy"/>
    <n v="5400"/>
    <n v="903"/>
    <n v="17"/>
    <x v="3"/>
    <n v="10"/>
    <n v="90"/>
    <x v="0"/>
    <s v="CAD"/>
    <n v="1480572000"/>
    <n v="1481781600"/>
    <x v="411"/>
    <d v="2016-12-15T06:00:00"/>
    <b v="1"/>
    <b v="0"/>
    <x v="3"/>
    <x v="3"/>
    <s v="plays"/>
  </r>
  <r>
    <n v="435"/>
    <s v="Spence, Jackson and Kelly"/>
    <s v="Advanced discrete leverage"/>
    <n v="152400"/>
    <n v="178120"/>
    <n v="117"/>
    <x v="1"/>
    <n v="1713"/>
    <n v="104"/>
    <x v="6"/>
    <s v="EUR"/>
    <n v="1418623200"/>
    <n v="1419660000"/>
    <x v="412"/>
    <d v="2014-12-27T06:00:00"/>
    <b v="0"/>
    <b v="1"/>
    <x v="3"/>
    <x v="3"/>
    <s v="plays"/>
  </r>
  <r>
    <n v="436"/>
    <s v="King-Nguyen"/>
    <s v="Open-source incremental throughput"/>
    <n v="1300"/>
    <n v="13678"/>
    <n v="1052"/>
    <x v="1"/>
    <n v="249"/>
    <n v="55"/>
    <x v="1"/>
    <s v="USD"/>
    <n v="1555736400"/>
    <n v="1555822800"/>
    <x v="413"/>
    <d v="2019-04-21T05:00:00"/>
    <b v="0"/>
    <b v="0"/>
    <x v="17"/>
    <x v="1"/>
    <s v="jazz"/>
  </r>
  <r>
    <n v="437"/>
    <s v="Hansen Group"/>
    <s v="Centralized regional interface"/>
    <n v="8100"/>
    <n v="9969"/>
    <n v="123"/>
    <x v="1"/>
    <n v="192"/>
    <n v="52"/>
    <x v="1"/>
    <s v="USD"/>
    <n v="1442120400"/>
    <n v="1442379600"/>
    <x v="414"/>
    <d v="2015-09-16T05:00:00"/>
    <b v="0"/>
    <b v="1"/>
    <x v="10"/>
    <x v="4"/>
    <s v="animation"/>
  </r>
  <r>
    <n v="438"/>
    <s v="Mathis, Hall and Hansen"/>
    <s v="Streamlined web-enabled knowledgebase"/>
    <n v="8300"/>
    <n v="14827"/>
    <n v="179"/>
    <x v="1"/>
    <n v="247"/>
    <n v="60"/>
    <x v="1"/>
    <s v="USD"/>
    <n v="1362376800"/>
    <n v="1364965200"/>
    <x v="415"/>
    <d v="2013-04-03T05:00:00"/>
    <b v="0"/>
    <b v="0"/>
    <x v="3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x v="22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x v="19"/>
    <x v="4"/>
    <s v="television"/>
  </r>
  <r>
    <n v="441"/>
    <s v="Rodriguez-West"/>
    <s v="Automated optimal function"/>
    <n v="7000"/>
    <n v="1744"/>
    <n v="25"/>
    <x v="0"/>
    <n v="32"/>
    <n v="55"/>
    <x v="1"/>
    <s v="USD"/>
    <n v="1335416400"/>
    <n v="1337835600"/>
    <x v="418"/>
    <d v="2012-05-24T05:00:00"/>
    <b v="0"/>
    <b v="0"/>
    <x v="8"/>
    <x v="2"/>
    <s v="wearables"/>
  </r>
  <r>
    <n v="442"/>
    <s v="Calderon, Bradford and Dean"/>
    <s v="Devolved system-worthy framework"/>
    <n v="5400"/>
    <n v="10731"/>
    <n v="199"/>
    <x v="1"/>
    <n v="143"/>
    <n v="75"/>
    <x v="6"/>
    <s v="EUR"/>
    <n v="1504328400"/>
    <n v="1505710800"/>
    <x v="419"/>
    <d v="2017-09-18T05:00:00"/>
    <b v="0"/>
    <b v="0"/>
    <x v="3"/>
    <x v="3"/>
    <s v="plays"/>
  </r>
  <r>
    <n v="443"/>
    <s v="Clark-Bowman"/>
    <s v="Stand-alone user-facing service-desk"/>
    <n v="9300"/>
    <n v="3232"/>
    <n v="35"/>
    <x v="3"/>
    <n v="90"/>
    <n v="36"/>
    <x v="1"/>
    <s v="USD"/>
    <n v="1285822800"/>
    <n v="1287464400"/>
    <x v="420"/>
    <d v="2010-10-19T05:00:00"/>
    <b v="0"/>
    <b v="0"/>
    <x v="3"/>
    <x v="3"/>
    <s v="plays"/>
  </r>
  <r>
    <n v="444"/>
    <s v="Hensley Ltd"/>
    <s v="Versatile global attitude"/>
    <n v="6200"/>
    <n v="10938"/>
    <n v="176"/>
    <x v="1"/>
    <n v="296"/>
    <n v="37"/>
    <x v="1"/>
    <s v="USD"/>
    <n v="1311483600"/>
    <n v="1311656400"/>
    <x v="421"/>
    <d v="2011-07-26T05:00:00"/>
    <b v="0"/>
    <b v="1"/>
    <x v="7"/>
    <x v="1"/>
    <s v="indie rock"/>
  </r>
  <r>
    <n v="445"/>
    <s v="Anderson-Pearson"/>
    <s v="Intuitive demand-driven Local Area Network"/>
    <n v="2100"/>
    <n v="10739"/>
    <n v="511"/>
    <x v="1"/>
    <n v="170"/>
    <n v="63"/>
    <x v="1"/>
    <s v="USD"/>
    <n v="1291356000"/>
    <n v="1293170400"/>
    <x v="422"/>
    <d v="2010-12-24T06:00:00"/>
    <b v="0"/>
    <b v="1"/>
    <x v="3"/>
    <x v="3"/>
    <s v="plays"/>
  </r>
  <r>
    <n v="446"/>
    <s v="Martin, Martin and Solis"/>
    <s v="Assimilated uniform methodology"/>
    <n v="6800"/>
    <n v="5579"/>
    <n v="82"/>
    <x v="0"/>
    <n v="186"/>
    <n v="30"/>
    <x v="1"/>
    <s v="USD"/>
    <n v="1355810400"/>
    <n v="1355983200"/>
    <x v="423"/>
    <d v="2012-12-20T06:00:00"/>
    <b v="0"/>
    <b v="0"/>
    <x v="8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x v="19"/>
    <x v="4"/>
    <s v="television"/>
  </r>
  <r>
    <n v="448"/>
    <s v="Price and Sons"/>
    <s v="Object-based demand-driven strategy"/>
    <n v="89900"/>
    <n v="45384"/>
    <n v="50"/>
    <x v="0"/>
    <n v="605"/>
    <n v="75"/>
    <x v="1"/>
    <s v="USD"/>
    <n v="1365915600"/>
    <n v="1366088400"/>
    <x v="425"/>
    <d v="2013-04-16T05:00:00"/>
    <b v="0"/>
    <b v="1"/>
    <x v="11"/>
    <x v="6"/>
    <s v="video games"/>
  </r>
  <r>
    <n v="449"/>
    <s v="Cuevas-Morales"/>
    <s v="Public-key coherent ability"/>
    <n v="900"/>
    <n v="8703"/>
    <n v="967"/>
    <x v="1"/>
    <n v="86"/>
    <n v="101"/>
    <x v="3"/>
    <s v="DKK"/>
    <n v="1551852000"/>
    <n v="1553317200"/>
    <x v="426"/>
    <d v="2019-03-23T05:00:00"/>
    <b v="0"/>
    <b v="0"/>
    <x v="11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10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x v="1"/>
    <x v="1"/>
    <s v="rock"/>
  </r>
  <r>
    <n v="452"/>
    <s v="Morris Group"/>
    <s v="Realigned impactful artificial intelligence"/>
    <n v="4800"/>
    <n v="3045"/>
    <n v="63"/>
    <x v="0"/>
    <n v="31"/>
    <n v="98"/>
    <x v="1"/>
    <s v="USD"/>
    <n v="1278392400"/>
    <n v="1278478800"/>
    <x v="429"/>
    <d v="2010-07-07T05:00:00"/>
    <b v="0"/>
    <b v="0"/>
    <x v="6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x v="22"/>
    <x v="4"/>
    <s v="science fiction"/>
  </r>
  <r>
    <n v="454"/>
    <s v="Woods Inc"/>
    <s v="Upgradable upward-trending portal"/>
    <n v="4000"/>
    <n v="1763"/>
    <n v="44"/>
    <x v="0"/>
    <n v="39"/>
    <n v="45"/>
    <x v="1"/>
    <s v="USD"/>
    <n v="1382331600"/>
    <n v="1385445600"/>
    <x v="430"/>
    <d v="2013-11-26T06:00:00"/>
    <b v="0"/>
    <b v="1"/>
    <x v="6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x v="3"/>
    <x v="3"/>
    <s v="plays"/>
  </r>
  <r>
    <n v="456"/>
    <s v="Wilson, Brooks and Clark"/>
    <s v="Operative well-modulated data-warehouse"/>
    <n v="146400"/>
    <n v="152438"/>
    <n v="104"/>
    <x v="1"/>
    <n v="1605"/>
    <n v="95"/>
    <x v="1"/>
    <s v="USD"/>
    <n v="1518242400"/>
    <n v="1518242400"/>
    <x v="432"/>
    <d v="2018-02-10T06:00:00"/>
    <b v="0"/>
    <b v="1"/>
    <x v="7"/>
    <x v="1"/>
    <s v="indie rock"/>
  </r>
  <r>
    <n v="457"/>
    <s v="Sheppard, Smith and Spence"/>
    <s v="Cloned asymmetric functionalities"/>
    <n v="5000"/>
    <n v="1332"/>
    <n v="27"/>
    <x v="0"/>
    <n v="46"/>
    <n v="29"/>
    <x v="1"/>
    <s v="USD"/>
    <n v="1476421200"/>
    <n v="1476594000"/>
    <x v="433"/>
    <d v="2016-10-16T05:00:00"/>
    <b v="0"/>
    <b v="0"/>
    <x v="3"/>
    <x v="3"/>
    <s v="plays"/>
  </r>
  <r>
    <n v="458"/>
    <s v="Wise, Thompson and Allen"/>
    <s v="Pre-emptive neutral portal"/>
    <n v="33800"/>
    <n v="118706"/>
    <n v="351"/>
    <x v="1"/>
    <n v="2120"/>
    <n v="56"/>
    <x v="1"/>
    <s v="USD"/>
    <n v="1269752400"/>
    <n v="1273554000"/>
    <x v="434"/>
    <d v="2010-05-11T05:00:00"/>
    <b v="0"/>
    <b v="0"/>
    <x v="3"/>
    <x v="3"/>
    <s v="plays"/>
  </r>
  <r>
    <n v="459"/>
    <s v="Lane, Ryan and Chapman"/>
    <s v="Switchable demand-driven help-desk"/>
    <n v="6300"/>
    <n v="5674"/>
    <n v="90"/>
    <x v="0"/>
    <n v="105"/>
    <n v="54"/>
    <x v="1"/>
    <s v="USD"/>
    <n v="1419746400"/>
    <n v="1421906400"/>
    <x v="435"/>
    <d v="2015-01-22T06:00:00"/>
    <b v="0"/>
    <b v="0"/>
    <x v="4"/>
    <x v="4"/>
    <s v="documentary"/>
  </r>
  <r>
    <n v="460"/>
    <s v="Rich, Alvarez and King"/>
    <s v="Business-focused static ability"/>
    <n v="2400"/>
    <n v="4119"/>
    <n v="172"/>
    <x v="1"/>
    <n v="50"/>
    <n v="82"/>
    <x v="1"/>
    <s v="USD"/>
    <n v="1281330000"/>
    <n v="1281589200"/>
    <x v="8"/>
    <d v="2010-08-12T05:00:00"/>
    <b v="0"/>
    <b v="0"/>
    <x v="3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x v="6"/>
    <x v="4"/>
    <s v="drama"/>
  </r>
  <r>
    <n v="462"/>
    <s v="Wang-Rodriguez"/>
    <s v="Total multimedia website"/>
    <n v="188800"/>
    <n v="57734"/>
    <n v="31"/>
    <x v="0"/>
    <n v="535"/>
    <n v="108"/>
    <x v="1"/>
    <s v="USD"/>
    <n v="1359525600"/>
    <n v="1362808800"/>
    <x v="385"/>
    <d v="2013-03-09T06:00:00"/>
    <b v="0"/>
    <b v="0"/>
    <x v="20"/>
    <x v="6"/>
    <s v="mobile games"/>
  </r>
  <r>
    <n v="463"/>
    <s v="Mckee-Hill"/>
    <s v="Cross-platform upward-trending parallelism"/>
    <n v="134300"/>
    <n v="145265"/>
    <n v="108"/>
    <x v="1"/>
    <n v="2105"/>
    <n v="69"/>
    <x v="1"/>
    <s v="USD"/>
    <n v="1388469600"/>
    <n v="1388815200"/>
    <x v="437"/>
    <d v="2014-01-04T06:00:00"/>
    <b v="0"/>
    <b v="0"/>
    <x v="10"/>
    <x v="4"/>
    <s v="animation"/>
  </r>
  <r>
    <n v="464"/>
    <s v="Gomez LLC"/>
    <s v="Pre-emptive mission-critical hardware"/>
    <n v="71200"/>
    <n v="95020"/>
    <n v="133"/>
    <x v="1"/>
    <n v="2436"/>
    <n v="39"/>
    <x v="1"/>
    <s v="USD"/>
    <n v="1518328800"/>
    <n v="1519538400"/>
    <x v="438"/>
    <d v="2018-02-25T06:00:00"/>
    <b v="0"/>
    <b v="0"/>
    <x v="3"/>
    <x v="3"/>
    <s v="plays"/>
  </r>
  <r>
    <n v="465"/>
    <s v="Gonzalez-Robbins"/>
    <s v="Up-sized responsive protocol"/>
    <n v="4700"/>
    <n v="8829"/>
    <n v="188"/>
    <x v="1"/>
    <n v="80"/>
    <n v="110"/>
    <x v="1"/>
    <s v="USD"/>
    <n v="1517032800"/>
    <n v="1517810400"/>
    <x v="439"/>
    <d v="2018-02-05T06:00:00"/>
    <b v="0"/>
    <b v="0"/>
    <x v="18"/>
    <x v="5"/>
    <s v="translations"/>
  </r>
  <r>
    <n v="466"/>
    <s v="Obrien and Sons"/>
    <s v="Pre-emptive transitional frame"/>
    <n v="1200"/>
    <n v="3984"/>
    <n v="332"/>
    <x v="1"/>
    <n v="42"/>
    <n v="95"/>
    <x v="1"/>
    <s v="USD"/>
    <n v="1368594000"/>
    <n v="1370581200"/>
    <x v="440"/>
    <d v="2013-06-07T05:00:00"/>
    <b v="0"/>
    <b v="1"/>
    <x v="8"/>
    <x v="2"/>
    <s v="wearables"/>
  </r>
  <r>
    <n v="467"/>
    <s v="Shaw Ltd"/>
    <s v="Profit-focused content-based application"/>
    <n v="1400"/>
    <n v="8053"/>
    <n v="575"/>
    <x v="1"/>
    <n v="139"/>
    <n v="58"/>
    <x v="0"/>
    <s v="CAD"/>
    <n v="1448258400"/>
    <n v="1448863200"/>
    <x v="441"/>
    <d v="2015-11-30T06:00:00"/>
    <b v="0"/>
    <b v="1"/>
    <x v="2"/>
    <x v="2"/>
    <s v="web"/>
  </r>
  <r>
    <n v="468"/>
    <s v="Hughes Inc"/>
    <s v="Streamlined neutral analyzer"/>
    <n v="4000"/>
    <n v="1620"/>
    <n v="41"/>
    <x v="0"/>
    <n v="16"/>
    <n v="101"/>
    <x v="1"/>
    <s v="USD"/>
    <n v="1555218000"/>
    <n v="1556600400"/>
    <x v="442"/>
    <d v="2019-04-30T05:00:00"/>
    <b v="0"/>
    <b v="0"/>
    <x v="3"/>
    <x v="3"/>
    <s v="plays"/>
  </r>
  <r>
    <n v="469"/>
    <s v="Olsen-Ryan"/>
    <s v="Assimilated neutral utilization"/>
    <n v="5600"/>
    <n v="10328"/>
    <n v="184"/>
    <x v="1"/>
    <n v="159"/>
    <n v="65"/>
    <x v="1"/>
    <s v="USD"/>
    <n v="1431925200"/>
    <n v="1432098000"/>
    <x v="443"/>
    <d v="2015-05-20T05:00:00"/>
    <b v="0"/>
    <b v="0"/>
    <x v="6"/>
    <x v="4"/>
    <s v="drama"/>
  </r>
  <r>
    <n v="470"/>
    <s v="Grimes, Holland and Sloan"/>
    <s v="Extended dedicated archive"/>
    <n v="3600"/>
    <n v="10289"/>
    <n v="286"/>
    <x v="1"/>
    <n v="381"/>
    <n v="27"/>
    <x v="1"/>
    <s v="USD"/>
    <n v="1481522400"/>
    <n v="1482127200"/>
    <x v="315"/>
    <d v="2016-12-19T06:00:00"/>
    <b v="0"/>
    <b v="0"/>
    <x v="8"/>
    <x v="2"/>
    <s v="wearables"/>
  </r>
  <r>
    <n v="471"/>
    <s v="Perry and Sons"/>
    <s v="Configurable static help-desk"/>
    <n v="3100"/>
    <n v="9889"/>
    <n v="319"/>
    <x v="1"/>
    <n v="194"/>
    <n v="51"/>
    <x v="4"/>
    <s v="GBP"/>
    <n v="1335934800"/>
    <n v="1335934800"/>
    <x v="444"/>
    <d v="2012-05-02T05:00:00"/>
    <b v="0"/>
    <b v="1"/>
    <x v="0"/>
    <x v="0"/>
    <s v="food trucks"/>
  </r>
  <r>
    <n v="472"/>
    <s v="Turner, Young and Collins"/>
    <s v="Self-enabling clear-thinking framework"/>
    <n v="153800"/>
    <n v="60342"/>
    <n v="39"/>
    <x v="0"/>
    <n v="575"/>
    <n v="105"/>
    <x v="1"/>
    <s v="USD"/>
    <n v="1552280400"/>
    <n v="1556946000"/>
    <x v="445"/>
    <d v="2019-05-04T05:00:00"/>
    <b v="0"/>
    <b v="0"/>
    <x v="1"/>
    <x v="1"/>
    <s v="rock"/>
  </r>
  <r>
    <n v="473"/>
    <s v="Richardson Inc"/>
    <s v="Assimilated fault-tolerant capacity"/>
    <n v="5000"/>
    <n v="8907"/>
    <n v="178"/>
    <x v="1"/>
    <n v="106"/>
    <n v="84"/>
    <x v="1"/>
    <s v="USD"/>
    <n v="1529989200"/>
    <n v="1530075600"/>
    <x v="446"/>
    <d v="2018-06-27T05:00:00"/>
    <b v="0"/>
    <b v="0"/>
    <x v="5"/>
    <x v="1"/>
    <s v="electric music"/>
  </r>
  <r>
    <n v="474"/>
    <s v="Santos-Young"/>
    <s v="Enhanced neutral ability"/>
    <n v="4000"/>
    <n v="14606"/>
    <n v="365"/>
    <x v="1"/>
    <n v="142"/>
    <n v="103"/>
    <x v="1"/>
    <s v="USD"/>
    <n v="1418709600"/>
    <n v="1418796000"/>
    <x v="447"/>
    <d v="2014-12-17T06:00:00"/>
    <b v="0"/>
    <b v="0"/>
    <x v="19"/>
    <x v="4"/>
    <s v="television"/>
  </r>
  <r>
    <n v="475"/>
    <s v="Nichols Ltd"/>
    <s v="Function-based attitude-oriented groupware"/>
    <n v="7400"/>
    <n v="8432"/>
    <n v="114"/>
    <x v="1"/>
    <n v="211"/>
    <n v="40"/>
    <x v="1"/>
    <s v="USD"/>
    <n v="1372136400"/>
    <n v="1372482000"/>
    <x v="448"/>
    <d v="2013-06-29T05:00:00"/>
    <b v="0"/>
    <b v="1"/>
    <x v="18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x v="13"/>
    <x v="5"/>
    <s v="fiction"/>
  </r>
  <r>
    <n v="477"/>
    <s v="Hogan, Porter and Rivera"/>
    <s v="Organic object-oriented core"/>
    <n v="8500"/>
    <n v="4613"/>
    <n v="54"/>
    <x v="0"/>
    <n v="113"/>
    <n v="41"/>
    <x v="1"/>
    <s v="USD"/>
    <n v="1309064400"/>
    <n v="1311397200"/>
    <x v="449"/>
    <d v="2011-07-23T05:00:00"/>
    <b v="0"/>
    <b v="0"/>
    <x v="22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x v="8"/>
    <x v="2"/>
    <s v="wearables"/>
  </r>
  <r>
    <n v="479"/>
    <s v="Long-Greene"/>
    <s v="Future-proofed heuristic encryption"/>
    <n v="2400"/>
    <n v="12310"/>
    <n v="513"/>
    <x v="1"/>
    <n v="173"/>
    <n v="71"/>
    <x v="4"/>
    <s v="GBP"/>
    <n v="1501304400"/>
    <n v="1501477200"/>
    <x v="451"/>
    <d v="2017-07-31T05:00:00"/>
    <b v="0"/>
    <b v="0"/>
    <x v="0"/>
    <x v="0"/>
    <s v="food trucks"/>
  </r>
  <r>
    <n v="480"/>
    <s v="Robles-Hudson"/>
    <s v="Balanced bifurcated leverage"/>
    <n v="8600"/>
    <n v="8656"/>
    <n v="101"/>
    <x v="1"/>
    <n v="87"/>
    <n v="99"/>
    <x v="1"/>
    <s v="USD"/>
    <n v="1268287200"/>
    <n v="1269061200"/>
    <x v="452"/>
    <d v="2010-03-20T05:00:00"/>
    <b v="0"/>
    <b v="1"/>
    <x v="14"/>
    <x v="7"/>
    <s v="photography books"/>
  </r>
  <r>
    <n v="481"/>
    <s v="Mcclure LLC"/>
    <s v="Sharable discrete budgetary management"/>
    <n v="196600"/>
    <n v="159931"/>
    <n v="81"/>
    <x v="0"/>
    <n v="1538"/>
    <n v="104"/>
    <x v="1"/>
    <s v="USD"/>
    <n v="1412139600"/>
    <n v="1415772000"/>
    <x v="453"/>
    <d v="2014-11-12T06:00:00"/>
    <b v="0"/>
    <b v="1"/>
    <x v="3"/>
    <x v="3"/>
    <s v="plays"/>
  </r>
  <r>
    <n v="482"/>
    <s v="Martin, Russell and Baker"/>
    <s v="Focused solution-oriented instruction set"/>
    <n v="4200"/>
    <n v="689"/>
    <n v="16"/>
    <x v="0"/>
    <n v="9"/>
    <n v="77"/>
    <x v="1"/>
    <s v="USD"/>
    <n v="1330063200"/>
    <n v="1331013600"/>
    <x v="454"/>
    <d v="2012-03-06T06:00:00"/>
    <b v="0"/>
    <b v="1"/>
    <x v="13"/>
    <x v="5"/>
    <s v="fiction"/>
  </r>
  <r>
    <n v="483"/>
    <s v="Rice-Parker"/>
    <s v="Down-sized actuating infrastructure"/>
    <n v="91400"/>
    <n v="48236"/>
    <n v="53"/>
    <x v="0"/>
    <n v="554"/>
    <n v="87"/>
    <x v="1"/>
    <s v="USD"/>
    <n v="1576130400"/>
    <n v="1576735200"/>
    <x v="455"/>
    <d v="2019-12-19T06:00:00"/>
    <b v="0"/>
    <b v="0"/>
    <x v="3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x v="0"/>
    <x v="0"/>
    <s v="food trucks"/>
  </r>
  <r>
    <n v="485"/>
    <s v="Richards-Davis"/>
    <s v="Quality-focused mission-critical structure"/>
    <n v="90600"/>
    <n v="27844"/>
    <n v="31"/>
    <x v="0"/>
    <n v="648"/>
    <n v="43"/>
    <x v="4"/>
    <s v="GBP"/>
    <n v="1560142800"/>
    <n v="1563685200"/>
    <x v="457"/>
    <d v="2019-07-21T05:00:00"/>
    <b v="0"/>
    <b v="0"/>
    <x v="3"/>
    <x v="3"/>
    <s v="plays"/>
  </r>
  <r>
    <n v="486"/>
    <s v="Davis, Cox and Fox"/>
    <s v="Compatible exuding Graphical User Interface"/>
    <n v="5200"/>
    <n v="702"/>
    <n v="14"/>
    <x v="0"/>
    <n v="21"/>
    <n v="33"/>
    <x v="4"/>
    <s v="GBP"/>
    <n v="1520575200"/>
    <n v="1521867600"/>
    <x v="458"/>
    <d v="2018-03-24T05:00:00"/>
    <b v="0"/>
    <b v="1"/>
    <x v="18"/>
    <x v="5"/>
    <s v="translations"/>
  </r>
  <r>
    <n v="487"/>
    <s v="Smith-Wallace"/>
    <s v="Monitored 24/7 time-frame"/>
    <n v="110300"/>
    <n v="197024"/>
    <n v="179"/>
    <x v="1"/>
    <n v="2346"/>
    <n v="84"/>
    <x v="1"/>
    <s v="USD"/>
    <n v="1492664400"/>
    <n v="1495515600"/>
    <x v="459"/>
    <d v="2017-05-23T05:00:00"/>
    <b v="0"/>
    <b v="0"/>
    <x v="3"/>
    <x v="3"/>
    <s v="plays"/>
  </r>
  <r>
    <n v="488"/>
    <s v="Cordova, Shaw and Wang"/>
    <s v="Virtual secondary open architecture"/>
    <n v="5300"/>
    <n v="11663"/>
    <n v="220"/>
    <x v="1"/>
    <n v="115"/>
    <n v="101"/>
    <x v="1"/>
    <s v="USD"/>
    <n v="1454479200"/>
    <n v="1455948000"/>
    <x v="460"/>
    <d v="2016-02-20T06:00:00"/>
    <b v="0"/>
    <b v="0"/>
    <x v="3"/>
    <x v="3"/>
    <s v="plays"/>
  </r>
  <r>
    <n v="489"/>
    <s v="Clark Inc"/>
    <s v="Down-sized mobile time-frame"/>
    <n v="9200"/>
    <n v="9339"/>
    <n v="102"/>
    <x v="1"/>
    <n v="85"/>
    <n v="110"/>
    <x v="6"/>
    <s v="EUR"/>
    <n v="1281934800"/>
    <n v="1282366800"/>
    <x v="461"/>
    <d v="2010-08-21T05:00:00"/>
    <b v="0"/>
    <b v="0"/>
    <x v="8"/>
    <x v="2"/>
    <s v="wearables"/>
  </r>
  <r>
    <n v="490"/>
    <s v="Young and Sons"/>
    <s v="Innovative disintermediate encryption"/>
    <n v="2400"/>
    <n v="4596"/>
    <n v="192"/>
    <x v="1"/>
    <n v="144"/>
    <n v="32"/>
    <x v="1"/>
    <s v="USD"/>
    <n v="1573970400"/>
    <n v="1574575200"/>
    <x v="462"/>
    <d v="2019-11-24T06:00:00"/>
    <b v="0"/>
    <b v="0"/>
    <x v="23"/>
    <x v="8"/>
    <s v="audio"/>
  </r>
  <r>
    <n v="491"/>
    <s v="Henson PLC"/>
    <s v="Universal contextually-based knowledgebase"/>
    <n v="56800"/>
    <n v="173437"/>
    <n v="305"/>
    <x v="1"/>
    <n v="2443"/>
    <n v="71"/>
    <x v="1"/>
    <s v="USD"/>
    <n v="1372654800"/>
    <n v="1374901200"/>
    <x v="463"/>
    <d v="2013-07-27T05:00:00"/>
    <b v="0"/>
    <b v="1"/>
    <x v="0"/>
    <x v="0"/>
    <s v="food trucks"/>
  </r>
  <r>
    <n v="492"/>
    <s v="Garcia Group"/>
    <s v="Persevering interactive matrix"/>
    <n v="191000"/>
    <n v="45831"/>
    <n v="24"/>
    <x v="3"/>
    <n v="595"/>
    <n v="77"/>
    <x v="1"/>
    <s v="USD"/>
    <n v="1275886800"/>
    <n v="1278910800"/>
    <x v="464"/>
    <d v="2010-07-12T05:00:00"/>
    <b v="1"/>
    <b v="1"/>
    <x v="12"/>
    <x v="4"/>
    <s v="shorts"/>
  </r>
  <r>
    <n v="493"/>
    <s v="Adams, Walker and Wong"/>
    <s v="Seamless background framework"/>
    <n v="900"/>
    <n v="6514"/>
    <n v="724"/>
    <x v="1"/>
    <n v="64"/>
    <n v="102"/>
    <x v="1"/>
    <s v="USD"/>
    <n v="1561784400"/>
    <n v="1562907600"/>
    <x v="465"/>
    <d v="2019-07-12T05:00:00"/>
    <b v="0"/>
    <b v="0"/>
    <x v="14"/>
    <x v="7"/>
    <s v="photography books"/>
  </r>
  <r>
    <n v="494"/>
    <s v="Hopkins-Browning"/>
    <s v="Balanced upward-trending productivity"/>
    <n v="2500"/>
    <n v="13684"/>
    <n v="547"/>
    <x v="1"/>
    <n v="268"/>
    <n v="51"/>
    <x v="1"/>
    <s v="USD"/>
    <n v="1332392400"/>
    <n v="1332478800"/>
    <x v="466"/>
    <d v="2012-03-23T05:00:00"/>
    <b v="0"/>
    <b v="0"/>
    <x v="8"/>
    <x v="2"/>
    <s v="wearables"/>
  </r>
  <r>
    <n v="495"/>
    <s v="Bell, Edwards and Andersen"/>
    <s v="Centralized clear-thinking solution"/>
    <n v="3200"/>
    <n v="13264"/>
    <n v="415"/>
    <x v="1"/>
    <n v="195"/>
    <n v="68"/>
    <x v="3"/>
    <s v="DKK"/>
    <n v="1402376400"/>
    <n v="1402722000"/>
    <x v="467"/>
    <d v="2014-06-14T05:00:00"/>
    <b v="0"/>
    <b v="0"/>
    <x v="3"/>
    <x v="3"/>
    <s v="plays"/>
  </r>
  <r>
    <n v="496"/>
    <s v="Morales Group"/>
    <s v="Optimized bi-directional extranet"/>
    <n v="183800"/>
    <n v="1667"/>
    <n v="1"/>
    <x v="0"/>
    <n v="54"/>
    <n v="31"/>
    <x v="1"/>
    <s v="USD"/>
    <n v="1495342800"/>
    <n v="1496811600"/>
    <x v="468"/>
    <d v="2017-06-07T05:00:00"/>
    <b v="0"/>
    <b v="0"/>
    <x v="10"/>
    <x v="4"/>
    <s v="animation"/>
  </r>
  <r>
    <n v="497"/>
    <s v="Lucero Group"/>
    <s v="Intuitive actuating benchmark"/>
    <n v="9800"/>
    <n v="3349"/>
    <n v="34"/>
    <x v="0"/>
    <n v="120"/>
    <n v="28"/>
    <x v="1"/>
    <s v="USD"/>
    <n v="1482213600"/>
    <n v="1482213600"/>
    <x v="469"/>
    <d v="2016-12-20T06:00:00"/>
    <b v="0"/>
    <b v="1"/>
    <x v="8"/>
    <x v="2"/>
    <s v="wearables"/>
  </r>
  <r>
    <n v="498"/>
    <s v="Smith, Brown and Davis"/>
    <s v="Devolved background project"/>
    <n v="193400"/>
    <n v="46317"/>
    <n v="24"/>
    <x v="0"/>
    <n v="579"/>
    <n v="80"/>
    <x v="3"/>
    <s v="DKK"/>
    <n v="1420092000"/>
    <n v="1420264800"/>
    <x v="470"/>
    <d v="2015-01-03T06:00:00"/>
    <b v="0"/>
    <b v="0"/>
    <x v="2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x v="4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x v="3"/>
    <x v="3"/>
    <s v="plays"/>
  </r>
  <r>
    <n v="501"/>
    <s v="Mccann-Le"/>
    <s v="Focused coherent methodology"/>
    <n v="153600"/>
    <n v="107743"/>
    <n v="70"/>
    <x v="0"/>
    <n v="1796"/>
    <n v="60"/>
    <x v="1"/>
    <s v="USD"/>
    <n v="1363064400"/>
    <n v="1363237200"/>
    <x v="473"/>
    <d v="2013-03-14T05:00:00"/>
    <b v="0"/>
    <b v="0"/>
    <x v="4"/>
    <x v="4"/>
    <s v="documentary"/>
  </r>
  <r>
    <n v="502"/>
    <s v="Johnson Inc"/>
    <s v="Reduced context-sensitive complexity"/>
    <n v="1300"/>
    <n v="6889"/>
    <n v="530"/>
    <x v="1"/>
    <n v="186"/>
    <n v="37"/>
    <x v="2"/>
    <s v="AUD"/>
    <n v="1343365200"/>
    <n v="1345870800"/>
    <x v="474"/>
    <d v="2012-08-25T05:00:00"/>
    <b v="0"/>
    <b v="1"/>
    <x v="11"/>
    <x v="6"/>
    <s v="video games"/>
  </r>
  <r>
    <n v="503"/>
    <s v="Collins LLC"/>
    <s v="Decentralized 4thgeneration time-frame"/>
    <n v="25500"/>
    <n v="45983"/>
    <n v="180"/>
    <x v="1"/>
    <n v="460"/>
    <n v="100"/>
    <x v="1"/>
    <s v="USD"/>
    <n v="1435726800"/>
    <n v="1437454800"/>
    <x v="72"/>
    <d v="2015-07-21T05:00:00"/>
    <b v="0"/>
    <b v="0"/>
    <x v="6"/>
    <x v="4"/>
    <s v="drama"/>
  </r>
  <r>
    <n v="504"/>
    <s v="Smith-Miller"/>
    <s v="De-engineered cohesive moderator"/>
    <n v="7500"/>
    <n v="6924"/>
    <n v="92"/>
    <x v="0"/>
    <n v="62"/>
    <n v="112"/>
    <x v="6"/>
    <s v="EUR"/>
    <n v="1431925200"/>
    <n v="1432011600"/>
    <x v="443"/>
    <d v="2015-05-19T05:00:00"/>
    <b v="0"/>
    <b v="0"/>
    <x v="1"/>
    <x v="1"/>
    <s v="rock"/>
  </r>
  <r>
    <n v="505"/>
    <s v="Jensen-Vargas"/>
    <s v="Ameliorated explicit parallelism"/>
    <n v="89900"/>
    <n v="12497"/>
    <n v="14"/>
    <x v="0"/>
    <n v="347"/>
    <n v="36"/>
    <x v="1"/>
    <s v="USD"/>
    <n v="1362722400"/>
    <n v="1366347600"/>
    <x v="475"/>
    <d v="2013-04-19T05:00:00"/>
    <b v="0"/>
    <b v="1"/>
    <x v="15"/>
    <x v="5"/>
    <s v="radio &amp; podcasts"/>
  </r>
  <r>
    <n v="506"/>
    <s v="Robles, Bell and Gonzalez"/>
    <s v="Customizable background monitoring"/>
    <n v="18000"/>
    <n v="166874"/>
    <n v="927"/>
    <x v="1"/>
    <n v="2528"/>
    <n v="66"/>
    <x v="1"/>
    <s v="USD"/>
    <n v="1511416800"/>
    <n v="1512885600"/>
    <x v="81"/>
    <d v="2017-12-10T06:00:00"/>
    <b v="0"/>
    <b v="1"/>
    <x v="3"/>
    <x v="3"/>
    <s v="plays"/>
  </r>
  <r>
    <n v="507"/>
    <s v="Turner, Miller and Francis"/>
    <s v="Compatible well-modulated budgetary management"/>
    <n v="2100"/>
    <n v="837"/>
    <n v="40"/>
    <x v="0"/>
    <n v="19"/>
    <n v="44"/>
    <x v="1"/>
    <s v="USD"/>
    <n v="1365483600"/>
    <n v="1369717200"/>
    <x v="476"/>
    <d v="2013-05-28T05:00:00"/>
    <b v="0"/>
    <b v="1"/>
    <x v="2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x v="3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x v="3"/>
    <x v="3"/>
    <s v="plays"/>
  </r>
  <r>
    <n v="510"/>
    <s v="Best, Miller and Thomas"/>
    <s v="Re-engineered mobile task-force"/>
    <n v="7800"/>
    <n v="9289"/>
    <n v="119"/>
    <x v="1"/>
    <n v="131"/>
    <n v="71"/>
    <x v="2"/>
    <s v="AUD"/>
    <n v="1527742800"/>
    <n v="1529816400"/>
    <x v="478"/>
    <d v="2018-06-24T05:00:00"/>
    <b v="0"/>
    <b v="0"/>
    <x v="6"/>
    <x v="4"/>
    <s v="drama"/>
  </r>
  <r>
    <n v="511"/>
    <s v="Smith-Mullins"/>
    <s v="User-centric intangible neural-net"/>
    <n v="147800"/>
    <n v="35498"/>
    <n v="24"/>
    <x v="0"/>
    <n v="362"/>
    <n v="98"/>
    <x v="1"/>
    <s v="USD"/>
    <n v="1564030800"/>
    <n v="1564894800"/>
    <x v="479"/>
    <d v="2019-08-04T05:00:00"/>
    <b v="0"/>
    <b v="0"/>
    <x v="3"/>
    <x v="3"/>
    <s v="plays"/>
  </r>
  <r>
    <n v="512"/>
    <s v="Williams-Walsh"/>
    <s v="Organized explicit core"/>
    <n v="9100"/>
    <n v="12678"/>
    <n v="139"/>
    <x v="1"/>
    <n v="239"/>
    <n v="53"/>
    <x v="1"/>
    <s v="USD"/>
    <n v="1404536400"/>
    <n v="1404622800"/>
    <x v="480"/>
    <d v="2014-07-06T05:00:00"/>
    <b v="0"/>
    <b v="1"/>
    <x v="11"/>
    <x v="6"/>
    <s v="video games"/>
  </r>
  <r>
    <n v="513"/>
    <s v="Harrison, Blackwell and Mendez"/>
    <s v="Synchronized 6thgeneration adapter"/>
    <n v="8300"/>
    <n v="3260"/>
    <n v="39"/>
    <x v="3"/>
    <n v="35"/>
    <n v="93"/>
    <x v="1"/>
    <s v="USD"/>
    <n v="1284008400"/>
    <n v="1284181200"/>
    <x v="180"/>
    <d v="2010-09-11T05:00:00"/>
    <b v="0"/>
    <b v="0"/>
    <x v="19"/>
    <x v="4"/>
    <s v="television"/>
  </r>
  <r>
    <n v="514"/>
    <s v="Sanchez, Bradley and Flores"/>
    <s v="Centralized motivating capacity"/>
    <n v="138700"/>
    <n v="31123"/>
    <n v="22"/>
    <x v="3"/>
    <n v="528"/>
    <n v="59"/>
    <x v="5"/>
    <s v="CHF"/>
    <n v="1386309600"/>
    <n v="1386741600"/>
    <x v="481"/>
    <d v="2013-12-11T06:00:00"/>
    <b v="0"/>
    <b v="1"/>
    <x v="1"/>
    <x v="1"/>
    <s v="rock"/>
  </r>
  <r>
    <n v="515"/>
    <s v="Cox LLC"/>
    <s v="Phased 24hour flexibility"/>
    <n v="8600"/>
    <n v="4797"/>
    <n v="56"/>
    <x v="0"/>
    <n v="133"/>
    <n v="36"/>
    <x v="0"/>
    <s v="CAD"/>
    <n v="1324620000"/>
    <n v="1324792800"/>
    <x v="482"/>
    <d v="2011-12-25T06:00:00"/>
    <b v="0"/>
    <b v="1"/>
    <x v="3"/>
    <x v="3"/>
    <s v="plays"/>
  </r>
  <r>
    <n v="516"/>
    <s v="Morales-Odonnell"/>
    <s v="Exclusive 5thgeneration structure"/>
    <n v="125400"/>
    <n v="53324"/>
    <n v="43"/>
    <x v="0"/>
    <n v="846"/>
    <n v="63"/>
    <x v="1"/>
    <s v="USD"/>
    <n v="1281070800"/>
    <n v="1284354000"/>
    <x v="194"/>
    <d v="2010-09-13T05:00:00"/>
    <b v="0"/>
    <b v="0"/>
    <x v="9"/>
    <x v="5"/>
    <s v="nonfiction"/>
  </r>
  <r>
    <n v="517"/>
    <s v="Ramirez LLC"/>
    <s v="Multi-tiered maximized orchestration"/>
    <n v="5900"/>
    <n v="6608"/>
    <n v="112"/>
    <x v="1"/>
    <n v="78"/>
    <n v="85"/>
    <x v="1"/>
    <s v="USD"/>
    <n v="1493960400"/>
    <n v="1494392400"/>
    <x v="483"/>
    <d v="2017-05-10T05:00:00"/>
    <b v="0"/>
    <b v="0"/>
    <x v="0"/>
    <x v="0"/>
    <s v="food trucks"/>
  </r>
  <r>
    <n v="518"/>
    <s v="Ramirez Group"/>
    <s v="Open-architected uniform instruction set"/>
    <n v="8800"/>
    <n v="622"/>
    <n v="7"/>
    <x v="0"/>
    <n v="10"/>
    <n v="62"/>
    <x v="1"/>
    <s v="USD"/>
    <n v="1519365600"/>
    <n v="1519538400"/>
    <x v="484"/>
    <d v="2018-02-25T06:00:00"/>
    <b v="0"/>
    <b v="1"/>
    <x v="10"/>
    <x v="4"/>
    <s v="animation"/>
  </r>
  <r>
    <n v="519"/>
    <s v="Marsh-Coleman"/>
    <s v="Exclusive asymmetric analyzer"/>
    <n v="177700"/>
    <n v="180802"/>
    <n v="102"/>
    <x v="1"/>
    <n v="1773"/>
    <n v="102"/>
    <x v="1"/>
    <s v="USD"/>
    <n v="1420696800"/>
    <n v="1421906400"/>
    <x v="355"/>
    <d v="2015-01-22T06:00:00"/>
    <b v="0"/>
    <b v="1"/>
    <x v="1"/>
    <x v="1"/>
    <s v="rock"/>
  </r>
  <r>
    <n v="520"/>
    <s v="Frederick, Jenkins and Collins"/>
    <s v="Organic radical collaboration"/>
    <n v="800"/>
    <n v="3406"/>
    <n v="426"/>
    <x v="1"/>
    <n v="32"/>
    <n v="106"/>
    <x v="1"/>
    <s v="USD"/>
    <n v="1555650000"/>
    <n v="1555909200"/>
    <x v="485"/>
    <d v="2019-04-22T05:00:00"/>
    <b v="0"/>
    <b v="0"/>
    <x v="3"/>
    <x v="3"/>
    <s v="plays"/>
  </r>
  <r>
    <n v="521"/>
    <s v="Wilson Ltd"/>
    <s v="Function-based multi-state software"/>
    <n v="7600"/>
    <n v="11061"/>
    <n v="146"/>
    <x v="1"/>
    <n v="369"/>
    <n v="30"/>
    <x v="1"/>
    <s v="USD"/>
    <n v="1471928400"/>
    <n v="1472446800"/>
    <x v="486"/>
    <d v="2016-08-29T05:00:00"/>
    <b v="0"/>
    <b v="1"/>
    <x v="6"/>
    <x v="4"/>
    <s v="drama"/>
  </r>
  <r>
    <n v="522"/>
    <s v="Cline, Peterson and Lowery"/>
    <s v="Innovative static budgetary management"/>
    <n v="50500"/>
    <n v="16389"/>
    <n v="32"/>
    <x v="0"/>
    <n v="191"/>
    <n v="86"/>
    <x v="1"/>
    <s v="USD"/>
    <n v="1341291600"/>
    <n v="1342328400"/>
    <x v="487"/>
    <d v="2012-07-15T05:00:00"/>
    <b v="0"/>
    <b v="0"/>
    <x v="12"/>
    <x v="4"/>
    <s v="shorts"/>
  </r>
  <r>
    <n v="523"/>
    <s v="Underwood, James and Jones"/>
    <s v="Triple-buffered holistic ability"/>
    <n v="900"/>
    <n v="6303"/>
    <n v="700"/>
    <x v="1"/>
    <n v="89"/>
    <n v="71"/>
    <x v="1"/>
    <s v="USD"/>
    <n v="1267682400"/>
    <n v="1268114400"/>
    <x v="488"/>
    <d v="2010-03-09T06:00:00"/>
    <b v="0"/>
    <b v="0"/>
    <x v="12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x v="3"/>
    <x v="3"/>
    <s v="plays"/>
  </r>
  <r>
    <n v="525"/>
    <s v="Greene, Lloyd and Sims"/>
    <s v="Balanced leadingedge data-warehouse"/>
    <n v="2100"/>
    <n v="1768"/>
    <n v="84"/>
    <x v="0"/>
    <n v="63"/>
    <n v="28"/>
    <x v="1"/>
    <s v="USD"/>
    <n v="1290492000"/>
    <n v="1290837600"/>
    <x v="490"/>
    <d v="2010-11-27T06:00:00"/>
    <b v="0"/>
    <b v="0"/>
    <x v="8"/>
    <x v="2"/>
    <s v="wearables"/>
  </r>
  <r>
    <n v="526"/>
    <s v="Smith-Sparks"/>
    <s v="Digitized bandwidth-monitored open architecture"/>
    <n v="8300"/>
    <n v="12944"/>
    <n v="156"/>
    <x v="1"/>
    <n v="147"/>
    <n v="88"/>
    <x v="1"/>
    <s v="USD"/>
    <n v="1451109600"/>
    <n v="1454306400"/>
    <x v="312"/>
    <d v="2016-02-01T06:00:00"/>
    <b v="0"/>
    <b v="1"/>
    <x v="3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x v="10"/>
    <x v="4"/>
    <s v="animation"/>
  </r>
  <r>
    <n v="528"/>
    <s v="Avila, Ford and Welch"/>
    <s v="Focused leadingedge matrix"/>
    <n v="9000"/>
    <n v="7227"/>
    <n v="80"/>
    <x v="0"/>
    <n v="80"/>
    <n v="90"/>
    <x v="4"/>
    <s v="GBP"/>
    <n v="1385186400"/>
    <n v="1389074400"/>
    <x v="492"/>
    <d v="2014-01-07T06:00:00"/>
    <b v="0"/>
    <b v="0"/>
    <x v="7"/>
    <x v="1"/>
    <s v="indie rock"/>
  </r>
  <r>
    <n v="529"/>
    <s v="Gallegos Inc"/>
    <s v="Seamless logistical encryption"/>
    <n v="5100"/>
    <n v="574"/>
    <n v="11"/>
    <x v="0"/>
    <n v="9"/>
    <n v="64"/>
    <x v="1"/>
    <s v="USD"/>
    <n v="1399698000"/>
    <n v="1402117200"/>
    <x v="493"/>
    <d v="2014-06-07T05:00:00"/>
    <b v="0"/>
    <b v="0"/>
    <x v="11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x v="13"/>
    <x v="5"/>
    <s v="fiction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n v="1388988000"/>
    <x v="495"/>
    <d v="2014-01-06T06:00:00"/>
    <b v="0"/>
    <b v="0"/>
    <x v="11"/>
    <x v="6"/>
    <s v="video games"/>
  </r>
  <r>
    <n v="532"/>
    <s v="Cordova-Torres"/>
    <s v="Pre-emptive grid-enabled contingency"/>
    <n v="1600"/>
    <n v="8046"/>
    <n v="503"/>
    <x v="1"/>
    <n v="126"/>
    <n v="64"/>
    <x v="0"/>
    <s v="CAD"/>
    <n v="1516860000"/>
    <n v="1516946400"/>
    <x v="496"/>
    <d v="2018-01-26T06:00:00"/>
    <b v="0"/>
    <b v="0"/>
    <x v="3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x v="7"/>
    <x v="1"/>
    <s v="indie rock"/>
  </r>
  <r>
    <n v="534"/>
    <s v="Clark, Mccormick and Mendoza"/>
    <s v="Self-enabling didactic orchestration"/>
    <n v="89100"/>
    <n v="13385"/>
    <n v="15"/>
    <x v="0"/>
    <n v="243"/>
    <n v="55"/>
    <x v="1"/>
    <s v="USD"/>
    <n v="1534482000"/>
    <n v="1534568400"/>
    <x v="498"/>
    <d v="2018-08-18T05:00:00"/>
    <b v="0"/>
    <b v="1"/>
    <x v="6"/>
    <x v="4"/>
    <s v="drama"/>
  </r>
  <r>
    <n v="535"/>
    <s v="Garrison LLC"/>
    <s v="Profit-focused 24/7 data-warehouse"/>
    <n v="2600"/>
    <n v="12533"/>
    <n v="482"/>
    <x v="1"/>
    <n v="202"/>
    <n v="62"/>
    <x v="6"/>
    <s v="EUR"/>
    <n v="1528434000"/>
    <n v="1528606800"/>
    <x v="499"/>
    <d v="2018-06-10T05:00:00"/>
    <b v="0"/>
    <b v="1"/>
    <x v="3"/>
    <x v="3"/>
    <s v="plays"/>
  </r>
  <r>
    <n v="536"/>
    <s v="Shannon-Olson"/>
    <s v="Enhanced methodical middleware"/>
    <n v="9800"/>
    <n v="14697"/>
    <n v="150"/>
    <x v="1"/>
    <n v="140"/>
    <n v="105"/>
    <x v="6"/>
    <s v="EUR"/>
    <n v="1282626000"/>
    <n v="1284872400"/>
    <x v="500"/>
    <d v="2010-09-19T05:00:00"/>
    <b v="0"/>
    <b v="0"/>
    <x v="13"/>
    <x v="5"/>
    <s v="fiction"/>
  </r>
  <r>
    <n v="537"/>
    <s v="Murillo-Mcfarland"/>
    <s v="Synchronized client-driven projection"/>
    <n v="84400"/>
    <n v="98935"/>
    <n v="117"/>
    <x v="1"/>
    <n v="1052"/>
    <n v="94"/>
    <x v="3"/>
    <s v="DKK"/>
    <n v="1535605200"/>
    <n v="1537592400"/>
    <x v="501"/>
    <d v="2018-09-22T05:00:00"/>
    <b v="1"/>
    <b v="1"/>
    <x v="4"/>
    <x v="4"/>
    <s v="documentary"/>
  </r>
  <r>
    <n v="538"/>
    <s v="Young, Gilbert and Escobar"/>
    <s v="Networked didactic time-frame"/>
    <n v="151300"/>
    <n v="57034"/>
    <n v="38"/>
    <x v="0"/>
    <n v="1296"/>
    <n v="44"/>
    <x v="1"/>
    <s v="USD"/>
    <n v="1379826000"/>
    <n v="1381208400"/>
    <x v="502"/>
    <d v="2013-10-08T05:00:00"/>
    <b v="0"/>
    <b v="0"/>
    <x v="20"/>
    <x v="6"/>
    <s v="mobile games"/>
  </r>
  <r>
    <n v="539"/>
    <s v="Thomas, Welch and Santana"/>
    <s v="Assimilated exuding toolset"/>
    <n v="9800"/>
    <n v="7120"/>
    <n v="73"/>
    <x v="0"/>
    <n v="77"/>
    <n v="92"/>
    <x v="1"/>
    <s v="USD"/>
    <n v="1561957200"/>
    <n v="1562475600"/>
    <x v="503"/>
    <d v="2019-07-07T05:00:00"/>
    <b v="0"/>
    <b v="1"/>
    <x v="0"/>
    <x v="0"/>
    <s v="food trucks"/>
  </r>
  <r>
    <n v="540"/>
    <s v="Brown-Pena"/>
    <s v="Front-line client-server secured line"/>
    <n v="5300"/>
    <n v="14097"/>
    <n v="266"/>
    <x v="1"/>
    <n v="247"/>
    <n v="57"/>
    <x v="1"/>
    <s v="USD"/>
    <n v="1525496400"/>
    <n v="1527397200"/>
    <x v="504"/>
    <d v="2018-05-27T05:00:00"/>
    <b v="0"/>
    <b v="0"/>
    <x v="14"/>
    <x v="7"/>
    <s v="photography books"/>
  </r>
  <r>
    <n v="541"/>
    <s v="Holder, Caldwell and Vance"/>
    <s v="Polarized systemic Internet solution"/>
    <n v="178000"/>
    <n v="43086"/>
    <n v="24"/>
    <x v="0"/>
    <n v="395"/>
    <n v="109"/>
    <x v="6"/>
    <s v="EUR"/>
    <n v="1433912400"/>
    <n v="1436158800"/>
    <x v="505"/>
    <d v="2015-07-06T05:00:00"/>
    <b v="0"/>
    <b v="0"/>
    <x v="20"/>
    <x v="6"/>
    <s v="mobile games"/>
  </r>
  <r>
    <n v="542"/>
    <s v="Harrison-Bridges"/>
    <s v="Profit-focused exuding moderator"/>
    <n v="77000"/>
    <n v="1930"/>
    <n v="3"/>
    <x v="0"/>
    <n v="49"/>
    <n v="39"/>
    <x v="4"/>
    <s v="GBP"/>
    <n v="1453442400"/>
    <n v="1456034400"/>
    <x v="506"/>
    <d v="2016-02-21T06:00:00"/>
    <b v="0"/>
    <b v="0"/>
    <x v="7"/>
    <x v="1"/>
    <s v="indie rock"/>
  </r>
  <r>
    <n v="543"/>
    <s v="Johnson, Murphy and Peterson"/>
    <s v="Cross-group high-level moderator"/>
    <n v="84900"/>
    <n v="13864"/>
    <n v="16"/>
    <x v="0"/>
    <n v="180"/>
    <n v="77"/>
    <x v="1"/>
    <s v="USD"/>
    <n v="1378875600"/>
    <n v="1380171600"/>
    <x v="507"/>
    <d v="2013-09-26T05:00:00"/>
    <b v="0"/>
    <b v="0"/>
    <x v="11"/>
    <x v="6"/>
    <s v="video games"/>
  </r>
  <r>
    <n v="544"/>
    <s v="Taylor Inc"/>
    <s v="Public-key 3rdgeneration system engine"/>
    <n v="2800"/>
    <n v="7742"/>
    <n v="277"/>
    <x v="1"/>
    <n v="84"/>
    <n v="92"/>
    <x v="1"/>
    <s v="USD"/>
    <n v="1452232800"/>
    <n v="1453356000"/>
    <x v="508"/>
    <d v="2016-01-21T06:00:00"/>
    <b v="0"/>
    <b v="0"/>
    <x v="1"/>
    <x v="1"/>
    <s v="rock"/>
  </r>
  <r>
    <n v="545"/>
    <s v="Deleon and Sons"/>
    <s v="Organized value-added access"/>
    <n v="184800"/>
    <n v="164109"/>
    <n v="89"/>
    <x v="0"/>
    <n v="2690"/>
    <n v="61"/>
    <x v="1"/>
    <s v="USD"/>
    <n v="1577253600"/>
    <n v="1578981600"/>
    <x v="509"/>
    <d v="2020-01-14T06:00:00"/>
    <b v="0"/>
    <b v="0"/>
    <x v="3"/>
    <x v="3"/>
    <s v="plays"/>
  </r>
  <r>
    <n v="546"/>
    <s v="Benjamin, Paul and Ferguson"/>
    <s v="Cloned global Graphical User Interface"/>
    <n v="4200"/>
    <n v="6870"/>
    <n v="164"/>
    <x v="1"/>
    <n v="88"/>
    <n v="78"/>
    <x v="1"/>
    <s v="USD"/>
    <n v="1537160400"/>
    <n v="1537419600"/>
    <x v="510"/>
    <d v="2018-09-20T05:00:00"/>
    <b v="0"/>
    <b v="1"/>
    <x v="3"/>
    <x v="3"/>
    <s v="plays"/>
  </r>
  <r>
    <n v="547"/>
    <s v="Hardin-Dixon"/>
    <s v="Focused solution-oriented matrix"/>
    <n v="1300"/>
    <n v="12597"/>
    <n v="969"/>
    <x v="1"/>
    <n v="156"/>
    <n v="81"/>
    <x v="1"/>
    <s v="USD"/>
    <n v="1422165600"/>
    <n v="1423202400"/>
    <x v="511"/>
    <d v="2015-02-06T06:00:00"/>
    <b v="0"/>
    <b v="0"/>
    <x v="6"/>
    <x v="4"/>
    <s v="drama"/>
  </r>
  <r>
    <n v="548"/>
    <s v="York-Pitts"/>
    <s v="Monitored discrete toolset"/>
    <n v="66100"/>
    <n v="179074"/>
    <n v="271"/>
    <x v="1"/>
    <n v="2985"/>
    <n v="60"/>
    <x v="1"/>
    <s v="USD"/>
    <n v="1459486800"/>
    <n v="1460610000"/>
    <x v="512"/>
    <d v="2016-04-14T05:00:00"/>
    <b v="0"/>
    <b v="0"/>
    <x v="3"/>
    <x v="3"/>
    <s v="plays"/>
  </r>
  <r>
    <n v="549"/>
    <s v="Jarvis and Sons"/>
    <s v="Business-focused intermediate system engine"/>
    <n v="29500"/>
    <n v="83843"/>
    <n v="284"/>
    <x v="1"/>
    <n v="762"/>
    <n v="110"/>
    <x v="1"/>
    <s v="USD"/>
    <n v="1369717200"/>
    <n v="1370494800"/>
    <x v="513"/>
    <d v="2013-06-06T05:00:00"/>
    <b v="0"/>
    <b v="0"/>
    <x v="8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7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x v="2"/>
    <x v="2"/>
    <s v="web"/>
  </r>
  <r>
    <n v="552"/>
    <s v="Mercer, Solomon and Singleton"/>
    <s v="Distributed human-resource policy"/>
    <n v="9000"/>
    <n v="8866"/>
    <n v="99"/>
    <x v="0"/>
    <n v="92"/>
    <n v="96"/>
    <x v="1"/>
    <s v="USD"/>
    <n v="1480140000"/>
    <n v="1480312800"/>
    <x v="516"/>
    <d v="2016-11-28T06:00:00"/>
    <b v="0"/>
    <b v="0"/>
    <x v="3"/>
    <x v="3"/>
    <s v="plays"/>
  </r>
  <r>
    <n v="553"/>
    <s v="Dougherty, Austin and Mills"/>
    <s v="De-engineered 5thgeneration contingency"/>
    <n v="170600"/>
    <n v="75022"/>
    <n v="44"/>
    <x v="0"/>
    <n v="1028"/>
    <n v="73"/>
    <x v="1"/>
    <s v="USD"/>
    <n v="1293948000"/>
    <n v="1294034400"/>
    <x v="517"/>
    <d v="2011-01-03T06:00:00"/>
    <b v="0"/>
    <b v="0"/>
    <x v="1"/>
    <x v="1"/>
    <s v="rock"/>
  </r>
  <r>
    <n v="554"/>
    <s v="Ritter PLC"/>
    <s v="Multi-channeled upward-trending application"/>
    <n v="9500"/>
    <n v="14408"/>
    <n v="152"/>
    <x v="1"/>
    <n v="554"/>
    <n v="26"/>
    <x v="0"/>
    <s v="CAD"/>
    <n v="1482127200"/>
    <n v="1482645600"/>
    <x v="518"/>
    <d v="2016-12-25T06:00:00"/>
    <b v="0"/>
    <b v="0"/>
    <x v="7"/>
    <x v="1"/>
    <s v="indie rock"/>
  </r>
  <r>
    <n v="555"/>
    <s v="Anderson Group"/>
    <s v="Organic maximized database"/>
    <n v="6300"/>
    <n v="14089"/>
    <n v="224"/>
    <x v="1"/>
    <n v="135"/>
    <n v="104"/>
    <x v="3"/>
    <s v="DKK"/>
    <n v="1396414800"/>
    <n v="1399093200"/>
    <x v="519"/>
    <d v="2014-05-03T05:00:00"/>
    <b v="0"/>
    <b v="0"/>
    <x v="1"/>
    <x v="1"/>
    <s v="rock"/>
  </r>
  <r>
    <n v="556"/>
    <s v="Smith and Sons"/>
    <s v="Grass-roots 24/7 attitude"/>
    <n v="5200"/>
    <n v="12467"/>
    <n v="240"/>
    <x v="1"/>
    <n v="122"/>
    <n v="102"/>
    <x v="1"/>
    <s v="USD"/>
    <n v="1315285200"/>
    <n v="1315890000"/>
    <x v="520"/>
    <d v="2011-09-13T05:00:00"/>
    <b v="0"/>
    <b v="1"/>
    <x v="18"/>
    <x v="5"/>
    <s v="translations"/>
  </r>
  <r>
    <n v="557"/>
    <s v="Lam-Hamilton"/>
    <s v="Team-oriented global strategy"/>
    <n v="6000"/>
    <n v="11960"/>
    <n v="199"/>
    <x v="1"/>
    <n v="221"/>
    <n v="54"/>
    <x v="1"/>
    <s v="USD"/>
    <n v="1443762000"/>
    <n v="1444021200"/>
    <x v="521"/>
    <d v="2015-10-05T05:00:00"/>
    <b v="0"/>
    <b v="1"/>
    <x v="22"/>
    <x v="4"/>
    <s v="science fiction"/>
  </r>
  <r>
    <n v="558"/>
    <s v="Ho Ltd"/>
    <s v="Enhanced client-driven capacity"/>
    <n v="5800"/>
    <n v="7966"/>
    <n v="137"/>
    <x v="1"/>
    <n v="126"/>
    <n v="63"/>
    <x v="1"/>
    <s v="USD"/>
    <n v="1456293600"/>
    <n v="1460005200"/>
    <x v="522"/>
    <d v="2016-04-07T05:00:00"/>
    <b v="0"/>
    <b v="0"/>
    <x v="3"/>
    <x v="3"/>
    <s v="plays"/>
  </r>
  <r>
    <n v="559"/>
    <s v="Brown, Estrada and Jensen"/>
    <s v="Exclusive systematic productivity"/>
    <n v="105300"/>
    <n v="106321"/>
    <n v="101"/>
    <x v="1"/>
    <n v="1022"/>
    <n v="104"/>
    <x v="1"/>
    <s v="USD"/>
    <n v="1470114000"/>
    <n v="1470718800"/>
    <x v="523"/>
    <d v="2016-08-09T05:00:00"/>
    <b v="0"/>
    <b v="0"/>
    <x v="3"/>
    <x v="3"/>
    <s v="plays"/>
  </r>
  <r>
    <n v="560"/>
    <s v="Hunt LLC"/>
    <s v="Re-engineered radical policy"/>
    <n v="20000"/>
    <n v="158832"/>
    <n v="794"/>
    <x v="1"/>
    <n v="3177"/>
    <n v="50"/>
    <x v="1"/>
    <s v="USD"/>
    <n v="1321596000"/>
    <n v="1325052000"/>
    <x v="524"/>
    <d v="2011-12-28T06:00:00"/>
    <b v="0"/>
    <b v="0"/>
    <x v="10"/>
    <x v="4"/>
    <s v="animation"/>
  </r>
  <r>
    <n v="561"/>
    <s v="Fowler-Smith"/>
    <s v="Down-sized logistical adapter"/>
    <n v="3000"/>
    <n v="11091"/>
    <n v="370"/>
    <x v="1"/>
    <n v="198"/>
    <n v="56"/>
    <x v="5"/>
    <s v="CHF"/>
    <n v="1318827600"/>
    <n v="1319000400"/>
    <x v="525"/>
    <d v="2011-10-19T05:00:00"/>
    <b v="0"/>
    <b v="0"/>
    <x v="3"/>
    <x v="3"/>
    <s v="plays"/>
  </r>
  <r>
    <n v="562"/>
    <s v="Blair Inc"/>
    <s v="Configurable bandwidth-monitored throughput"/>
    <n v="9900"/>
    <n v="1269"/>
    <n v="13"/>
    <x v="0"/>
    <n v="26"/>
    <n v="49"/>
    <x v="5"/>
    <s v="CHF"/>
    <n v="1552366800"/>
    <n v="1552539600"/>
    <x v="188"/>
    <d v="2019-03-14T05:00:00"/>
    <b v="0"/>
    <b v="0"/>
    <x v="1"/>
    <x v="1"/>
    <s v="rock"/>
  </r>
  <r>
    <n v="563"/>
    <s v="Kelley, Stanton and Sanchez"/>
    <s v="Optional tangible pricing structure"/>
    <n v="3700"/>
    <n v="5107"/>
    <n v="138"/>
    <x v="1"/>
    <n v="85"/>
    <n v="60"/>
    <x v="2"/>
    <s v="AUD"/>
    <n v="1542088800"/>
    <n v="1543816800"/>
    <x v="526"/>
    <d v="2018-12-03T06:00:00"/>
    <b v="0"/>
    <b v="0"/>
    <x v="4"/>
    <x v="4"/>
    <s v="documentary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n v="1427086800"/>
    <x v="527"/>
    <d v="2015-03-23T05:00:00"/>
    <b v="0"/>
    <b v="0"/>
    <x v="3"/>
    <x v="3"/>
    <s v="plays"/>
  </r>
  <r>
    <n v="565"/>
    <s v="Joseph LLC"/>
    <s v="Decentralized logistical collaboration"/>
    <n v="94900"/>
    <n v="194166"/>
    <n v="205"/>
    <x v="1"/>
    <n v="3596"/>
    <n v="54"/>
    <x v="1"/>
    <s v="USD"/>
    <n v="1321336800"/>
    <n v="1323064800"/>
    <x v="528"/>
    <d v="2011-12-05T06:00:00"/>
    <b v="0"/>
    <b v="0"/>
    <x v="3"/>
    <x v="3"/>
    <s v="plays"/>
  </r>
  <r>
    <n v="566"/>
    <s v="Webb-Smith"/>
    <s v="Advanced content-based installation"/>
    <n v="9300"/>
    <n v="4124"/>
    <n v="44"/>
    <x v="0"/>
    <n v="37"/>
    <n v="111"/>
    <x v="1"/>
    <s v="USD"/>
    <n v="1456293600"/>
    <n v="1458277200"/>
    <x v="522"/>
    <d v="2016-03-18T05:00:00"/>
    <b v="0"/>
    <b v="1"/>
    <x v="5"/>
    <x v="1"/>
    <s v="electric music"/>
  </r>
  <r>
    <n v="567"/>
    <s v="Johns PLC"/>
    <s v="Distributed high-level open architecture"/>
    <n v="6800"/>
    <n v="14865"/>
    <n v="219"/>
    <x v="1"/>
    <n v="244"/>
    <n v="61"/>
    <x v="1"/>
    <s v="USD"/>
    <n v="1404968400"/>
    <n v="1405141200"/>
    <x v="529"/>
    <d v="2014-07-12T05:00:00"/>
    <b v="0"/>
    <b v="0"/>
    <x v="1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x v="3"/>
    <x v="3"/>
    <s v="plays"/>
  </r>
  <r>
    <n v="569"/>
    <s v="Fischer, Fowler and Arnold"/>
    <s v="Extended multi-tasking definition"/>
    <n v="20100"/>
    <n v="47705"/>
    <n v="237"/>
    <x v="1"/>
    <n v="589"/>
    <n v="81"/>
    <x v="6"/>
    <s v="EUR"/>
    <n v="1294725600"/>
    <n v="1295762400"/>
    <x v="531"/>
    <d v="2011-01-23T06:00:00"/>
    <b v="0"/>
    <b v="0"/>
    <x v="10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x v="1"/>
    <x v="1"/>
    <s v="rock"/>
  </r>
  <r>
    <n v="571"/>
    <s v="Wilson and Sons"/>
    <s v="Monitored grid-enabled model"/>
    <n v="3500"/>
    <n v="3295"/>
    <n v="94"/>
    <x v="0"/>
    <n v="35"/>
    <n v="94"/>
    <x v="6"/>
    <s v="EUR"/>
    <n v="1434690000"/>
    <n v="1438750800"/>
    <x v="532"/>
    <d v="2015-08-05T05:00:00"/>
    <b v="0"/>
    <b v="0"/>
    <x v="12"/>
    <x v="4"/>
    <s v="shorts"/>
  </r>
  <r>
    <n v="572"/>
    <s v="Clements Group"/>
    <s v="Assimilated actuating policy"/>
    <n v="9000"/>
    <n v="4896"/>
    <n v="54"/>
    <x v="3"/>
    <n v="94"/>
    <n v="52"/>
    <x v="1"/>
    <s v="USD"/>
    <n v="1443416400"/>
    <n v="1444798800"/>
    <x v="533"/>
    <d v="2015-10-14T05:00:00"/>
    <b v="0"/>
    <b v="1"/>
    <x v="1"/>
    <x v="1"/>
    <s v="rock"/>
  </r>
  <r>
    <n v="573"/>
    <s v="Valenzuela-Cook"/>
    <s v="Total incremental productivity"/>
    <n v="6700"/>
    <n v="7496"/>
    <n v="112"/>
    <x v="1"/>
    <n v="300"/>
    <n v="25"/>
    <x v="1"/>
    <s v="USD"/>
    <n v="1399006800"/>
    <n v="1399179600"/>
    <x v="409"/>
    <d v="2014-05-04T05:00:00"/>
    <b v="0"/>
    <b v="0"/>
    <x v="23"/>
    <x v="8"/>
    <s v="audio"/>
  </r>
  <r>
    <n v="574"/>
    <s v="Parker, Haley and Foster"/>
    <s v="Adaptive local task-force"/>
    <n v="2700"/>
    <n v="9967"/>
    <n v="369"/>
    <x v="1"/>
    <n v="144"/>
    <n v="69"/>
    <x v="1"/>
    <s v="USD"/>
    <n v="1575698400"/>
    <n v="1576562400"/>
    <x v="534"/>
    <d v="2019-12-17T06:00:00"/>
    <b v="0"/>
    <b v="1"/>
    <x v="0"/>
    <x v="0"/>
    <s v="food trucks"/>
  </r>
  <r>
    <n v="575"/>
    <s v="Fuentes LLC"/>
    <s v="Universal zero-defect concept"/>
    <n v="83300"/>
    <n v="52421"/>
    <n v="63"/>
    <x v="0"/>
    <n v="558"/>
    <n v="94"/>
    <x v="1"/>
    <s v="USD"/>
    <n v="1400562000"/>
    <n v="1400821200"/>
    <x v="53"/>
    <d v="2014-05-23T05:00:00"/>
    <b v="0"/>
    <b v="1"/>
    <x v="3"/>
    <x v="3"/>
    <s v="plays"/>
  </r>
  <r>
    <n v="576"/>
    <s v="Moran and Sons"/>
    <s v="Object-based bottom-line superstructure"/>
    <n v="9700"/>
    <n v="6298"/>
    <n v="65"/>
    <x v="0"/>
    <n v="64"/>
    <n v="98"/>
    <x v="1"/>
    <s v="USD"/>
    <n v="1509512400"/>
    <n v="1510984800"/>
    <x v="535"/>
    <d v="2017-11-18T06:00:00"/>
    <b v="0"/>
    <b v="0"/>
    <x v="3"/>
    <x v="3"/>
    <s v="plays"/>
  </r>
  <r>
    <n v="577"/>
    <s v="Stevens Inc"/>
    <s v="Adaptive 24hour projection"/>
    <n v="8200"/>
    <n v="1546"/>
    <n v="19"/>
    <x v="3"/>
    <n v="37"/>
    <n v="42"/>
    <x v="1"/>
    <s v="USD"/>
    <n v="1299823200"/>
    <n v="1302066000"/>
    <x v="536"/>
    <d v="2011-04-06T05:00:00"/>
    <b v="0"/>
    <b v="0"/>
    <x v="17"/>
    <x v="1"/>
    <s v="jazz"/>
  </r>
  <r>
    <n v="578"/>
    <s v="Martinez-Johnson"/>
    <s v="Sharable radical toolset"/>
    <n v="96500"/>
    <n v="16168"/>
    <n v="17"/>
    <x v="0"/>
    <n v="245"/>
    <n v="66"/>
    <x v="1"/>
    <s v="USD"/>
    <n v="1322719200"/>
    <n v="1322978400"/>
    <x v="537"/>
    <d v="2011-12-04T06:00:00"/>
    <b v="0"/>
    <b v="0"/>
    <x v="22"/>
    <x v="4"/>
    <s v="science fiction"/>
  </r>
  <r>
    <n v="579"/>
    <s v="Franklin Inc"/>
    <s v="Focused multimedia knowledgebase"/>
    <n v="6200"/>
    <n v="6269"/>
    <n v="101"/>
    <x v="1"/>
    <n v="87"/>
    <n v="72"/>
    <x v="1"/>
    <s v="USD"/>
    <n v="1312693200"/>
    <n v="1313730000"/>
    <x v="538"/>
    <d v="2011-08-19T05:00:00"/>
    <b v="0"/>
    <b v="0"/>
    <x v="17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x v="3"/>
    <x v="3"/>
    <s v="plays"/>
  </r>
  <r>
    <n v="581"/>
    <s v="Sanchez, Cross and Savage"/>
    <s v="Sharable mobile knowledgebase"/>
    <n v="6000"/>
    <n v="3841"/>
    <n v="64"/>
    <x v="0"/>
    <n v="71"/>
    <n v="54"/>
    <x v="1"/>
    <s v="USD"/>
    <n v="1304053200"/>
    <n v="1305349200"/>
    <x v="540"/>
    <d v="2011-05-14T05:00:00"/>
    <b v="0"/>
    <b v="0"/>
    <x v="2"/>
    <x v="2"/>
    <s v="web"/>
  </r>
  <r>
    <n v="582"/>
    <s v="Pineda Ltd"/>
    <s v="Cross-group global system engine"/>
    <n v="8700"/>
    <n v="4531"/>
    <n v="52"/>
    <x v="0"/>
    <n v="42"/>
    <n v="108"/>
    <x v="1"/>
    <s v="USD"/>
    <n v="1433912400"/>
    <n v="1434344400"/>
    <x v="505"/>
    <d v="2015-06-15T05:00:00"/>
    <b v="0"/>
    <b v="1"/>
    <x v="11"/>
    <x v="6"/>
    <s v="video games"/>
  </r>
  <r>
    <n v="583"/>
    <s v="Powell and Sons"/>
    <s v="Centralized clear-thinking conglomeration"/>
    <n v="18900"/>
    <n v="60934"/>
    <n v="322"/>
    <x v="1"/>
    <n v="909"/>
    <n v="67"/>
    <x v="1"/>
    <s v="USD"/>
    <n v="1329717600"/>
    <n v="1331186400"/>
    <x v="541"/>
    <d v="2012-03-08T06:00:00"/>
    <b v="0"/>
    <b v="0"/>
    <x v="4"/>
    <x v="4"/>
    <s v="documentary"/>
  </r>
  <r>
    <n v="584"/>
    <s v="Nunez-Richards"/>
    <s v="De-engineered cohesive system engine"/>
    <n v="86400"/>
    <n v="103255"/>
    <n v="120"/>
    <x v="1"/>
    <n v="1613"/>
    <n v="64"/>
    <x v="1"/>
    <s v="USD"/>
    <n v="1335330000"/>
    <n v="1336539600"/>
    <x v="542"/>
    <d v="2012-05-09T05:00:00"/>
    <b v="0"/>
    <b v="0"/>
    <x v="2"/>
    <x v="2"/>
    <s v="web"/>
  </r>
  <r>
    <n v="585"/>
    <s v="Pugh LLC"/>
    <s v="Reactive analyzing function"/>
    <n v="8900"/>
    <n v="13065"/>
    <n v="147"/>
    <x v="1"/>
    <n v="136"/>
    <n v="96"/>
    <x v="1"/>
    <s v="USD"/>
    <n v="1268888400"/>
    <n v="1269752400"/>
    <x v="543"/>
    <d v="2010-03-28T05:00:00"/>
    <b v="0"/>
    <b v="0"/>
    <x v="18"/>
    <x v="5"/>
    <s v="translations"/>
  </r>
  <r>
    <n v="586"/>
    <s v="Rowe-Wong"/>
    <s v="Robust hybrid budgetary management"/>
    <n v="700"/>
    <n v="6654"/>
    <n v="951"/>
    <x v="1"/>
    <n v="130"/>
    <n v="51"/>
    <x v="1"/>
    <s v="USD"/>
    <n v="1289973600"/>
    <n v="1291615200"/>
    <x v="544"/>
    <d v="2010-12-06T06:00:00"/>
    <b v="0"/>
    <b v="0"/>
    <x v="1"/>
    <x v="1"/>
    <s v="rock"/>
  </r>
  <r>
    <n v="587"/>
    <s v="Williams-Santos"/>
    <s v="Open-source analyzing monitoring"/>
    <n v="9400"/>
    <n v="6852"/>
    <n v="73"/>
    <x v="0"/>
    <n v="156"/>
    <n v="44"/>
    <x v="0"/>
    <s v="CAD"/>
    <n v="1547877600"/>
    <n v="1552366800"/>
    <x v="35"/>
    <d v="2019-03-12T05:00:00"/>
    <b v="0"/>
    <b v="1"/>
    <x v="0"/>
    <x v="0"/>
    <s v="food trucks"/>
  </r>
  <r>
    <n v="588"/>
    <s v="Weber Inc"/>
    <s v="Up-sized discrete firmware"/>
    <n v="157600"/>
    <n v="124517"/>
    <n v="79"/>
    <x v="0"/>
    <n v="1368"/>
    <n v="91"/>
    <x v="4"/>
    <s v="GBP"/>
    <n v="1269493200"/>
    <n v="1272171600"/>
    <x v="152"/>
    <d v="2010-04-25T05:00:00"/>
    <b v="0"/>
    <b v="0"/>
    <x v="3"/>
    <x v="3"/>
    <s v="plays"/>
  </r>
  <r>
    <n v="589"/>
    <s v="Avery, Brown and Parker"/>
    <s v="Exclusive intangible extranet"/>
    <n v="7900"/>
    <n v="5113"/>
    <n v="65"/>
    <x v="0"/>
    <n v="102"/>
    <n v="50"/>
    <x v="1"/>
    <s v="USD"/>
    <n v="1436072400"/>
    <n v="1436677200"/>
    <x v="545"/>
    <d v="2015-07-12T05:00:00"/>
    <b v="0"/>
    <b v="0"/>
    <x v="4"/>
    <x v="4"/>
    <s v="documentary"/>
  </r>
  <r>
    <n v="590"/>
    <s v="Cox Group"/>
    <s v="Synergized analyzing process improvement"/>
    <n v="7100"/>
    <n v="5824"/>
    <n v="82"/>
    <x v="0"/>
    <n v="86"/>
    <n v="68"/>
    <x v="2"/>
    <s v="AUD"/>
    <n v="1419141600"/>
    <n v="1420092000"/>
    <x v="546"/>
    <d v="2015-01-01T06:00:00"/>
    <b v="0"/>
    <b v="0"/>
    <x v="15"/>
    <x v="5"/>
    <s v="radio &amp; podcasts"/>
  </r>
  <r>
    <n v="591"/>
    <s v="Jensen LLC"/>
    <s v="Realigned dedicated system engine"/>
    <n v="600"/>
    <n v="6226"/>
    <n v="1038"/>
    <x v="1"/>
    <n v="102"/>
    <n v="61"/>
    <x v="1"/>
    <s v="USD"/>
    <n v="1279083600"/>
    <n v="1279947600"/>
    <x v="547"/>
    <d v="2010-07-24T05:00:00"/>
    <b v="0"/>
    <b v="0"/>
    <x v="11"/>
    <x v="6"/>
    <s v="video games"/>
  </r>
  <r>
    <n v="592"/>
    <s v="Brown Inc"/>
    <s v="Object-based bandwidth-monitored concept"/>
    <n v="156800"/>
    <n v="20243"/>
    <n v="13"/>
    <x v="0"/>
    <n v="253"/>
    <n v="80"/>
    <x v="1"/>
    <s v="USD"/>
    <n v="1401426000"/>
    <n v="1402203600"/>
    <x v="548"/>
    <d v="2014-06-08T05:00:00"/>
    <b v="0"/>
    <b v="0"/>
    <x v="3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x v="10"/>
    <x v="4"/>
    <s v="animation"/>
  </r>
  <r>
    <n v="594"/>
    <s v="Mcbride PLC"/>
    <s v="Upgradable leadingedge Local Area Network"/>
    <n v="157300"/>
    <n v="11167"/>
    <n v="7"/>
    <x v="0"/>
    <n v="157"/>
    <n v="71"/>
    <x v="1"/>
    <s v="USD"/>
    <n v="1467003600"/>
    <n v="1467262800"/>
    <x v="550"/>
    <d v="2016-06-30T05:00:00"/>
    <b v="0"/>
    <b v="1"/>
    <x v="3"/>
    <x v="3"/>
    <s v="plays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n v="1270530000"/>
    <x v="551"/>
    <d v="2010-04-06T05:00:00"/>
    <b v="0"/>
    <b v="1"/>
    <x v="3"/>
    <x v="3"/>
    <s v="plays"/>
  </r>
  <r>
    <n v="596"/>
    <s v="Becker-Scott"/>
    <s v="Managed optimizing archive"/>
    <n v="7900"/>
    <n v="7875"/>
    <n v="100"/>
    <x v="0"/>
    <n v="183"/>
    <n v="43"/>
    <x v="1"/>
    <s v="USD"/>
    <n v="1457157600"/>
    <n v="1457762400"/>
    <x v="552"/>
    <d v="2016-03-12T06:00:00"/>
    <b v="0"/>
    <b v="1"/>
    <x v="6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x v="3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x v="1"/>
    <x v="1"/>
    <s v="rock"/>
  </r>
  <r>
    <n v="599"/>
    <s v="Smith-Ramos"/>
    <s v="Persevering optimizing Graphical User Interface"/>
    <n v="140300"/>
    <n v="5112"/>
    <n v="4"/>
    <x v="0"/>
    <n v="82"/>
    <n v="62"/>
    <x v="3"/>
    <s v="DKK"/>
    <n v="1423720800"/>
    <n v="1424412000"/>
    <x v="554"/>
    <d v="2015-02-20T06:00:00"/>
    <b v="0"/>
    <b v="0"/>
    <x v="4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  <s v="food trucks"/>
  </r>
  <r>
    <n v="601"/>
    <s v="Waters and Sons"/>
    <s v="Inverse neutral structure"/>
    <n v="6300"/>
    <n v="13018"/>
    <n v="207"/>
    <x v="1"/>
    <n v="194"/>
    <n v="67"/>
    <x v="1"/>
    <s v="USD"/>
    <n v="1401426000"/>
    <n v="1402894800"/>
    <x v="548"/>
    <d v="2014-06-16T05:00:00"/>
    <b v="1"/>
    <b v="0"/>
    <x v="8"/>
    <x v="2"/>
    <s v="wearables"/>
  </r>
  <r>
    <n v="602"/>
    <s v="Brown Ltd"/>
    <s v="Quality-focused system-worthy support"/>
    <n v="71100"/>
    <n v="91176"/>
    <n v="128"/>
    <x v="1"/>
    <n v="1140"/>
    <n v="80"/>
    <x v="1"/>
    <s v="USD"/>
    <n v="1433480400"/>
    <n v="1434430800"/>
    <x v="62"/>
    <d v="2015-06-16T05:00:00"/>
    <b v="0"/>
    <b v="0"/>
    <x v="3"/>
    <x v="3"/>
    <s v="plays"/>
  </r>
  <r>
    <n v="603"/>
    <s v="Christian, Yates and Greer"/>
    <s v="Vision-oriented 5thgeneration array"/>
    <n v="5300"/>
    <n v="6342"/>
    <n v="120"/>
    <x v="1"/>
    <n v="102"/>
    <n v="62"/>
    <x v="1"/>
    <s v="USD"/>
    <n v="1555563600"/>
    <n v="1557896400"/>
    <x v="556"/>
    <d v="2019-05-15T05:00:00"/>
    <b v="0"/>
    <b v="0"/>
    <x v="3"/>
    <x v="3"/>
    <s v="plays"/>
  </r>
  <r>
    <n v="604"/>
    <s v="Cole, Hernandez and Rodriguez"/>
    <s v="Cross-platform logistical circuit"/>
    <n v="88700"/>
    <n v="151438"/>
    <n v="171"/>
    <x v="1"/>
    <n v="2857"/>
    <n v="53"/>
    <x v="1"/>
    <s v="USD"/>
    <n v="1295676000"/>
    <n v="1297490400"/>
    <x v="557"/>
    <d v="2011-02-12T06:00:00"/>
    <b v="0"/>
    <b v="0"/>
    <x v="3"/>
    <x v="3"/>
    <s v="plays"/>
  </r>
  <r>
    <n v="605"/>
    <s v="Ortiz, Valenzuela and Collins"/>
    <s v="Profound solution-oriented matrix"/>
    <n v="3300"/>
    <n v="6178"/>
    <n v="187"/>
    <x v="1"/>
    <n v="107"/>
    <n v="58"/>
    <x v="1"/>
    <s v="USD"/>
    <n v="1443848400"/>
    <n v="1447394400"/>
    <x v="27"/>
    <d v="2015-11-13T06:00:00"/>
    <b v="0"/>
    <b v="0"/>
    <x v="9"/>
    <x v="5"/>
    <s v="nonfiction"/>
  </r>
  <r>
    <n v="606"/>
    <s v="Valencia PLC"/>
    <s v="Extended asynchronous initiative"/>
    <n v="3400"/>
    <n v="6405"/>
    <n v="188"/>
    <x v="1"/>
    <n v="160"/>
    <n v="40"/>
    <x v="4"/>
    <s v="GBP"/>
    <n v="1457330400"/>
    <n v="1458277200"/>
    <x v="558"/>
    <d v="2016-03-18T05:00:00"/>
    <b v="0"/>
    <b v="0"/>
    <x v="1"/>
    <x v="1"/>
    <s v="rock"/>
  </r>
  <r>
    <n v="607"/>
    <s v="Gordon, Mendez and Johnson"/>
    <s v="Fundamental needs-based frame"/>
    <n v="137600"/>
    <n v="180667"/>
    <n v="131"/>
    <x v="1"/>
    <n v="2230"/>
    <n v="81"/>
    <x v="1"/>
    <s v="USD"/>
    <n v="1395550800"/>
    <n v="1395723600"/>
    <x v="559"/>
    <d v="2014-03-25T05:00:00"/>
    <b v="0"/>
    <b v="0"/>
    <x v="0"/>
    <x v="0"/>
    <s v="food trucks"/>
  </r>
  <r>
    <n v="608"/>
    <s v="Johnson Group"/>
    <s v="Compatible full-range leverage"/>
    <n v="3900"/>
    <n v="11075"/>
    <n v="284"/>
    <x v="1"/>
    <n v="316"/>
    <n v="35"/>
    <x v="1"/>
    <s v="USD"/>
    <n v="1551852000"/>
    <n v="1552197600"/>
    <x v="426"/>
    <d v="2019-03-10T06:00:00"/>
    <b v="0"/>
    <b v="1"/>
    <x v="17"/>
    <x v="1"/>
    <s v="jazz"/>
  </r>
  <r>
    <n v="609"/>
    <s v="Rose-Fuller"/>
    <s v="Upgradable holistic system engine"/>
    <n v="10000"/>
    <n v="12042"/>
    <n v="120"/>
    <x v="1"/>
    <n v="117"/>
    <n v="103"/>
    <x v="1"/>
    <s v="USD"/>
    <n v="1547618400"/>
    <n v="1549087200"/>
    <x v="560"/>
    <d v="2019-02-02T06:00:00"/>
    <b v="0"/>
    <b v="0"/>
    <x v="22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x v="3"/>
    <x v="3"/>
    <s v="plays"/>
  </r>
  <r>
    <n v="611"/>
    <s v="Brady, Cortez and Rodriguez"/>
    <s v="Multi-lateral maximized core"/>
    <n v="8200"/>
    <n v="1136"/>
    <n v="14"/>
    <x v="3"/>
    <n v="15"/>
    <n v="76"/>
    <x v="1"/>
    <s v="USD"/>
    <n v="1374728400"/>
    <n v="1375765200"/>
    <x v="562"/>
    <d v="2013-08-06T05:00:00"/>
    <b v="0"/>
    <b v="0"/>
    <x v="3"/>
    <x v="3"/>
    <s v="plays"/>
  </r>
  <r>
    <n v="612"/>
    <s v="Wang, Nguyen and Horton"/>
    <s v="Innovative holistic hub"/>
    <n v="6200"/>
    <n v="8645"/>
    <n v="139"/>
    <x v="1"/>
    <n v="192"/>
    <n v="45"/>
    <x v="1"/>
    <s v="USD"/>
    <n v="1287810000"/>
    <n v="1289800800"/>
    <x v="563"/>
    <d v="2010-11-15T06:00:00"/>
    <b v="0"/>
    <b v="0"/>
    <x v="5"/>
    <x v="1"/>
    <s v="electric music"/>
  </r>
  <r>
    <n v="613"/>
    <s v="Santos, Williams and Brown"/>
    <s v="Reverse-engineered 24/7 methodology"/>
    <n v="1100"/>
    <n v="1914"/>
    <n v="174"/>
    <x v="1"/>
    <n v="26"/>
    <n v="74"/>
    <x v="0"/>
    <s v="CAD"/>
    <n v="1503723600"/>
    <n v="1504501200"/>
    <x v="564"/>
    <d v="2017-09-04T05:00:00"/>
    <b v="0"/>
    <b v="0"/>
    <x v="3"/>
    <x v="3"/>
    <s v="plays"/>
  </r>
  <r>
    <n v="614"/>
    <s v="Barnett and Sons"/>
    <s v="Business-focused dynamic info-mediaries"/>
    <n v="26500"/>
    <n v="41205"/>
    <n v="155"/>
    <x v="1"/>
    <n v="723"/>
    <n v="57"/>
    <x v="1"/>
    <s v="USD"/>
    <n v="1484114400"/>
    <n v="1485669600"/>
    <x v="565"/>
    <d v="2017-01-29T06:00:00"/>
    <b v="0"/>
    <b v="0"/>
    <x v="3"/>
    <x v="3"/>
    <s v="plays"/>
  </r>
  <r>
    <n v="615"/>
    <s v="Petersen-Rodriguez"/>
    <s v="Digitized clear-thinking installation"/>
    <n v="8500"/>
    <n v="14488"/>
    <n v="170"/>
    <x v="1"/>
    <n v="170"/>
    <n v="85"/>
    <x v="6"/>
    <s v="EUR"/>
    <n v="1461906000"/>
    <n v="1462770000"/>
    <x v="566"/>
    <d v="2016-05-09T05:00:00"/>
    <b v="0"/>
    <b v="0"/>
    <x v="3"/>
    <x v="3"/>
    <s v="plays"/>
  </r>
  <r>
    <n v="616"/>
    <s v="Burnett-Mora"/>
    <s v="Quality-focused 24/7 superstructure"/>
    <n v="6400"/>
    <n v="12129"/>
    <n v="190"/>
    <x v="1"/>
    <n v="238"/>
    <n v="51"/>
    <x v="4"/>
    <s v="GBP"/>
    <n v="1379653200"/>
    <n v="1379739600"/>
    <x v="567"/>
    <d v="2013-09-21T05:00:00"/>
    <b v="0"/>
    <b v="1"/>
    <x v="7"/>
    <x v="1"/>
    <s v="indie rock"/>
  </r>
  <r>
    <n v="617"/>
    <s v="King LLC"/>
    <s v="Multi-channeled local intranet"/>
    <n v="1400"/>
    <n v="3496"/>
    <n v="250"/>
    <x v="1"/>
    <n v="55"/>
    <n v="64"/>
    <x v="1"/>
    <s v="USD"/>
    <n v="1401858000"/>
    <n v="1402722000"/>
    <x v="568"/>
    <d v="2014-06-14T05:00:00"/>
    <b v="0"/>
    <b v="0"/>
    <x v="3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x v="9"/>
    <x v="5"/>
    <s v="nonfiction"/>
  </r>
  <r>
    <n v="619"/>
    <s v="Case LLC"/>
    <s v="Ameliorated foreground methodology"/>
    <n v="195900"/>
    <n v="55757"/>
    <n v="28"/>
    <x v="0"/>
    <n v="648"/>
    <n v="86"/>
    <x v="1"/>
    <s v="USD"/>
    <n v="1304658000"/>
    <n v="1304744400"/>
    <x v="570"/>
    <d v="2011-05-07T05:00:00"/>
    <b v="1"/>
    <b v="1"/>
    <x v="3"/>
    <x v="3"/>
    <s v="plays"/>
  </r>
  <r>
    <n v="620"/>
    <s v="Swanson, Wilson and Baker"/>
    <s v="Synergized well-modulated project"/>
    <n v="4300"/>
    <n v="11525"/>
    <n v="268"/>
    <x v="1"/>
    <n v="128"/>
    <n v="90"/>
    <x v="2"/>
    <s v="AUD"/>
    <n v="1467954000"/>
    <n v="1468299600"/>
    <x v="571"/>
    <d v="2016-07-12T05:00:00"/>
    <b v="0"/>
    <b v="0"/>
    <x v="14"/>
    <x v="7"/>
    <s v="photography books"/>
  </r>
  <r>
    <n v="621"/>
    <s v="Dean, Fox and Phillips"/>
    <s v="Extended context-sensitive forecast"/>
    <n v="25600"/>
    <n v="158669"/>
    <n v="620"/>
    <x v="1"/>
    <n v="2144"/>
    <n v="74"/>
    <x v="1"/>
    <s v="USD"/>
    <n v="1473742800"/>
    <n v="1474174800"/>
    <x v="572"/>
    <d v="2016-09-18T05:00:00"/>
    <b v="0"/>
    <b v="0"/>
    <x v="3"/>
    <x v="3"/>
    <s v="plays"/>
  </r>
  <r>
    <n v="622"/>
    <s v="Smith-Smith"/>
    <s v="Total leadingedge neural-net"/>
    <n v="189000"/>
    <n v="5916"/>
    <n v="3"/>
    <x v="0"/>
    <n v="64"/>
    <n v="92"/>
    <x v="1"/>
    <s v="USD"/>
    <n v="1523768400"/>
    <n v="1526014800"/>
    <x v="573"/>
    <d v="2018-05-11T05:00:00"/>
    <b v="0"/>
    <b v="0"/>
    <x v="7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x v="3"/>
    <x v="3"/>
    <s v="plays"/>
  </r>
  <r>
    <n v="624"/>
    <s v="White, Robertson and Roberts"/>
    <s v="Down-sized national software"/>
    <n v="5100"/>
    <n v="14249"/>
    <n v="279"/>
    <x v="1"/>
    <n v="432"/>
    <n v="33"/>
    <x v="1"/>
    <s v="USD"/>
    <n v="1422165600"/>
    <n v="1422684000"/>
    <x v="511"/>
    <d v="2015-01-31T06:00:00"/>
    <b v="0"/>
    <b v="0"/>
    <x v="14"/>
    <x v="7"/>
    <s v="photography books"/>
  </r>
  <r>
    <n v="625"/>
    <s v="Martinez Inc"/>
    <s v="Organic upward-trending Graphical User Interface"/>
    <n v="7500"/>
    <n v="5803"/>
    <n v="77"/>
    <x v="0"/>
    <n v="62"/>
    <n v="94"/>
    <x v="1"/>
    <s v="USD"/>
    <n v="1580104800"/>
    <n v="1581314400"/>
    <x v="575"/>
    <d v="2020-02-10T06:00:00"/>
    <b v="0"/>
    <b v="0"/>
    <x v="3"/>
    <x v="3"/>
    <s v="plays"/>
  </r>
  <r>
    <n v="626"/>
    <s v="Tucker, Mccoy and Marquez"/>
    <s v="Synergistic tertiary budgetary management"/>
    <n v="6400"/>
    <n v="13205"/>
    <n v="206"/>
    <x v="1"/>
    <n v="189"/>
    <n v="70"/>
    <x v="1"/>
    <s v="USD"/>
    <n v="1285650000"/>
    <n v="1286427600"/>
    <x v="576"/>
    <d v="2010-10-07T05:00:00"/>
    <b v="0"/>
    <b v="1"/>
    <x v="3"/>
    <x v="3"/>
    <s v="plays"/>
  </r>
  <r>
    <n v="627"/>
    <s v="Martin, Lee and Armstrong"/>
    <s v="Open-architected incremental ability"/>
    <n v="1600"/>
    <n v="11108"/>
    <n v="694"/>
    <x v="1"/>
    <n v="154"/>
    <n v="72"/>
    <x v="4"/>
    <s v="GBP"/>
    <n v="1276664400"/>
    <n v="1278738000"/>
    <x v="577"/>
    <d v="2010-07-10T05:00:00"/>
    <b v="1"/>
    <b v="0"/>
    <x v="0"/>
    <x v="0"/>
    <s v="food trucks"/>
  </r>
  <r>
    <n v="628"/>
    <s v="Dunn, Moreno and Green"/>
    <s v="Intuitive object-oriented task-force"/>
    <n v="1900"/>
    <n v="2884"/>
    <n v="152"/>
    <x v="1"/>
    <n v="96"/>
    <n v="30"/>
    <x v="1"/>
    <s v="USD"/>
    <n v="1286168400"/>
    <n v="1286427600"/>
    <x v="578"/>
    <d v="2010-10-07T05:00:00"/>
    <b v="0"/>
    <b v="0"/>
    <x v="7"/>
    <x v="1"/>
    <s v="indie rock"/>
  </r>
  <r>
    <n v="629"/>
    <s v="Jackson, Martinez and Ray"/>
    <s v="Multi-tiered executive toolset"/>
    <n v="85900"/>
    <n v="55476"/>
    <n v="65"/>
    <x v="0"/>
    <n v="750"/>
    <n v="74"/>
    <x v="1"/>
    <s v="USD"/>
    <n v="1467781200"/>
    <n v="1467954000"/>
    <x v="579"/>
    <d v="2016-07-08T05:00:00"/>
    <b v="0"/>
    <b v="1"/>
    <x v="3"/>
    <x v="3"/>
    <s v="plays"/>
  </r>
  <r>
    <n v="630"/>
    <s v="Patterson-Johnson"/>
    <s v="Grass-roots directional workforce"/>
    <n v="9500"/>
    <n v="5973"/>
    <n v="63"/>
    <x v="3"/>
    <n v="87"/>
    <n v="69"/>
    <x v="1"/>
    <s v="USD"/>
    <n v="1556686800"/>
    <n v="1557637200"/>
    <x v="580"/>
    <d v="2019-05-12T05:00:00"/>
    <b v="0"/>
    <b v="1"/>
    <x v="3"/>
    <x v="3"/>
    <s v="plays"/>
  </r>
  <r>
    <n v="631"/>
    <s v="Carlson-Hernandez"/>
    <s v="Quality-focused real-time solution"/>
    <n v="59200"/>
    <n v="183756"/>
    <n v="310"/>
    <x v="1"/>
    <n v="3063"/>
    <n v="60"/>
    <x v="1"/>
    <s v="USD"/>
    <n v="1553576400"/>
    <n v="1553922000"/>
    <x v="581"/>
    <d v="2019-03-30T05:00:00"/>
    <b v="0"/>
    <b v="0"/>
    <x v="3"/>
    <x v="3"/>
    <s v="plays"/>
  </r>
  <r>
    <n v="632"/>
    <s v="Parker PLC"/>
    <s v="Reduced interactive matrix"/>
    <n v="72100"/>
    <n v="30902"/>
    <n v="43"/>
    <x v="2"/>
    <n v="278"/>
    <n v="111"/>
    <x v="1"/>
    <s v="USD"/>
    <n v="1414904400"/>
    <n v="1416463200"/>
    <x v="582"/>
    <d v="2014-11-20T06:00:00"/>
    <b v="0"/>
    <b v="0"/>
    <x v="3"/>
    <x v="3"/>
    <s v="plays"/>
  </r>
  <r>
    <n v="633"/>
    <s v="Yu and Sons"/>
    <s v="Adaptive context-sensitive architecture"/>
    <n v="6700"/>
    <n v="5569"/>
    <n v="83"/>
    <x v="0"/>
    <n v="105"/>
    <n v="53"/>
    <x v="1"/>
    <s v="USD"/>
    <n v="1446876000"/>
    <n v="1447221600"/>
    <x v="336"/>
    <d v="2015-11-11T06:00:00"/>
    <b v="0"/>
    <b v="0"/>
    <x v="10"/>
    <x v="4"/>
    <s v="animation"/>
  </r>
  <r>
    <n v="634"/>
    <s v="Taylor, Johnson and Hernandez"/>
    <s v="Polarized incremental portal"/>
    <n v="118200"/>
    <n v="92824"/>
    <n v="79"/>
    <x v="3"/>
    <n v="1658"/>
    <n v="56"/>
    <x v="1"/>
    <s v="USD"/>
    <n v="1490418000"/>
    <n v="1491627600"/>
    <x v="583"/>
    <d v="2017-04-08T05:00:00"/>
    <b v="0"/>
    <b v="0"/>
    <x v="19"/>
    <x v="4"/>
    <s v="television"/>
  </r>
  <r>
    <n v="635"/>
    <s v="Mack Ltd"/>
    <s v="Reactive regional access"/>
    <n v="139000"/>
    <n v="158590"/>
    <n v="114"/>
    <x v="1"/>
    <n v="2266"/>
    <n v="70"/>
    <x v="1"/>
    <s v="USD"/>
    <n v="1360389600"/>
    <n v="1363150800"/>
    <x v="584"/>
    <d v="2013-03-13T05:00:00"/>
    <b v="0"/>
    <b v="0"/>
    <x v="19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x v="10"/>
    <x v="4"/>
    <s v="animation"/>
  </r>
  <r>
    <n v="637"/>
    <s v="Williams-Ramirez"/>
    <s v="Open-architected 24/7 throughput"/>
    <n v="8500"/>
    <n v="6750"/>
    <n v="79"/>
    <x v="0"/>
    <n v="65"/>
    <n v="104"/>
    <x v="1"/>
    <s v="USD"/>
    <n v="1479103200"/>
    <n v="1479794400"/>
    <x v="586"/>
    <d v="2016-11-22T06:00:00"/>
    <b v="0"/>
    <b v="0"/>
    <x v="3"/>
    <x v="3"/>
    <s v="plays"/>
  </r>
  <r>
    <n v="638"/>
    <s v="Weaver Ltd"/>
    <s v="Monitored 24/7 approach"/>
    <n v="81600"/>
    <n v="9318"/>
    <n v="11"/>
    <x v="0"/>
    <n v="94"/>
    <n v="99"/>
    <x v="1"/>
    <s v="USD"/>
    <n v="1280206800"/>
    <n v="1281243600"/>
    <x v="587"/>
    <d v="2010-08-08T05:00:00"/>
    <b v="0"/>
    <b v="1"/>
    <x v="3"/>
    <x v="3"/>
    <s v="plays"/>
  </r>
  <r>
    <n v="639"/>
    <s v="Barnes-Williams"/>
    <s v="Upgradable explicit forecast"/>
    <n v="8600"/>
    <n v="4832"/>
    <n v="56"/>
    <x v="2"/>
    <n v="45"/>
    <n v="107"/>
    <x v="1"/>
    <s v="USD"/>
    <n v="1532754000"/>
    <n v="1532754000"/>
    <x v="588"/>
    <d v="2018-07-28T05:00:00"/>
    <b v="0"/>
    <b v="1"/>
    <x v="6"/>
    <x v="4"/>
    <s v="drama"/>
  </r>
  <r>
    <n v="640"/>
    <s v="Richardson, Woodward and Hansen"/>
    <s v="Pre-emptive context-sensitive support"/>
    <n v="119800"/>
    <n v="19769"/>
    <n v="17"/>
    <x v="0"/>
    <n v="257"/>
    <n v="77"/>
    <x v="1"/>
    <s v="USD"/>
    <n v="1453096800"/>
    <n v="1453356000"/>
    <x v="589"/>
    <d v="2016-01-21T06:00:00"/>
    <b v="0"/>
    <b v="0"/>
    <x v="3"/>
    <x v="3"/>
    <s v="plays"/>
  </r>
  <r>
    <n v="641"/>
    <s v="Hunt, Barker and Baker"/>
    <s v="Business-focused leadingedge instruction set"/>
    <n v="9400"/>
    <n v="11277"/>
    <n v="120"/>
    <x v="1"/>
    <n v="194"/>
    <n v="58"/>
    <x v="5"/>
    <s v="CHF"/>
    <n v="1487570400"/>
    <n v="1489986000"/>
    <x v="590"/>
    <d v="2017-03-20T05:00:00"/>
    <b v="0"/>
    <b v="0"/>
    <x v="3"/>
    <x v="3"/>
    <s v="plays"/>
  </r>
  <r>
    <n v="642"/>
    <s v="Ramos, Moreno and Lewis"/>
    <s v="Extended multi-state knowledge user"/>
    <n v="9200"/>
    <n v="13382"/>
    <n v="145"/>
    <x v="1"/>
    <n v="129"/>
    <n v="104"/>
    <x v="0"/>
    <s v="CAD"/>
    <n v="1545026400"/>
    <n v="1545804000"/>
    <x v="591"/>
    <d v="2018-12-26T06:00:00"/>
    <b v="0"/>
    <b v="0"/>
    <x v="8"/>
    <x v="2"/>
    <s v="wearables"/>
  </r>
  <r>
    <n v="643"/>
    <s v="Harris Inc"/>
    <s v="Future-proofed modular groupware"/>
    <n v="14900"/>
    <n v="32986"/>
    <n v="221"/>
    <x v="1"/>
    <n v="375"/>
    <n v="88"/>
    <x v="1"/>
    <s v="USD"/>
    <n v="1488348000"/>
    <n v="1489899600"/>
    <x v="592"/>
    <d v="2017-03-19T05:00:00"/>
    <b v="0"/>
    <b v="0"/>
    <x v="3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x v="3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x v="1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x v="11"/>
    <x v="6"/>
    <s v="video games"/>
  </r>
  <r>
    <n v="647"/>
    <s v="Jordan-Wolfe"/>
    <s v="Inverse multimedia Graphic Interface"/>
    <n v="4500"/>
    <n v="1863"/>
    <n v="41"/>
    <x v="0"/>
    <n v="18"/>
    <n v="104"/>
    <x v="1"/>
    <s v="USD"/>
    <n v="1523250000"/>
    <n v="1525323600"/>
    <x v="596"/>
    <d v="2018-05-03T05:00:00"/>
    <b v="0"/>
    <b v="0"/>
    <x v="18"/>
    <x v="5"/>
    <s v="translations"/>
  </r>
  <r>
    <n v="648"/>
    <s v="Vargas-Cox"/>
    <s v="Vision-oriented local contingency"/>
    <n v="98600"/>
    <n v="62174"/>
    <n v="63"/>
    <x v="3"/>
    <n v="723"/>
    <n v="86"/>
    <x v="1"/>
    <s v="USD"/>
    <n v="1499317200"/>
    <n v="1500872400"/>
    <x v="597"/>
    <d v="2017-07-24T05:00:00"/>
    <b v="1"/>
    <b v="0"/>
    <x v="0"/>
    <x v="0"/>
    <s v="food trucks"/>
  </r>
  <r>
    <n v="649"/>
    <s v="Yang and Sons"/>
    <s v="Reactive 6thgeneration hub"/>
    <n v="121700"/>
    <n v="59003"/>
    <n v="48"/>
    <x v="0"/>
    <n v="602"/>
    <n v="98"/>
    <x v="5"/>
    <s v="CHF"/>
    <n v="1287550800"/>
    <n v="1288501200"/>
    <x v="598"/>
    <d v="2010-10-31T05:00:00"/>
    <b v="1"/>
    <b v="1"/>
    <x v="3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7"/>
    <x v="1"/>
    <s v="jazz"/>
  </r>
  <r>
    <n v="651"/>
    <s v="Wang, Koch and Weaver"/>
    <s v="Digitized analyzing capacity"/>
    <n v="196700"/>
    <n v="174039"/>
    <n v="88"/>
    <x v="0"/>
    <n v="3868"/>
    <n v="45"/>
    <x v="6"/>
    <s v="EUR"/>
    <n v="1393048800"/>
    <n v="1394344800"/>
    <x v="600"/>
    <d v="2014-03-09T06:00:00"/>
    <b v="0"/>
    <b v="0"/>
    <x v="12"/>
    <x v="4"/>
    <s v="shorts"/>
  </r>
  <r>
    <n v="652"/>
    <s v="Cisneros Ltd"/>
    <s v="Vision-oriented regional hub"/>
    <n v="10000"/>
    <n v="12684"/>
    <n v="127"/>
    <x v="1"/>
    <n v="409"/>
    <n v="31"/>
    <x v="1"/>
    <s v="USD"/>
    <n v="1470373200"/>
    <n v="1474088400"/>
    <x v="601"/>
    <d v="2016-09-17T05:00:00"/>
    <b v="0"/>
    <b v="0"/>
    <x v="2"/>
    <x v="2"/>
    <s v="web"/>
  </r>
  <r>
    <n v="653"/>
    <s v="Williams-Jones"/>
    <s v="Monitored incremental info-mediaries"/>
    <n v="600"/>
    <n v="14033"/>
    <n v="2339"/>
    <x v="1"/>
    <n v="234"/>
    <n v="60"/>
    <x v="1"/>
    <s v="USD"/>
    <n v="1460091600"/>
    <n v="1460264400"/>
    <x v="602"/>
    <d v="2016-04-10T05:00:00"/>
    <b v="0"/>
    <b v="0"/>
    <x v="2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x v="16"/>
    <x v="1"/>
    <s v="metal"/>
  </r>
  <r>
    <n v="655"/>
    <s v="Gonzalez, Williams and Benson"/>
    <s v="Multi-layered bottom-line encryption"/>
    <n v="6900"/>
    <n v="13212"/>
    <n v="191"/>
    <x v="1"/>
    <n v="264"/>
    <n v="50"/>
    <x v="1"/>
    <s v="USD"/>
    <n v="1488434400"/>
    <n v="1489554000"/>
    <x v="603"/>
    <d v="2017-03-15T05:00:00"/>
    <b v="1"/>
    <b v="0"/>
    <x v="14"/>
    <x v="7"/>
    <s v="photography books"/>
  </r>
  <r>
    <n v="656"/>
    <s v="Hobbs, Brown and Lee"/>
    <s v="Vision-oriented systematic Graphical User Interface"/>
    <n v="118400"/>
    <n v="49879"/>
    <n v="42"/>
    <x v="0"/>
    <n v="504"/>
    <n v="99"/>
    <x v="2"/>
    <s v="AUD"/>
    <n v="1514440800"/>
    <n v="1514872800"/>
    <x v="604"/>
    <d v="2018-01-02T06:00:00"/>
    <b v="0"/>
    <b v="0"/>
    <x v="0"/>
    <x v="0"/>
    <s v="food trucks"/>
  </r>
  <r>
    <n v="657"/>
    <s v="Russo, Kim and Mccoy"/>
    <s v="Balanced optimal hardware"/>
    <n v="10000"/>
    <n v="824"/>
    <n v="8"/>
    <x v="0"/>
    <n v="14"/>
    <n v="59"/>
    <x v="1"/>
    <s v="USD"/>
    <n v="1514354400"/>
    <n v="1515736800"/>
    <x v="605"/>
    <d v="2018-01-12T06:00:00"/>
    <b v="0"/>
    <b v="0"/>
    <x v="22"/>
    <x v="4"/>
    <s v="science fiction"/>
  </r>
  <r>
    <n v="658"/>
    <s v="Howell, Myers and Olson"/>
    <s v="Self-enabling mission-critical success"/>
    <n v="52600"/>
    <n v="31594"/>
    <n v="60"/>
    <x v="3"/>
    <n v="390"/>
    <n v="81"/>
    <x v="1"/>
    <s v="USD"/>
    <n v="1440910800"/>
    <n v="1442898000"/>
    <x v="606"/>
    <d v="2015-09-22T05:00:00"/>
    <b v="0"/>
    <b v="0"/>
    <x v="1"/>
    <x v="1"/>
    <s v="rock"/>
  </r>
  <r>
    <n v="659"/>
    <s v="Bailey and Sons"/>
    <s v="Grass-roots dynamic emulation"/>
    <n v="120700"/>
    <n v="57010"/>
    <n v="47"/>
    <x v="0"/>
    <n v="750"/>
    <n v="76"/>
    <x v="4"/>
    <s v="GBP"/>
    <n v="1296108000"/>
    <n v="1296194400"/>
    <x v="65"/>
    <d v="2011-01-28T06:00:00"/>
    <b v="0"/>
    <b v="0"/>
    <x v="4"/>
    <x v="4"/>
    <s v="documentary"/>
  </r>
  <r>
    <n v="660"/>
    <s v="Jensen-Brown"/>
    <s v="Fundamental disintermediate matrix"/>
    <n v="9100"/>
    <n v="7438"/>
    <n v="82"/>
    <x v="0"/>
    <n v="77"/>
    <n v="97"/>
    <x v="1"/>
    <s v="USD"/>
    <n v="1440133200"/>
    <n v="1440910800"/>
    <x v="607"/>
    <d v="2015-08-30T05:00:00"/>
    <b v="1"/>
    <b v="0"/>
    <x v="3"/>
    <x v="3"/>
    <s v="plays"/>
  </r>
  <r>
    <n v="661"/>
    <s v="Smith Group"/>
    <s v="Right-sized secondary challenge"/>
    <n v="106800"/>
    <n v="57872"/>
    <n v="54"/>
    <x v="0"/>
    <n v="752"/>
    <n v="77"/>
    <x v="3"/>
    <s v="DKK"/>
    <n v="1332910800"/>
    <n v="1335502800"/>
    <x v="608"/>
    <d v="2012-04-27T05:00:00"/>
    <b v="0"/>
    <b v="0"/>
    <x v="17"/>
    <x v="1"/>
    <s v="jazz"/>
  </r>
  <r>
    <n v="662"/>
    <s v="Murphy-Farrell"/>
    <s v="Implemented exuding software"/>
    <n v="9100"/>
    <n v="8906"/>
    <n v="98"/>
    <x v="0"/>
    <n v="131"/>
    <n v="68"/>
    <x v="1"/>
    <s v="USD"/>
    <n v="1544335200"/>
    <n v="1544680800"/>
    <x v="609"/>
    <d v="2018-12-13T06:00:00"/>
    <b v="0"/>
    <b v="0"/>
    <x v="3"/>
    <x v="3"/>
    <s v="plays"/>
  </r>
  <r>
    <n v="663"/>
    <s v="Everett-Wolfe"/>
    <s v="Total optimizing software"/>
    <n v="10000"/>
    <n v="7724"/>
    <n v="77"/>
    <x v="0"/>
    <n v="87"/>
    <n v="89"/>
    <x v="1"/>
    <s v="USD"/>
    <n v="1286427600"/>
    <n v="1288414800"/>
    <x v="610"/>
    <d v="2010-10-30T05:00:00"/>
    <b v="0"/>
    <b v="0"/>
    <x v="3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x v="17"/>
    <x v="1"/>
    <s v="jazz"/>
  </r>
  <r>
    <n v="665"/>
    <s v="Park-Goodman"/>
    <s v="Customer-focused impactful extranet"/>
    <n v="5100"/>
    <n v="12219"/>
    <n v="240"/>
    <x v="1"/>
    <n v="272"/>
    <n v="45"/>
    <x v="1"/>
    <s v="USD"/>
    <n v="1310187600"/>
    <n v="1311397200"/>
    <x v="611"/>
    <d v="2011-07-23T05:00:00"/>
    <b v="0"/>
    <b v="1"/>
    <x v="4"/>
    <x v="4"/>
    <s v="documentary"/>
  </r>
  <r>
    <n v="666"/>
    <s v="York, Barr and Grant"/>
    <s v="Cloned bottom-line success"/>
    <n v="3100"/>
    <n v="1985"/>
    <n v="64"/>
    <x v="3"/>
    <n v="25"/>
    <n v="79"/>
    <x v="1"/>
    <s v="USD"/>
    <n v="1377838800"/>
    <n v="1378357200"/>
    <x v="612"/>
    <d v="2013-09-05T05:00:00"/>
    <b v="0"/>
    <b v="1"/>
    <x v="3"/>
    <x v="3"/>
    <s v="plays"/>
  </r>
  <r>
    <n v="667"/>
    <s v="Little Ltd"/>
    <s v="Decentralized bandwidth-monitored ability"/>
    <n v="6900"/>
    <n v="12155"/>
    <n v="176"/>
    <x v="1"/>
    <n v="419"/>
    <n v="29"/>
    <x v="1"/>
    <s v="USD"/>
    <n v="1410325200"/>
    <n v="1411102800"/>
    <x v="613"/>
    <d v="2014-09-19T05:00:00"/>
    <b v="0"/>
    <b v="0"/>
    <x v="23"/>
    <x v="8"/>
    <s v="audio"/>
  </r>
  <r>
    <n v="668"/>
    <s v="Brown and Sons"/>
    <s v="Programmable leadingedge budgetary management"/>
    <n v="27500"/>
    <n v="5593"/>
    <n v="20"/>
    <x v="0"/>
    <n v="76"/>
    <n v="74"/>
    <x v="1"/>
    <s v="USD"/>
    <n v="1343797200"/>
    <n v="1344834000"/>
    <x v="614"/>
    <d v="2012-08-13T05:00:00"/>
    <b v="0"/>
    <b v="0"/>
    <x v="3"/>
    <x v="3"/>
    <s v="plays"/>
  </r>
  <r>
    <n v="669"/>
    <s v="Payne, Garrett and Thomas"/>
    <s v="Upgradable bi-directional concept"/>
    <n v="48800"/>
    <n v="175020"/>
    <n v="359"/>
    <x v="1"/>
    <n v="1621"/>
    <n v="108"/>
    <x v="6"/>
    <s v="EUR"/>
    <n v="1498453200"/>
    <n v="1499230800"/>
    <x v="615"/>
    <d v="2017-07-05T05:00:00"/>
    <b v="0"/>
    <b v="0"/>
    <x v="3"/>
    <x v="3"/>
    <s v="plays"/>
  </r>
  <r>
    <n v="670"/>
    <s v="Robinson Group"/>
    <s v="Re-contextualized homogeneous flexibility"/>
    <n v="16200"/>
    <n v="75955"/>
    <n v="469"/>
    <x v="1"/>
    <n v="1101"/>
    <n v="69"/>
    <x v="1"/>
    <s v="USD"/>
    <n v="1456380000"/>
    <n v="1457416800"/>
    <x v="90"/>
    <d v="2016-03-08T06:00:00"/>
    <b v="0"/>
    <b v="0"/>
    <x v="7"/>
    <x v="1"/>
    <s v="indie rock"/>
  </r>
  <r>
    <n v="671"/>
    <s v="Robinson-Kelly"/>
    <s v="Monitored bi-directional standardization"/>
    <n v="97600"/>
    <n v="119127"/>
    <n v="122"/>
    <x v="1"/>
    <n v="1073"/>
    <n v="111"/>
    <x v="1"/>
    <s v="USD"/>
    <n v="1280552400"/>
    <n v="1280898000"/>
    <x v="616"/>
    <d v="2010-08-04T05:00:00"/>
    <b v="0"/>
    <b v="1"/>
    <x v="3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x v="3"/>
    <x v="3"/>
    <s v="plays"/>
  </r>
  <r>
    <n v="673"/>
    <s v="Turner, Scott and Gentry"/>
    <s v="Assimilated regional groupware"/>
    <n v="5600"/>
    <n v="2445"/>
    <n v="44"/>
    <x v="0"/>
    <n v="58"/>
    <n v="42"/>
    <x v="6"/>
    <s v="EUR"/>
    <n v="1460696400"/>
    <n v="1462510800"/>
    <x v="618"/>
    <d v="2016-05-06T05:00:00"/>
    <b v="0"/>
    <b v="0"/>
    <x v="7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x v="14"/>
    <x v="7"/>
    <s v="photography books"/>
  </r>
  <r>
    <n v="675"/>
    <s v="Giles-Smith"/>
    <s v="Right-sized web-enabled intranet"/>
    <n v="9700"/>
    <n v="11929"/>
    <n v="123"/>
    <x v="1"/>
    <n v="331"/>
    <n v="36"/>
    <x v="1"/>
    <s v="USD"/>
    <n v="1568178000"/>
    <n v="1568782800"/>
    <x v="620"/>
    <d v="2019-09-18T05:00:00"/>
    <b v="0"/>
    <b v="0"/>
    <x v="23"/>
    <x v="8"/>
    <s v="audio"/>
  </r>
  <r>
    <n v="676"/>
    <s v="Thompson-Moreno"/>
    <s v="Expanded needs-based orchestration"/>
    <n v="62300"/>
    <n v="118214"/>
    <n v="190"/>
    <x v="1"/>
    <n v="1170"/>
    <n v="101"/>
    <x v="1"/>
    <s v="USD"/>
    <n v="1348635600"/>
    <n v="1349413200"/>
    <x v="621"/>
    <d v="2012-10-05T05:00:00"/>
    <b v="0"/>
    <b v="0"/>
    <x v="14"/>
    <x v="7"/>
    <s v="photography books"/>
  </r>
  <r>
    <n v="677"/>
    <s v="Murphy-Fox"/>
    <s v="Organic system-worthy orchestration"/>
    <n v="5300"/>
    <n v="4432"/>
    <n v="84"/>
    <x v="0"/>
    <n v="111"/>
    <n v="40"/>
    <x v="1"/>
    <s v="USD"/>
    <n v="1468126800"/>
    <n v="1472446800"/>
    <x v="622"/>
    <d v="2016-08-29T05:00:00"/>
    <b v="0"/>
    <b v="0"/>
    <x v="13"/>
    <x v="5"/>
    <s v="fiction"/>
  </r>
  <r>
    <n v="678"/>
    <s v="Rodriguez-Patterson"/>
    <s v="Inverse static standardization"/>
    <n v="99500"/>
    <n v="17879"/>
    <n v="18"/>
    <x v="3"/>
    <n v="215"/>
    <n v="83"/>
    <x v="1"/>
    <s v="USD"/>
    <n v="1547877600"/>
    <n v="1548050400"/>
    <x v="35"/>
    <d v="2019-01-21T06:00:00"/>
    <b v="0"/>
    <b v="0"/>
    <x v="6"/>
    <x v="4"/>
    <s v="drama"/>
  </r>
  <r>
    <n v="679"/>
    <s v="Davis Ltd"/>
    <s v="Synchronized motivating solution"/>
    <n v="1400"/>
    <n v="14511"/>
    <n v="1037"/>
    <x v="1"/>
    <n v="363"/>
    <n v="40"/>
    <x v="1"/>
    <s v="USD"/>
    <n v="1571374800"/>
    <n v="1571806800"/>
    <x v="623"/>
    <d v="2019-10-23T05:00:00"/>
    <b v="0"/>
    <b v="1"/>
    <x v="0"/>
    <x v="0"/>
    <s v="food trucks"/>
  </r>
  <r>
    <n v="680"/>
    <s v="Nelson-Valdez"/>
    <s v="Open-source 4thgeneration open system"/>
    <n v="145600"/>
    <n v="141822"/>
    <n v="97"/>
    <x v="0"/>
    <n v="2955"/>
    <n v="48"/>
    <x v="1"/>
    <s v="USD"/>
    <n v="1576303200"/>
    <n v="1576476000"/>
    <x v="624"/>
    <d v="2019-12-16T06:00:00"/>
    <b v="0"/>
    <b v="1"/>
    <x v="20"/>
    <x v="6"/>
    <s v="mobile games"/>
  </r>
  <r>
    <n v="681"/>
    <s v="Kelly PLC"/>
    <s v="Decentralized context-sensitive superstructure"/>
    <n v="184100"/>
    <n v="159037"/>
    <n v="86"/>
    <x v="0"/>
    <n v="1657"/>
    <n v="96"/>
    <x v="1"/>
    <s v="USD"/>
    <n v="1324447200"/>
    <n v="1324965600"/>
    <x v="625"/>
    <d v="2011-12-27T06:00:00"/>
    <b v="0"/>
    <b v="0"/>
    <x v="3"/>
    <x v="3"/>
    <s v="plays"/>
  </r>
  <r>
    <n v="682"/>
    <s v="Nguyen and Sons"/>
    <s v="Compatible 5thgeneration concept"/>
    <n v="5400"/>
    <n v="8109"/>
    <n v="150"/>
    <x v="1"/>
    <n v="103"/>
    <n v="79"/>
    <x v="1"/>
    <s v="USD"/>
    <n v="1386741600"/>
    <n v="1387519200"/>
    <x v="626"/>
    <d v="2013-12-20T06:00:00"/>
    <b v="0"/>
    <b v="0"/>
    <x v="3"/>
    <x v="3"/>
    <s v="plays"/>
  </r>
  <r>
    <n v="683"/>
    <s v="Jones PLC"/>
    <s v="Virtual systemic intranet"/>
    <n v="2300"/>
    <n v="8244"/>
    <n v="358"/>
    <x v="1"/>
    <n v="147"/>
    <n v="56"/>
    <x v="1"/>
    <s v="USD"/>
    <n v="1537074000"/>
    <n v="1537246800"/>
    <x v="627"/>
    <d v="2018-09-18T05:00:00"/>
    <b v="0"/>
    <b v="0"/>
    <x v="3"/>
    <x v="3"/>
    <s v="plays"/>
  </r>
  <r>
    <n v="684"/>
    <s v="Gilmore LLC"/>
    <s v="Optimized systemic algorithm"/>
    <n v="1400"/>
    <n v="7600"/>
    <n v="543"/>
    <x v="1"/>
    <n v="110"/>
    <n v="69"/>
    <x v="0"/>
    <s v="CAD"/>
    <n v="1277787600"/>
    <n v="1279515600"/>
    <x v="628"/>
    <d v="2010-07-19T05:00:00"/>
    <b v="0"/>
    <b v="0"/>
    <x v="9"/>
    <x v="5"/>
    <s v="nonfiction"/>
  </r>
  <r>
    <n v="685"/>
    <s v="Lee-Cobb"/>
    <s v="Customizable homogeneous firmware"/>
    <n v="140000"/>
    <n v="94501"/>
    <n v="68"/>
    <x v="0"/>
    <n v="926"/>
    <n v="102"/>
    <x v="0"/>
    <s v="CAD"/>
    <n v="1440306000"/>
    <n v="1442379600"/>
    <x v="629"/>
    <d v="2015-09-16T05:00:00"/>
    <b v="0"/>
    <b v="0"/>
    <x v="3"/>
    <x v="3"/>
    <s v="plays"/>
  </r>
  <r>
    <n v="686"/>
    <s v="Jones, Wiley and Robbins"/>
    <s v="Front-line cohesive extranet"/>
    <n v="7500"/>
    <n v="14381"/>
    <n v="192"/>
    <x v="1"/>
    <n v="134"/>
    <n v="107"/>
    <x v="1"/>
    <s v="USD"/>
    <n v="1522126800"/>
    <n v="1523077200"/>
    <x v="630"/>
    <d v="2018-04-07T05:00:00"/>
    <b v="0"/>
    <b v="0"/>
    <x v="8"/>
    <x v="2"/>
    <s v="wearables"/>
  </r>
  <r>
    <n v="687"/>
    <s v="Martin, Gates and Holt"/>
    <s v="Distributed holistic neural-net"/>
    <n v="1500"/>
    <n v="13980"/>
    <n v="932"/>
    <x v="1"/>
    <n v="269"/>
    <n v="52"/>
    <x v="1"/>
    <s v="USD"/>
    <n v="1489298400"/>
    <n v="1489554000"/>
    <x v="631"/>
    <d v="2017-03-15T05:00:00"/>
    <b v="0"/>
    <b v="0"/>
    <x v="3"/>
    <x v="3"/>
    <s v="plays"/>
  </r>
  <r>
    <n v="688"/>
    <s v="Bowen, Davies and Burns"/>
    <s v="Devolved client-server monitoring"/>
    <n v="2900"/>
    <n v="12449"/>
    <n v="429"/>
    <x v="1"/>
    <n v="175"/>
    <n v="71"/>
    <x v="1"/>
    <s v="USD"/>
    <n v="1547100000"/>
    <n v="1548482400"/>
    <x v="632"/>
    <d v="2019-01-26T06:00:00"/>
    <b v="0"/>
    <b v="1"/>
    <x v="19"/>
    <x v="4"/>
    <s v="television"/>
  </r>
  <r>
    <n v="689"/>
    <s v="Nguyen Inc"/>
    <s v="Seamless directional capacity"/>
    <n v="7300"/>
    <n v="7348"/>
    <n v="101"/>
    <x v="1"/>
    <n v="69"/>
    <n v="106"/>
    <x v="1"/>
    <s v="USD"/>
    <n v="1383022800"/>
    <n v="1384063200"/>
    <x v="633"/>
    <d v="2013-11-10T06:00:00"/>
    <b v="0"/>
    <b v="0"/>
    <x v="2"/>
    <x v="2"/>
    <s v="web"/>
  </r>
  <r>
    <n v="690"/>
    <s v="Walsh-Watts"/>
    <s v="Polarized actuating implementation"/>
    <n v="3600"/>
    <n v="8158"/>
    <n v="227"/>
    <x v="1"/>
    <n v="190"/>
    <n v="43"/>
    <x v="1"/>
    <s v="USD"/>
    <n v="1322373600"/>
    <n v="1322892000"/>
    <x v="634"/>
    <d v="2011-12-03T06:00:00"/>
    <b v="0"/>
    <b v="1"/>
    <x v="4"/>
    <x v="4"/>
    <s v="documentary"/>
  </r>
  <r>
    <n v="691"/>
    <s v="Ray, Li and Li"/>
    <s v="Front-line disintermediate hub"/>
    <n v="5000"/>
    <n v="7119"/>
    <n v="142"/>
    <x v="1"/>
    <n v="237"/>
    <n v="30"/>
    <x v="1"/>
    <s v="USD"/>
    <n v="1349240400"/>
    <n v="1350709200"/>
    <x v="635"/>
    <d v="2012-10-20T05:00:00"/>
    <b v="1"/>
    <b v="1"/>
    <x v="4"/>
    <x v="4"/>
    <s v="documentary"/>
  </r>
  <r>
    <n v="692"/>
    <s v="Murray Ltd"/>
    <s v="Decentralized 4thgeneration challenge"/>
    <n v="6000"/>
    <n v="5438"/>
    <n v="91"/>
    <x v="0"/>
    <n v="77"/>
    <n v="71"/>
    <x v="4"/>
    <s v="GBP"/>
    <n v="1562648400"/>
    <n v="1564203600"/>
    <x v="636"/>
    <d v="2019-07-27T05:00:00"/>
    <b v="0"/>
    <b v="0"/>
    <x v="1"/>
    <x v="1"/>
    <s v="rock"/>
  </r>
  <r>
    <n v="693"/>
    <s v="Bradford-Silva"/>
    <s v="Reverse-engineered composite hierarchy"/>
    <n v="180400"/>
    <n v="115396"/>
    <n v="64"/>
    <x v="0"/>
    <n v="1748"/>
    <n v="66"/>
    <x v="1"/>
    <s v="USD"/>
    <n v="1508216400"/>
    <n v="1509685200"/>
    <x v="637"/>
    <d v="2017-11-03T05:00:00"/>
    <b v="0"/>
    <b v="0"/>
    <x v="3"/>
    <x v="3"/>
    <s v="plays"/>
  </r>
  <r>
    <n v="694"/>
    <s v="Mora-Bradley"/>
    <s v="Programmable tangible ability"/>
    <n v="9100"/>
    <n v="7656"/>
    <n v="84"/>
    <x v="0"/>
    <n v="79"/>
    <n v="97"/>
    <x v="1"/>
    <s v="USD"/>
    <n v="1511762400"/>
    <n v="1514959200"/>
    <x v="638"/>
    <d v="2018-01-03T06:00:00"/>
    <b v="0"/>
    <b v="0"/>
    <x v="3"/>
    <x v="3"/>
    <s v="plays"/>
  </r>
  <r>
    <n v="695"/>
    <s v="Cardenas, Thompson and Carey"/>
    <s v="Configurable full-range emulation"/>
    <n v="9200"/>
    <n v="12322"/>
    <n v="134"/>
    <x v="1"/>
    <n v="196"/>
    <n v="63"/>
    <x v="6"/>
    <s v="EUR"/>
    <n v="1447480800"/>
    <n v="1448863200"/>
    <x v="639"/>
    <d v="2015-11-30T06:00:00"/>
    <b v="1"/>
    <b v="0"/>
    <x v="1"/>
    <x v="1"/>
    <s v="rock"/>
  </r>
  <r>
    <n v="696"/>
    <s v="Lopez, Reid and Johnson"/>
    <s v="Total real-time hardware"/>
    <n v="164100"/>
    <n v="96888"/>
    <n v="59"/>
    <x v="0"/>
    <n v="889"/>
    <n v="109"/>
    <x v="1"/>
    <s v="USD"/>
    <n v="1429506000"/>
    <n v="1429592400"/>
    <x v="640"/>
    <d v="2015-04-21T05:00:00"/>
    <b v="0"/>
    <b v="1"/>
    <x v="3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x v="5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x v="8"/>
    <x v="2"/>
    <s v="wearables"/>
  </r>
  <r>
    <n v="699"/>
    <s v="King Inc"/>
    <s v="Ergonomic dedicated focus group"/>
    <n v="7400"/>
    <n v="6245"/>
    <n v="84"/>
    <x v="0"/>
    <n v="56"/>
    <n v="112"/>
    <x v="1"/>
    <s v="USD"/>
    <n v="1561438800"/>
    <n v="1561525200"/>
    <x v="230"/>
    <d v="2019-06-26T05:00:00"/>
    <b v="0"/>
    <b v="0"/>
    <x v="6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8"/>
    <x v="2"/>
    <s v="wearables"/>
  </r>
  <r>
    <n v="701"/>
    <s v="Mcclain LLC"/>
    <s v="Open-source multi-tasking methodology"/>
    <n v="52000"/>
    <n v="91014"/>
    <n v="175"/>
    <x v="1"/>
    <n v="820"/>
    <n v="111"/>
    <x v="1"/>
    <s v="USD"/>
    <n v="1301202000"/>
    <n v="1301806800"/>
    <x v="643"/>
    <d v="2011-04-03T05:00:00"/>
    <b v="1"/>
    <b v="0"/>
    <x v="3"/>
    <x v="3"/>
    <s v="plays"/>
  </r>
  <r>
    <n v="702"/>
    <s v="Sims-Gross"/>
    <s v="Object-based attitude-oriented analyzer"/>
    <n v="8700"/>
    <n v="4710"/>
    <n v="54"/>
    <x v="0"/>
    <n v="83"/>
    <n v="57"/>
    <x v="1"/>
    <s v="USD"/>
    <n v="1374469200"/>
    <n v="1374901200"/>
    <x v="644"/>
    <d v="2013-07-27T05:00:00"/>
    <b v="0"/>
    <b v="0"/>
    <x v="8"/>
    <x v="2"/>
    <s v="wearables"/>
  </r>
  <r>
    <n v="703"/>
    <s v="Perez Group"/>
    <s v="Cross-platform tertiary hub"/>
    <n v="63400"/>
    <n v="197728"/>
    <n v="312"/>
    <x v="1"/>
    <n v="2038"/>
    <n v="97"/>
    <x v="1"/>
    <s v="USD"/>
    <n v="1334984400"/>
    <n v="1336453200"/>
    <x v="645"/>
    <d v="2012-05-08T05:00:00"/>
    <b v="1"/>
    <b v="1"/>
    <x v="18"/>
    <x v="5"/>
    <s v="translations"/>
  </r>
  <r>
    <n v="704"/>
    <s v="Haynes-Williams"/>
    <s v="Seamless clear-thinking artificial intelligence"/>
    <n v="8700"/>
    <n v="10682"/>
    <n v="123"/>
    <x v="1"/>
    <n v="116"/>
    <n v="92"/>
    <x v="1"/>
    <s v="USD"/>
    <n v="1467608400"/>
    <n v="1468904400"/>
    <x v="646"/>
    <d v="2016-07-19T05:00:00"/>
    <b v="0"/>
    <b v="0"/>
    <x v="10"/>
    <x v="4"/>
    <s v="animation"/>
  </r>
  <r>
    <n v="705"/>
    <s v="Ford LLC"/>
    <s v="Centralized tangible success"/>
    <n v="169700"/>
    <n v="168048"/>
    <n v="99"/>
    <x v="0"/>
    <n v="2025"/>
    <n v="83"/>
    <x v="4"/>
    <s v="GBP"/>
    <n v="1386741600"/>
    <n v="1387087200"/>
    <x v="626"/>
    <d v="2013-12-15T06:00:00"/>
    <b v="0"/>
    <b v="0"/>
    <x v="9"/>
    <x v="5"/>
    <s v="nonfiction"/>
  </r>
  <r>
    <n v="706"/>
    <s v="Moreno Ltd"/>
    <s v="Customer-focused multimedia methodology"/>
    <n v="108400"/>
    <n v="138586"/>
    <n v="128"/>
    <x v="1"/>
    <n v="1345"/>
    <n v="103"/>
    <x v="2"/>
    <s v="AUD"/>
    <n v="1546754400"/>
    <n v="1547445600"/>
    <x v="647"/>
    <d v="2019-01-14T06:00:00"/>
    <b v="0"/>
    <b v="1"/>
    <x v="2"/>
    <x v="2"/>
    <s v="web"/>
  </r>
  <r>
    <n v="707"/>
    <s v="Moore, Cook and Wright"/>
    <s v="Visionary maximized Local Area Network"/>
    <n v="7300"/>
    <n v="11579"/>
    <n v="159"/>
    <x v="1"/>
    <n v="168"/>
    <n v="69"/>
    <x v="1"/>
    <s v="USD"/>
    <n v="1544248800"/>
    <n v="1547359200"/>
    <x v="159"/>
    <d v="2019-01-13T06:00:00"/>
    <b v="0"/>
    <b v="0"/>
    <x v="6"/>
    <x v="4"/>
    <s v="drama"/>
  </r>
  <r>
    <n v="708"/>
    <s v="Ortega LLC"/>
    <s v="Secured bifurcated intranet"/>
    <n v="1700"/>
    <n v="12020"/>
    <n v="707"/>
    <x v="1"/>
    <n v="137"/>
    <n v="88"/>
    <x v="5"/>
    <s v="CHF"/>
    <n v="1495429200"/>
    <n v="1496293200"/>
    <x v="648"/>
    <d v="2017-06-01T05:00:00"/>
    <b v="0"/>
    <b v="0"/>
    <x v="3"/>
    <x v="3"/>
    <s v="plays"/>
  </r>
  <r>
    <n v="709"/>
    <s v="Silva, Walker and Martin"/>
    <s v="Grass-roots 4thgeneration product"/>
    <n v="9800"/>
    <n v="13954"/>
    <n v="142"/>
    <x v="1"/>
    <n v="186"/>
    <n v="75"/>
    <x v="6"/>
    <s v="EUR"/>
    <n v="1334811600"/>
    <n v="1335416400"/>
    <x v="267"/>
    <d v="2012-04-26T05:00:00"/>
    <b v="0"/>
    <b v="0"/>
    <x v="3"/>
    <x v="3"/>
    <s v="plays"/>
  </r>
  <r>
    <n v="710"/>
    <s v="Huynh, Gallegos and Mills"/>
    <s v="Reduced next generation info-mediaries"/>
    <n v="4300"/>
    <n v="6358"/>
    <n v="148"/>
    <x v="1"/>
    <n v="125"/>
    <n v="51"/>
    <x v="1"/>
    <s v="USD"/>
    <n v="1531544400"/>
    <n v="1532149200"/>
    <x v="649"/>
    <d v="2018-07-21T05:00:00"/>
    <b v="0"/>
    <b v="1"/>
    <x v="3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x v="3"/>
    <x v="3"/>
    <s v="plays"/>
  </r>
  <r>
    <n v="712"/>
    <s v="Garza-Bryant"/>
    <s v="Programmable leadingedge contingency"/>
    <n v="800"/>
    <n v="14725"/>
    <n v="1841"/>
    <x v="1"/>
    <n v="202"/>
    <n v="73"/>
    <x v="1"/>
    <s v="USD"/>
    <n v="1467954000"/>
    <n v="1471496400"/>
    <x v="571"/>
    <d v="2016-08-18T05:00:00"/>
    <b v="0"/>
    <b v="0"/>
    <x v="3"/>
    <x v="3"/>
    <s v="plays"/>
  </r>
  <r>
    <n v="713"/>
    <s v="Mays LLC"/>
    <s v="Multi-layered global groupware"/>
    <n v="6900"/>
    <n v="11174"/>
    <n v="162"/>
    <x v="1"/>
    <n v="103"/>
    <n v="108"/>
    <x v="1"/>
    <s v="USD"/>
    <n v="1471842000"/>
    <n v="1472878800"/>
    <x v="650"/>
    <d v="2016-09-03T05:00:00"/>
    <b v="0"/>
    <b v="0"/>
    <x v="15"/>
    <x v="5"/>
    <s v="radio &amp; podcasts"/>
  </r>
  <r>
    <n v="714"/>
    <s v="Evans-Jones"/>
    <s v="Switchable methodical superstructure"/>
    <n v="38500"/>
    <n v="182036"/>
    <n v="473"/>
    <x v="1"/>
    <n v="1785"/>
    <n v="102"/>
    <x v="1"/>
    <s v="USD"/>
    <n v="1408424400"/>
    <n v="1408510800"/>
    <x v="1"/>
    <d v="2014-08-20T05:00:00"/>
    <b v="0"/>
    <b v="0"/>
    <x v="1"/>
    <x v="1"/>
    <s v="rock"/>
  </r>
  <r>
    <n v="715"/>
    <s v="Fischer, Torres and Walker"/>
    <s v="Expanded even-keeled portal"/>
    <n v="118000"/>
    <n v="28870"/>
    <n v="24"/>
    <x v="0"/>
    <n v="656"/>
    <n v="44"/>
    <x v="1"/>
    <s v="USD"/>
    <n v="1281157200"/>
    <n v="1281589200"/>
    <x v="651"/>
    <d v="2010-08-12T05:00:00"/>
    <b v="0"/>
    <b v="0"/>
    <x v="20"/>
    <x v="6"/>
    <s v="mobile games"/>
  </r>
  <r>
    <n v="716"/>
    <s v="Tapia, Kramer and Hicks"/>
    <s v="Advanced modular moderator"/>
    <n v="2000"/>
    <n v="10353"/>
    <n v="518"/>
    <x v="1"/>
    <n v="157"/>
    <n v="66"/>
    <x v="1"/>
    <s v="USD"/>
    <n v="1373432400"/>
    <n v="1375851600"/>
    <x v="652"/>
    <d v="2013-08-07T05:00:00"/>
    <b v="0"/>
    <b v="1"/>
    <x v="3"/>
    <x v="3"/>
    <s v="plays"/>
  </r>
  <r>
    <n v="717"/>
    <s v="Barnes, Wilcox and Riley"/>
    <s v="Reverse-engineered well-modulated ability"/>
    <n v="5600"/>
    <n v="13868"/>
    <n v="248"/>
    <x v="1"/>
    <n v="555"/>
    <n v="25"/>
    <x v="1"/>
    <s v="USD"/>
    <n v="1313989200"/>
    <n v="1315803600"/>
    <x v="653"/>
    <d v="2011-09-12T05:00:00"/>
    <b v="0"/>
    <b v="0"/>
    <x v="4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x v="8"/>
    <x v="2"/>
    <s v="wearables"/>
  </r>
  <r>
    <n v="719"/>
    <s v="Pace, Simpson and Watkins"/>
    <s v="Down-sized uniform ability"/>
    <n v="6900"/>
    <n v="10557"/>
    <n v="153"/>
    <x v="1"/>
    <n v="123"/>
    <n v="86"/>
    <x v="1"/>
    <s v="USD"/>
    <n v="1338267600"/>
    <n v="1339218000"/>
    <x v="655"/>
    <d v="2012-06-09T05:00:00"/>
    <b v="0"/>
    <b v="0"/>
    <x v="13"/>
    <x v="5"/>
    <s v="fiction"/>
  </r>
  <r>
    <n v="720"/>
    <s v="Valenzuela, Davidson and Castro"/>
    <s v="Multi-layered upward-trending conglomeration"/>
    <n v="8700"/>
    <n v="3227"/>
    <n v="37"/>
    <x v="3"/>
    <n v="38"/>
    <n v="85"/>
    <x v="3"/>
    <s v="DKK"/>
    <n v="1519192800"/>
    <n v="1520402400"/>
    <x v="656"/>
    <d v="2018-03-07T06:00:00"/>
    <b v="0"/>
    <b v="1"/>
    <x v="3"/>
    <x v="3"/>
    <s v="plays"/>
  </r>
  <r>
    <n v="721"/>
    <s v="Dominguez-Owens"/>
    <s v="Open-architected systematic intranet"/>
    <n v="123600"/>
    <n v="5429"/>
    <n v="4"/>
    <x v="3"/>
    <n v="60"/>
    <n v="90"/>
    <x v="1"/>
    <s v="USD"/>
    <n v="1522818000"/>
    <n v="1523336400"/>
    <x v="657"/>
    <d v="2018-04-10T05:00:00"/>
    <b v="0"/>
    <b v="0"/>
    <x v="1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x v="4"/>
    <x v="4"/>
    <s v="documentary"/>
  </r>
  <r>
    <n v="723"/>
    <s v="Beck-Knight"/>
    <s v="Exclusive fresh-thinking model"/>
    <n v="4900"/>
    <n v="13250"/>
    <n v="270"/>
    <x v="1"/>
    <n v="144"/>
    <n v="92"/>
    <x v="2"/>
    <s v="AUD"/>
    <n v="1456898400"/>
    <n v="1458709200"/>
    <x v="658"/>
    <d v="2016-03-23T05:00:00"/>
    <b v="0"/>
    <b v="0"/>
    <x v="3"/>
    <x v="3"/>
    <s v="plays"/>
  </r>
  <r>
    <n v="724"/>
    <s v="Mccoy Ltd"/>
    <s v="Business-focused encompassing intranet"/>
    <n v="8400"/>
    <n v="11261"/>
    <n v="134"/>
    <x v="1"/>
    <n v="121"/>
    <n v="93"/>
    <x v="4"/>
    <s v="GBP"/>
    <n v="1413954000"/>
    <n v="1414126800"/>
    <x v="659"/>
    <d v="2014-10-24T05:00:00"/>
    <b v="0"/>
    <b v="1"/>
    <x v="3"/>
    <x v="3"/>
    <s v="plays"/>
  </r>
  <r>
    <n v="725"/>
    <s v="Dawson-Tyler"/>
    <s v="Optional 6thgeneration access"/>
    <n v="193200"/>
    <n v="97369"/>
    <n v="50"/>
    <x v="0"/>
    <n v="1596"/>
    <n v="61"/>
    <x v="1"/>
    <s v="USD"/>
    <n v="1416031200"/>
    <n v="1416204000"/>
    <x v="660"/>
    <d v="2014-11-17T06:00:00"/>
    <b v="0"/>
    <b v="0"/>
    <x v="20"/>
    <x v="6"/>
    <s v="mobile games"/>
  </r>
  <r>
    <n v="726"/>
    <s v="Johns-Thomas"/>
    <s v="Realigned web-enabled functionalities"/>
    <n v="54300"/>
    <n v="48227"/>
    <n v="89"/>
    <x v="3"/>
    <n v="524"/>
    <n v="92"/>
    <x v="1"/>
    <s v="USD"/>
    <n v="1287982800"/>
    <n v="1288501200"/>
    <x v="661"/>
    <d v="2010-10-31T05:00:00"/>
    <b v="0"/>
    <b v="1"/>
    <x v="3"/>
    <x v="3"/>
    <s v="plays"/>
  </r>
  <r>
    <n v="727"/>
    <s v="Quinn, Cruz and Schmidt"/>
    <s v="Enterprise-wide multimedia software"/>
    <n v="8900"/>
    <n v="14685"/>
    <n v="165"/>
    <x v="1"/>
    <n v="181"/>
    <n v="81"/>
    <x v="1"/>
    <s v="USD"/>
    <n v="1547964000"/>
    <n v="1552971600"/>
    <x v="4"/>
    <d v="2019-03-19T05:00:00"/>
    <b v="0"/>
    <b v="0"/>
    <x v="2"/>
    <x v="2"/>
    <s v="web"/>
  </r>
  <r>
    <n v="728"/>
    <s v="Stewart Inc"/>
    <s v="Versatile mission-critical knowledgebase"/>
    <n v="4200"/>
    <n v="735"/>
    <n v="18"/>
    <x v="0"/>
    <n v="10"/>
    <n v="74"/>
    <x v="1"/>
    <s v="USD"/>
    <n v="1464152400"/>
    <n v="1465102800"/>
    <x v="662"/>
    <d v="2016-06-05T05:00:00"/>
    <b v="0"/>
    <b v="0"/>
    <x v="3"/>
    <x v="3"/>
    <s v="plays"/>
  </r>
  <r>
    <n v="729"/>
    <s v="Moore Group"/>
    <s v="Multi-lateral object-oriented open system"/>
    <n v="5600"/>
    <n v="10397"/>
    <n v="186"/>
    <x v="1"/>
    <n v="122"/>
    <n v="85"/>
    <x v="1"/>
    <s v="USD"/>
    <n v="1359957600"/>
    <n v="1360130400"/>
    <x v="663"/>
    <d v="2013-02-06T06:00:00"/>
    <b v="0"/>
    <b v="0"/>
    <x v="6"/>
    <x v="4"/>
    <s v="drama"/>
  </r>
  <r>
    <n v="730"/>
    <s v="Carson PLC"/>
    <s v="Visionary system-worthy attitude"/>
    <n v="28800"/>
    <n v="118847"/>
    <n v="413"/>
    <x v="1"/>
    <n v="1071"/>
    <n v="111"/>
    <x v="0"/>
    <s v="CAD"/>
    <n v="1432357200"/>
    <n v="1432875600"/>
    <x v="664"/>
    <d v="2015-05-29T05:00:00"/>
    <b v="0"/>
    <b v="0"/>
    <x v="8"/>
    <x v="2"/>
    <s v="wearables"/>
  </r>
  <r>
    <n v="731"/>
    <s v="Cruz, Hall and Mason"/>
    <s v="Synergized content-based hierarchy"/>
    <n v="8000"/>
    <n v="7220"/>
    <n v="90"/>
    <x v="3"/>
    <n v="219"/>
    <n v="33"/>
    <x v="1"/>
    <s v="USD"/>
    <n v="1500786000"/>
    <n v="1500872400"/>
    <x v="665"/>
    <d v="2017-07-24T05:00:00"/>
    <b v="0"/>
    <b v="0"/>
    <x v="2"/>
    <x v="2"/>
    <s v="web"/>
  </r>
  <r>
    <n v="732"/>
    <s v="Glass, Baker and Jones"/>
    <s v="Business-focused 24hour access"/>
    <n v="117000"/>
    <n v="107622"/>
    <n v="92"/>
    <x v="0"/>
    <n v="1121"/>
    <n v="96"/>
    <x v="1"/>
    <s v="USD"/>
    <n v="1490158800"/>
    <n v="1492146000"/>
    <x v="666"/>
    <d v="2017-04-14T05:00:00"/>
    <b v="0"/>
    <b v="1"/>
    <x v="1"/>
    <x v="1"/>
    <s v="rock"/>
  </r>
  <r>
    <n v="733"/>
    <s v="Marquez-Kerr"/>
    <s v="Automated hybrid orchestration"/>
    <n v="15800"/>
    <n v="83267"/>
    <n v="527"/>
    <x v="1"/>
    <n v="980"/>
    <n v="85"/>
    <x v="1"/>
    <s v="USD"/>
    <n v="1406178000"/>
    <n v="1407301200"/>
    <x v="43"/>
    <d v="2014-08-06T05:00:00"/>
    <b v="0"/>
    <b v="0"/>
    <x v="16"/>
    <x v="1"/>
    <s v="metal"/>
  </r>
  <r>
    <n v="734"/>
    <s v="Stone PLC"/>
    <s v="Exclusive 5thgeneration leverage"/>
    <n v="4200"/>
    <n v="13404"/>
    <n v="319"/>
    <x v="1"/>
    <n v="536"/>
    <n v="25"/>
    <x v="1"/>
    <s v="USD"/>
    <n v="1485583200"/>
    <n v="1486620000"/>
    <x v="667"/>
    <d v="2017-02-09T06:00:00"/>
    <b v="0"/>
    <b v="1"/>
    <x v="3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x v="14"/>
    <x v="7"/>
    <s v="photography books"/>
  </r>
  <r>
    <n v="736"/>
    <s v="Silva-Hawkins"/>
    <s v="Proactive heuristic orchestration"/>
    <n v="7700"/>
    <n v="2533"/>
    <n v="33"/>
    <x v="3"/>
    <n v="29"/>
    <n v="87"/>
    <x v="1"/>
    <s v="USD"/>
    <n v="1424412000"/>
    <n v="1424757600"/>
    <x v="669"/>
    <d v="2015-02-24T06:00:00"/>
    <b v="0"/>
    <b v="0"/>
    <x v="9"/>
    <x v="5"/>
    <s v="nonfiction"/>
  </r>
  <r>
    <n v="737"/>
    <s v="Gardner Inc"/>
    <s v="Function-based systematic Graphical User Interface"/>
    <n v="3700"/>
    <n v="5028"/>
    <n v="136"/>
    <x v="1"/>
    <n v="180"/>
    <n v="28"/>
    <x v="1"/>
    <s v="USD"/>
    <n v="1478844000"/>
    <n v="1479880800"/>
    <x v="670"/>
    <d v="2016-11-23T06:00:00"/>
    <b v="0"/>
    <b v="0"/>
    <x v="7"/>
    <x v="1"/>
    <s v="indie rock"/>
  </r>
  <r>
    <n v="738"/>
    <s v="Garcia Group"/>
    <s v="Extended zero administration software"/>
    <n v="74700"/>
    <n v="1557"/>
    <n v="2"/>
    <x v="0"/>
    <n v="15"/>
    <n v="104"/>
    <x v="1"/>
    <s v="USD"/>
    <n v="1416117600"/>
    <n v="1418018400"/>
    <x v="671"/>
    <d v="2014-12-08T06:00:00"/>
    <b v="0"/>
    <b v="1"/>
    <x v="3"/>
    <x v="3"/>
    <s v="plays"/>
  </r>
  <r>
    <n v="739"/>
    <s v="Meyer-Avila"/>
    <s v="Multi-tiered discrete support"/>
    <n v="10000"/>
    <n v="6100"/>
    <n v="61"/>
    <x v="0"/>
    <n v="191"/>
    <n v="32"/>
    <x v="1"/>
    <s v="USD"/>
    <n v="1340946000"/>
    <n v="1341032400"/>
    <x v="672"/>
    <d v="2012-06-30T05:00:00"/>
    <b v="0"/>
    <b v="0"/>
    <x v="7"/>
    <x v="1"/>
    <s v="indie rock"/>
  </r>
  <r>
    <n v="740"/>
    <s v="Nelson, Smith and Graham"/>
    <s v="Phased system-worthy conglomeration"/>
    <n v="5300"/>
    <n v="1592"/>
    <n v="30"/>
    <x v="0"/>
    <n v="16"/>
    <n v="100"/>
    <x v="1"/>
    <s v="USD"/>
    <n v="1486101600"/>
    <n v="1486360800"/>
    <x v="673"/>
    <d v="2017-02-06T06:00:00"/>
    <b v="0"/>
    <b v="0"/>
    <x v="3"/>
    <x v="3"/>
    <s v="plays"/>
  </r>
  <r>
    <n v="741"/>
    <s v="Garcia Ltd"/>
    <s v="Balanced mobile alliance"/>
    <n v="1200"/>
    <n v="14150"/>
    <n v="1179"/>
    <x v="1"/>
    <n v="130"/>
    <n v="109"/>
    <x v="1"/>
    <s v="USD"/>
    <n v="1274590800"/>
    <n v="1274677200"/>
    <x v="674"/>
    <d v="2010-05-24T05:00:00"/>
    <b v="0"/>
    <b v="0"/>
    <x v="3"/>
    <x v="3"/>
    <s v="plays"/>
  </r>
  <r>
    <n v="742"/>
    <s v="West-Stevens"/>
    <s v="Reactive solution-oriented groupware"/>
    <n v="1200"/>
    <n v="13513"/>
    <n v="1126"/>
    <x v="1"/>
    <n v="122"/>
    <n v="111"/>
    <x v="1"/>
    <s v="USD"/>
    <n v="1263880800"/>
    <n v="1267509600"/>
    <x v="675"/>
    <d v="2010-03-02T06:00:00"/>
    <b v="0"/>
    <b v="0"/>
    <x v="5"/>
    <x v="1"/>
    <s v="electric music"/>
  </r>
  <r>
    <n v="743"/>
    <s v="Clark-Conrad"/>
    <s v="Exclusive bandwidth-monitored orchestration"/>
    <n v="3900"/>
    <n v="504"/>
    <n v="13"/>
    <x v="0"/>
    <n v="17"/>
    <n v="30"/>
    <x v="1"/>
    <s v="USD"/>
    <n v="1445403600"/>
    <n v="1445922000"/>
    <x v="676"/>
    <d v="2015-10-27T05:00:00"/>
    <b v="0"/>
    <b v="1"/>
    <x v="3"/>
    <x v="3"/>
    <s v="plays"/>
  </r>
  <r>
    <n v="744"/>
    <s v="Fitzgerald Group"/>
    <s v="Intuitive exuding initiative"/>
    <n v="2000"/>
    <n v="14240"/>
    <n v="712"/>
    <x v="1"/>
    <n v="140"/>
    <n v="102"/>
    <x v="1"/>
    <s v="USD"/>
    <n v="1533877200"/>
    <n v="1534050000"/>
    <x v="342"/>
    <d v="2018-08-12T05:00:00"/>
    <b v="0"/>
    <b v="1"/>
    <x v="3"/>
    <x v="3"/>
    <s v="plays"/>
  </r>
  <r>
    <n v="745"/>
    <s v="Hill, Mccann and Moore"/>
    <s v="Streamlined needs-based knowledge user"/>
    <n v="6900"/>
    <n v="2091"/>
    <n v="30"/>
    <x v="0"/>
    <n v="34"/>
    <n v="62"/>
    <x v="1"/>
    <s v="USD"/>
    <n v="1275195600"/>
    <n v="1277528400"/>
    <x v="677"/>
    <d v="2010-06-26T05:00:00"/>
    <b v="0"/>
    <b v="0"/>
    <x v="8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x v="2"/>
    <x v="2"/>
    <s v="web"/>
  </r>
  <r>
    <n v="747"/>
    <s v="Greer and Sons"/>
    <s v="Secured clear-thinking intranet"/>
    <n v="4900"/>
    <n v="11214"/>
    <n v="229"/>
    <x v="1"/>
    <n v="280"/>
    <n v="40"/>
    <x v="1"/>
    <s v="USD"/>
    <n v="1283403600"/>
    <n v="1284354000"/>
    <x v="679"/>
    <d v="2010-09-13T05:00:00"/>
    <b v="0"/>
    <b v="0"/>
    <x v="3"/>
    <x v="3"/>
    <s v="plays"/>
  </r>
  <r>
    <n v="748"/>
    <s v="Martinez PLC"/>
    <s v="Cloned actuating architecture"/>
    <n v="194900"/>
    <n v="68137"/>
    <n v="35"/>
    <x v="3"/>
    <n v="614"/>
    <n v="111"/>
    <x v="1"/>
    <s v="USD"/>
    <n v="1267423200"/>
    <n v="1269579600"/>
    <x v="680"/>
    <d v="2010-03-26T05:00:00"/>
    <b v="0"/>
    <b v="1"/>
    <x v="10"/>
    <x v="4"/>
    <s v="animation"/>
  </r>
  <r>
    <n v="749"/>
    <s v="Hunter-Logan"/>
    <s v="Down-sized needs-based task-force"/>
    <n v="8600"/>
    <n v="13527"/>
    <n v="157"/>
    <x v="1"/>
    <n v="366"/>
    <n v="37"/>
    <x v="6"/>
    <s v="EUR"/>
    <n v="1412744400"/>
    <n v="1413781200"/>
    <x v="681"/>
    <d v="2014-10-20T05:00:00"/>
    <b v="0"/>
    <b v="1"/>
    <x v="8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5"/>
    <x v="1"/>
    <s v="electric music"/>
  </r>
  <r>
    <n v="751"/>
    <s v="Lane-Barber"/>
    <s v="Universal value-added moderator"/>
    <n v="3600"/>
    <n v="8363"/>
    <n v="232"/>
    <x v="1"/>
    <n v="270"/>
    <n v="31"/>
    <x v="1"/>
    <s v="USD"/>
    <n v="1458190800"/>
    <n v="1459486800"/>
    <x v="683"/>
    <d v="2016-04-01T05:00:00"/>
    <b v="1"/>
    <b v="1"/>
    <x v="9"/>
    <x v="5"/>
    <s v="nonfiction"/>
  </r>
  <r>
    <n v="752"/>
    <s v="Lowery Group"/>
    <s v="Sharable motivating emulation"/>
    <n v="5800"/>
    <n v="5362"/>
    <n v="92"/>
    <x v="3"/>
    <n v="114"/>
    <n v="47"/>
    <x v="1"/>
    <s v="USD"/>
    <n v="1280984400"/>
    <n v="1282539600"/>
    <x v="684"/>
    <d v="2010-08-23T05:00:00"/>
    <b v="0"/>
    <b v="1"/>
    <x v="3"/>
    <x v="3"/>
    <s v="plays"/>
  </r>
  <r>
    <n v="753"/>
    <s v="Guerrero-Griffin"/>
    <s v="Networked web-enabled product"/>
    <n v="4700"/>
    <n v="12065"/>
    <n v="257"/>
    <x v="1"/>
    <n v="137"/>
    <n v="88"/>
    <x v="1"/>
    <s v="USD"/>
    <n v="1274590800"/>
    <n v="1275886800"/>
    <x v="674"/>
    <d v="2010-06-07T05:00:00"/>
    <b v="0"/>
    <b v="0"/>
    <x v="14"/>
    <x v="7"/>
    <s v="photography books"/>
  </r>
  <r>
    <n v="754"/>
    <s v="Perez, Reed and Lee"/>
    <s v="Advanced dedicated encoding"/>
    <n v="70400"/>
    <n v="118603"/>
    <n v="168"/>
    <x v="1"/>
    <n v="3205"/>
    <n v="37"/>
    <x v="1"/>
    <s v="USD"/>
    <n v="1351400400"/>
    <n v="1355983200"/>
    <x v="685"/>
    <d v="2012-12-20T06:00:00"/>
    <b v="0"/>
    <b v="0"/>
    <x v="3"/>
    <x v="3"/>
    <s v="plays"/>
  </r>
  <r>
    <n v="755"/>
    <s v="Chen, Pollard and Clarke"/>
    <s v="Stand-alone multi-state project"/>
    <n v="4500"/>
    <n v="7496"/>
    <n v="167"/>
    <x v="1"/>
    <n v="288"/>
    <n v="26"/>
    <x v="3"/>
    <s v="DKK"/>
    <n v="1514354400"/>
    <n v="1515391200"/>
    <x v="605"/>
    <d v="2018-01-08T06:00:00"/>
    <b v="0"/>
    <b v="1"/>
    <x v="3"/>
    <x v="3"/>
    <s v="plays"/>
  </r>
  <r>
    <n v="756"/>
    <s v="Serrano, Gallagher and Griffith"/>
    <s v="Customizable bi-directional monitoring"/>
    <n v="1300"/>
    <n v="10037"/>
    <n v="772"/>
    <x v="1"/>
    <n v="148"/>
    <n v="68"/>
    <x v="1"/>
    <s v="USD"/>
    <n v="1421733600"/>
    <n v="1422252000"/>
    <x v="686"/>
    <d v="2015-01-26T06:00:00"/>
    <b v="0"/>
    <b v="0"/>
    <x v="3"/>
    <x v="3"/>
    <s v="plays"/>
  </r>
  <r>
    <n v="757"/>
    <s v="Callahan-Gilbert"/>
    <s v="Profit-focused motivating function"/>
    <n v="1400"/>
    <n v="5696"/>
    <n v="407"/>
    <x v="1"/>
    <n v="114"/>
    <n v="50"/>
    <x v="1"/>
    <s v="USD"/>
    <n v="1305176400"/>
    <n v="1305522000"/>
    <x v="687"/>
    <d v="2011-05-16T05:00:00"/>
    <b v="0"/>
    <b v="0"/>
    <x v="6"/>
    <x v="4"/>
    <s v="drama"/>
  </r>
  <r>
    <n v="758"/>
    <s v="Logan-Miranda"/>
    <s v="Proactive systemic firmware"/>
    <n v="29600"/>
    <n v="167005"/>
    <n v="564"/>
    <x v="1"/>
    <n v="1518"/>
    <n v="110"/>
    <x v="0"/>
    <s v="CAD"/>
    <n v="1414126800"/>
    <n v="1414904400"/>
    <x v="688"/>
    <d v="2014-11-02T05:00:00"/>
    <b v="0"/>
    <b v="0"/>
    <x v="1"/>
    <x v="1"/>
    <s v="rock"/>
  </r>
  <r>
    <n v="759"/>
    <s v="Rodriguez PLC"/>
    <s v="Grass-roots upward-trending installation"/>
    <n v="167500"/>
    <n v="114615"/>
    <n v="68"/>
    <x v="0"/>
    <n v="1274"/>
    <n v="90"/>
    <x v="1"/>
    <s v="USD"/>
    <n v="1517810400"/>
    <n v="1520402400"/>
    <x v="689"/>
    <d v="2018-03-07T06:00:00"/>
    <b v="0"/>
    <b v="0"/>
    <x v="5"/>
    <x v="1"/>
    <s v="electric music"/>
  </r>
  <r>
    <n v="760"/>
    <s v="Smith-Kennedy"/>
    <s v="Virtual heuristic hub"/>
    <n v="48300"/>
    <n v="16592"/>
    <n v="34"/>
    <x v="0"/>
    <n v="210"/>
    <n v="79"/>
    <x v="6"/>
    <s v="EUR"/>
    <n v="1564635600"/>
    <n v="1567141200"/>
    <x v="690"/>
    <d v="2019-08-30T05:00:00"/>
    <b v="0"/>
    <b v="1"/>
    <x v="11"/>
    <x v="6"/>
    <s v="video games"/>
  </r>
  <r>
    <n v="761"/>
    <s v="Mitchell-Lee"/>
    <s v="Customizable leadingedge model"/>
    <n v="2200"/>
    <n v="14420"/>
    <n v="655"/>
    <x v="1"/>
    <n v="166"/>
    <n v="87"/>
    <x v="1"/>
    <s v="USD"/>
    <n v="1500699600"/>
    <n v="1501131600"/>
    <x v="691"/>
    <d v="2017-07-27T05:00:00"/>
    <b v="0"/>
    <b v="0"/>
    <x v="1"/>
    <x v="1"/>
    <s v="rock"/>
  </r>
  <r>
    <n v="762"/>
    <s v="Davis Ltd"/>
    <s v="Upgradable uniform service-desk"/>
    <n v="3500"/>
    <n v="6204"/>
    <n v="177"/>
    <x v="1"/>
    <n v="100"/>
    <n v="62"/>
    <x v="2"/>
    <s v="AUD"/>
    <n v="1354082400"/>
    <n v="1355032800"/>
    <x v="692"/>
    <d v="2012-12-09T06:00:00"/>
    <b v="0"/>
    <b v="0"/>
    <x v="17"/>
    <x v="1"/>
    <s v="jazz"/>
  </r>
  <r>
    <n v="763"/>
    <s v="Rowland PLC"/>
    <s v="Inverse client-driven product"/>
    <n v="5600"/>
    <n v="6338"/>
    <n v="113"/>
    <x v="1"/>
    <n v="235"/>
    <n v="27"/>
    <x v="1"/>
    <s v="USD"/>
    <n v="1336453200"/>
    <n v="1339477200"/>
    <x v="693"/>
    <d v="2012-06-12T05:00:00"/>
    <b v="0"/>
    <b v="1"/>
    <x v="3"/>
    <x v="3"/>
    <s v="plays"/>
  </r>
  <r>
    <n v="764"/>
    <s v="Shaffer-Mason"/>
    <s v="Managed bandwidth-monitored system engine"/>
    <n v="1100"/>
    <n v="8010"/>
    <n v="728"/>
    <x v="1"/>
    <n v="148"/>
    <n v="54"/>
    <x v="1"/>
    <s v="USD"/>
    <n v="1305262800"/>
    <n v="1305954000"/>
    <x v="694"/>
    <d v="2011-05-21T05:00:00"/>
    <b v="0"/>
    <b v="0"/>
    <x v="1"/>
    <x v="1"/>
    <s v="rock"/>
  </r>
  <r>
    <n v="765"/>
    <s v="Matthews LLC"/>
    <s v="Advanced transitional help-desk"/>
    <n v="3900"/>
    <n v="8125"/>
    <n v="208"/>
    <x v="1"/>
    <n v="198"/>
    <n v="41"/>
    <x v="1"/>
    <s v="USD"/>
    <n v="1492232400"/>
    <n v="1494392400"/>
    <x v="695"/>
    <d v="2017-05-10T05:00:00"/>
    <b v="1"/>
    <b v="1"/>
    <x v="7"/>
    <x v="1"/>
    <s v="indie rock"/>
  </r>
  <r>
    <n v="766"/>
    <s v="Montgomery-Castro"/>
    <s v="De-engineered disintermediate encryption"/>
    <n v="43800"/>
    <n v="13653"/>
    <n v="31"/>
    <x v="0"/>
    <n v="248"/>
    <n v="55"/>
    <x v="2"/>
    <s v="AUD"/>
    <n v="1537333200"/>
    <n v="1537419600"/>
    <x v="123"/>
    <d v="2018-09-20T05:00:00"/>
    <b v="0"/>
    <b v="0"/>
    <x v="22"/>
    <x v="4"/>
    <s v="science fiction"/>
  </r>
  <r>
    <n v="767"/>
    <s v="Hale, Pearson and Jenkins"/>
    <s v="Upgradable attitude-oriented project"/>
    <n v="97200"/>
    <n v="55372"/>
    <n v="57"/>
    <x v="0"/>
    <n v="513"/>
    <n v="108"/>
    <x v="1"/>
    <s v="USD"/>
    <n v="1444107600"/>
    <n v="1447999200"/>
    <x v="696"/>
    <d v="2015-11-20T06:00:00"/>
    <b v="0"/>
    <b v="0"/>
    <x v="18"/>
    <x v="5"/>
    <s v="translations"/>
  </r>
  <r>
    <n v="768"/>
    <s v="Ramirez-Calderon"/>
    <s v="Fundamental zero tolerance alliance"/>
    <n v="4800"/>
    <n v="11088"/>
    <n v="231"/>
    <x v="1"/>
    <n v="150"/>
    <n v="74"/>
    <x v="1"/>
    <s v="USD"/>
    <n v="1386741600"/>
    <n v="1388037600"/>
    <x v="626"/>
    <d v="2013-12-26T06:00:00"/>
    <b v="0"/>
    <b v="0"/>
    <x v="3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x v="11"/>
    <x v="6"/>
    <s v="video games"/>
  </r>
  <r>
    <n v="770"/>
    <s v="Mathis-Rodriguez"/>
    <s v="User-centric attitude-oriented intranet"/>
    <n v="4300"/>
    <n v="11642"/>
    <n v="271"/>
    <x v="1"/>
    <n v="216"/>
    <n v="54"/>
    <x v="6"/>
    <s v="EUR"/>
    <n v="1397451600"/>
    <n v="1398056400"/>
    <x v="698"/>
    <d v="2014-04-21T05:00:00"/>
    <b v="0"/>
    <b v="1"/>
    <x v="3"/>
    <x v="3"/>
    <s v="plays"/>
  </r>
  <r>
    <n v="771"/>
    <s v="Smith, Mack and Williams"/>
    <s v="Self-enabling 5thgeneration paradigm"/>
    <n v="5600"/>
    <n v="2769"/>
    <n v="49"/>
    <x v="3"/>
    <n v="26"/>
    <n v="107"/>
    <x v="1"/>
    <s v="USD"/>
    <n v="1548482400"/>
    <n v="1550815200"/>
    <x v="699"/>
    <d v="2019-02-22T06:00:00"/>
    <b v="0"/>
    <b v="0"/>
    <x v="3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x v="7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x v="3"/>
    <x v="3"/>
    <s v="plays"/>
  </r>
  <r>
    <n v="774"/>
    <s v="Gonzalez-Snow"/>
    <s v="Polarized user-facing interface"/>
    <n v="5000"/>
    <n v="6775"/>
    <n v="136"/>
    <x v="1"/>
    <n v="78"/>
    <n v="87"/>
    <x v="6"/>
    <s v="EUR"/>
    <n v="1463979600"/>
    <n v="1467522000"/>
    <x v="702"/>
    <d v="2016-07-03T05:00:00"/>
    <b v="0"/>
    <b v="0"/>
    <x v="2"/>
    <x v="2"/>
    <s v="web"/>
  </r>
  <r>
    <n v="775"/>
    <s v="Murphy LLC"/>
    <s v="Customer-focused non-volatile framework"/>
    <n v="9400"/>
    <n v="968"/>
    <n v="10"/>
    <x v="0"/>
    <n v="10"/>
    <n v="97"/>
    <x v="1"/>
    <s v="USD"/>
    <n v="1415253600"/>
    <n v="1416117600"/>
    <x v="703"/>
    <d v="2014-11-16T06:00:00"/>
    <b v="0"/>
    <b v="0"/>
    <x v="1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x v="3"/>
    <x v="3"/>
    <s v="plays"/>
  </r>
  <r>
    <n v="777"/>
    <s v="Henderson Ltd"/>
    <s v="Open-architected stable algorithm"/>
    <n v="93800"/>
    <n v="45987"/>
    <n v="49"/>
    <x v="0"/>
    <n v="676"/>
    <n v="68"/>
    <x v="1"/>
    <s v="USD"/>
    <n v="1316754000"/>
    <n v="1319259600"/>
    <x v="431"/>
    <d v="2011-10-22T05:00:00"/>
    <b v="0"/>
    <b v="0"/>
    <x v="3"/>
    <x v="3"/>
    <s v="plays"/>
  </r>
  <r>
    <n v="778"/>
    <s v="Moss-Guzman"/>
    <s v="Cross-platform optimizing website"/>
    <n v="1300"/>
    <n v="10243"/>
    <n v="788"/>
    <x v="1"/>
    <n v="174"/>
    <n v="59"/>
    <x v="5"/>
    <s v="CHF"/>
    <n v="1313211600"/>
    <n v="1313643600"/>
    <x v="705"/>
    <d v="2011-08-18T05:00:00"/>
    <b v="0"/>
    <b v="0"/>
    <x v="10"/>
    <x v="4"/>
    <s v="animation"/>
  </r>
  <r>
    <n v="779"/>
    <s v="Webb Group"/>
    <s v="Public-key actuating projection"/>
    <n v="108700"/>
    <n v="87293"/>
    <n v="80"/>
    <x v="0"/>
    <n v="831"/>
    <n v="105"/>
    <x v="1"/>
    <s v="USD"/>
    <n v="1439528400"/>
    <n v="1440306000"/>
    <x v="706"/>
    <d v="2015-08-23T05:00:00"/>
    <b v="0"/>
    <b v="1"/>
    <x v="3"/>
    <x v="3"/>
    <s v="plays"/>
  </r>
  <r>
    <n v="780"/>
    <s v="Brooks-Rodriguez"/>
    <s v="Implemented intangible instruction set"/>
    <n v="5100"/>
    <n v="5421"/>
    <n v="106"/>
    <x v="1"/>
    <n v="164"/>
    <n v="33"/>
    <x v="1"/>
    <s v="USD"/>
    <n v="1469163600"/>
    <n v="1470805200"/>
    <x v="707"/>
    <d v="2016-08-10T05:00:00"/>
    <b v="0"/>
    <b v="1"/>
    <x v="6"/>
    <x v="4"/>
    <s v="drama"/>
  </r>
  <r>
    <n v="781"/>
    <s v="Thomas Ltd"/>
    <s v="Cross-group interactive architecture"/>
    <n v="8700"/>
    <n v="4414"/>
    <n v="51"/>
    <x v="3"/>
    <n v="56"/>
    <n v="79"/>
    <x v="5"/>
    <s v="CHF"/>
    <n v="1288501200"/>
    <n v="1292911200"/>
    <x v="708"/>
    <d v="2010-12-21T06:00:00"/>
    <b v="0"/>
    <b v="0"/>
    <x v="3"/>
    <x v="3"/>
    <s v="plays"/>
  </r>
  <r>
    <n v="782"/>
    <s v="Williams and Sons"/>
    <s v="Centralized asymmetric framework"/>
    <n v="5100"/>
    <n v="10981"/>
    <n v="215"/>
    <x v="1"/>
    <n v="161"/>
    <n v="68"/>
    <x v="1"/>
    <s v="USD"/>
    <n v="1298959200"/>
    <n v="1301374800"/>
    <x v="709"/>
    <d v="2011-03-29T05:00:00"/>
    <b v="0"/>
    <b v="1"/>
    <x v="10"/>
    <x v="4"/>
    <s v="animation"/>
  </r>
  <r>
    <n v="783"/>
    <s v="Vega, Chan and Carney"/>
    <s v="Down-sized systematic utilization"/>
    <n v="7400"/>
    <n v="10451"/>
    <n v="141"/>
    <x v="1"/>
    <n v="138"/>
    <n v="76"/>
    <x v="1"/>
    <s v="USD"/>
    <n v="1387260000"/>
    <n v="1387864800"/>
    <x v="710"/>
    <d v="2013-12-24T06:00:00"/>
    <b v="0"/>
    <b v="0"/>
    <x v="1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x v="2"/>
    <x v="2"/>
    <s v="web"/>
  </r>
  <r>
    <n v="785"/>
    <s v="Peterson, Fletcher and Sanchez"/>
    <s v="Multi-channeled bi-directional moratorium"/>
    <n v="6700"/>
    <n v="12939"/>
    <n v="193"/>
    <x v="1"/>
    <n v="127"/>
    <n v="102"/>
    <x v="2"/>
    <s v="AUD"/>
    <n v="1556341200"/>
    <n v="1559278800"/>
    <x v="157"/>
    <d v="2019-05-31T05:00:00"/>
    <b v="0"/>
    <b v="1"/>
    <x v="10"/>
    <x v="4"/>
    <s v="animation"/>
  </r>
  <r>
    <n v="786"/>
    <s v="Smith-Brown"/>
    <s v="Object-based content-based ability"/>
    <n v="1500"/>
    <n v="10946"/>
    <n v="730"/>
    <x v="1"/>
    <n v="207"/>
    <n v="53"/>
    <x v="6"/>
    <s v="EUR"/>
    <n v="1522126800"/>
    <n v="1522731600"/>
    <x v="630"/>
    <d v="2018-04-03T05:00:00"/>
    <b v="0"/>
    <b v="1"/>
    <x v="17"/>
    <x v="1"/>
    <s v="jazz"/>
  </r>
  <r>
    <n v="787"/>
    <s v="Vance-Glover"/>
    <s v="Progressive coherent secured line"/>
    <n v="61200"/>
    <n v="60994"/>
    <n v="100"/>
    <x v="0"/>
    <n v="859"/>
    <n v="71"/>
    <x v="0"/>
    <s v="CAD"/>
    <n v="1305954000"/>
    <n v="1306731600"/>
    <x v="712"/>
    <d v="2011-05-30T05:00:00"/>
    <b v="0"/>
    <b v="0"/>
    <x v="1"/>
    <x v="1"/>
    <s v="rock"/>
  </r>
  <r>
    <n v="788"/>
    <s v="Joyce PLC"/>
    <s v="Synchronized directional capability"/>
    <n v="3600"/>
    <n v="3174"/>
    <n v="88"/>
    <x v="2"/>
    <n v="31"/>
    <n v="102"/>
    <x v="1"/>
    <s v="USD"/>
    <n v="1350709200"/>
    <n v="1352527200"/>
    <x v="93"/>
    <d v="2012-11-10T06:00:00"/>
    <b v="0"/>
    <b v="0"/>
    <x v="10"/>
    <x v="4"/>
    <s v="animation"/>
  </r>
  <r>
    <n v="789"/>
    <s v="Kennedy-Miller"/>
    <s v="Cross-platform composite migration"/>
    <n v="9000"/>
    <n v="3351"/>
    <n v="37"/>
    <x v="0"/>
    <n v="45"/>
    <n v="74"/>
    <x v="1"/>
    <s v="USD"/>
    <n v="1401166800"/>
    <n v="1404363600"/>
    <x v="713"/>
    <d v="2014-07-03T05:00:00"/>
    <b v="0"/>
    <b v="0"/>
    <x v="3"/>
    <x v="3"/>
    <s v="plays"/>
  </r>
  <r>
    <n v="790"/>
    <s v="White-Obrien"/>
    <s v="Operative local pricing structure"/>
    <n v="185900"/>
    <n v="56774"/>
    <n v="31"/>
    <x v="3"/>
    <n v="1113"/>
    <n v="51"/>
    <x v="1"/>
    <s v="USD"/>
    <n v="1266127200"/>
    <n v="1266645600"/>
    <x v="714"/>
    <d v="2010-02-20T06:00:00"/>
    <b v="0"/>
    <b v="0"/>
    <x v="3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x v="0"/>
    <x v="0"/>
    <s v="food trucks"/>
  </r>
  <r>
    <n v="792"/>
    <s v="Jordan, Schneider and Hall"/>
    <s v="Reduced 6thgeneration intranet"/>
    <n v="2000"/>
    <n v="680"/>
    <n v="34"/>
    <x v="0"/>
    <n v="7"/>
    <n v="97"/>
    <x v="1"/>
    <s v="USD"/>
    <n v="1372222800"/>
    <n v="1374642000"/>
    <x v="716"/>
    <d v="2013-07-24T05:00:00"/>
    <b v="0"/>
    <b v="1"/>
    <x v="3"/>
    <x v="3"/>
    <s v="plays"/>
  </r>
  <r>
    <n v="793"/>
    <s v="Rodriguez, Cox and Rodriguez"/>
    <s v="Networked disintermediate leverage"/>
    <n v="1100"/>
    <n v="13045"/>
    <n v="1186"/>
    <x v="1"/>
    <n v="181"/>
    <n v="72"/>
    <x v="5"/>
    <s v="CHF"/>
    <n v="1372136400"/>
    <n v="1372482000"/>
    <x v="448"/>
    <d v="2013-06-29T05:00:00"/>
    <b v="0"/>
    <b v="0"/>
    <x v="9"/>
    <x v="5"/>
    <s v="nonfiction"/>
  </r>
  <r>
    <n v="794"/>
    <s v="Welch Inc"/>
    <s v="Optional optimal website"/>
    <n v="6600"/>
    <n v="8276"/>
    <n v="125"/>
    <x v="1"/>
    <n v="110"/>
    <n v="75"/>
    <x v="1"/>
    <s v="USD"/>
    <n v="1513922400"/>
    <n v="1514959200"/>
    <x v="717"/>
    <d v="2018-01-03T06:00:00"/>
    <b v="0"/>
    <b v="0"/>
    <x v="1"/>
    <x v="1"/>
    <s v="rock"/>
  </r>
  <r>
    <n v="795"/>
    <s v="Vasquez Inc"/>
    <s v="Stand-alone asynchronous functionalities"/>
    <n v="7100"/>
    <n v="1022"/>
    <n v="14"/>
    <x v="0"/>
    <n v="31"/>
    <n v="33"/>
    <x v="1"/>
    <s v="USD"/>
    <n v="1477976400"/>
    <n v="1478235600"/>
    <x v="718"/>
    <d v="2016-11-04T05:00:00"/>
    <b v="0"/>
    <b v="0"/>
    <x v="6"/>
    <x v="4"/>
    <s v="drama"/>
  </r>
  <r>
    <n v="796"/>
    <s v="Freeman-Ferguson"/>
    <s v="Profound full-range open system"/>
    <n v="7800"/>
    <n v="4275"/>
    <n v="55"/>
    <x v="0"/>
    <n v="78"/>
    <n v="55"/>
    <x v="1"/>
    <s v="USD"/>
    <n v="1407474000"/>
    <n v="1408078800"/>
    <x v="719"/>
    <d v="2014-08-15T05:00:00"/>
    <b v="0"/>
    <b v="1"/>
    <x v="20"/>
    <x v="6"/>
    <s v="mobile games"/>
  </r>
  <r>
    <n v="797"/>
    <s v="Houston, Moore and Rogers"/>
    <s v="Optional tangible utilization"/>
    <n v="7600"/>
    <n v="8332"/>
    <n v="110"/>
    <x v="1"/>
    <n v="185"/>
    <n v="45"/>
    <x v="1"/>
    <s v="USD"/>
    <n v="1546149600"/>
    <n v="1548136800"/>
    <x v="720"/>
    <d v="2019-01-22T06:00:00"/>
    <b v="0"/>
    <b v="0"/>
    <x v="2"/>
    <x v="2"/>
    <s v="web"/>
  </r>
  <r>
    <n v="798"/>
    <s v="Small-Fuentes"/>
    <s v="Seamless maximized product"/>
    <n v="3400"/>
    <n v="6408"/>
    <n v="188"/>
    <x v="1"/>
    <n v="121"/>
    <n v="53"/>
    <x v="1"/>
    <s v="USD"/>
    <n v="1338440400"/>
    <n v="1340859600"/>
    <x v="721"/>
    <d v="2012-06-28T05:00:00"/>
    <b v="0"/>
    <b v="1"/>
    <x v="3"/>
    <x v="3"/>
    <s v="plays"/>
  </r>
  <r>
    <n v="799"/>
    <s v="Reid-Day"/>
    <s v="Devolved tertiary time-frame"/>
    <n v="84500"/>
    <n v="73522"/>
    <n v="87"/>
    <x v="0"/>
    <n v="1225"/>
    <n v="60"/>
    <x v="4"/>
    <s v="GBP"/>
    <n v="1454133600"/>
    <n v="1454479200"/>
    <x v="722"/>
    <d v="2016-02-03T06:00:00"/>
    <b v="0"/>
    <b v="0"/>
    <x v="3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  <s v="rock"/>
  </r>
  <r>
    <n v="801"/>
    <s v="Olson-Bishop"/>
    <s v="User-friendly high-level initiative"/>
    <n v="2300"/>
    <n v="4667"/>
    <n v="203"/>
    <x v="1"/>
    <n v="106"/>
    <n v="44"/>
    <x v="1"/>
    <s v="USD"/>
    <n v="1577772000"/>
    <n v="1579672800"/>
    <x v="723"/>
    <d v="2020-01-22T06:00:00"/>
    <b v="0"/>
    <b v="1"/>
    <x v="14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"/>
    <x v="1"/>
    <s v="USD"/>
    <n v="1562216400"/>
    <n v="1562389200"/>
    <x v="704"/>
    <d v="2019-07-06T05:00:00"/>
    <b v="0"/>
    <b v="0"/>
    <x v="14"/>
    <x v="7"/>
    <s v="photography books"/>
  </r>
  <r>
    <n v="803"/>
    <s v="Perez, Brown and Meyers"/>
    <s v="Stand-alone background customer loyalty"/>
    <n v="6100"/>
    <n v="6527"/>
    <n v="107"/>
    <x v="1"/>
    <n v="233"/>
    <n v="28"/>
    <x v="1"/>
    <s v="USD"/>
    <n v="1548568800"/>
    <n v="1551506400"/>
    <x v="724"/>
    <d v="2019-03-02T06:00:00"/>
    <b v="0"/>
    <b v="0"/>
    <x v="3"/>
    <x v="3"/>
    <s v="plays"/>
  </r>
  <r>
    <n v="804"/>
    <s v="English-Mccullough"/>
    <s v="Business-focused discrete software"/>
    <n v="2600"/>
    <n v="6987"/>
    <n v="269"/>
    <x v="1"/>
    <n v="218"/>
    <n v="32"/>
    <x v="1"/>
    <s v="USD"/>
    <n v="1514872800"/>
    <n v="1516600800"/>
    <x v="725"/>
    <d v="2018-01-22T06:00:00"/>
    <b v="0"/>
    <b v="0"/>
    <x v="1"/>
    <x v="1"/>
    <s v="rock"/>
  </r>
  <r>
    <n v="805"/>
    <s v="Smith-Nguyen"/>
    <s v="Advanced intermediate Graphic Interface"/>
    <n v="9700"/>
    <n v="4932"/>
    <n v="51"/>
    <x v="0"/>
    <n v="67"/>
    <n v="74"/>
    <x v="2"/>
    <s v="AUD"/>
    <n v="1416031200"/>
    <n v="1420437600"/>
    <x v="660"/>
    <d v="2015-01-05T06:00:00"/>
    <b v="0"/>
    <b v="0"/>
    <x v="4"/>
    <x v="4"/>
    <s v="documentary"/>
  </r>
  <r>
    <n v="806"/>
    <s v="Harmon-Madden"/>
    <s v="Adaptive holistic hub"/>
    <n v="700"/>
    <n v="8262"/>
    <n v="1180"/>
    <x v="1"/>
    <n v="76"/>
    <n v="109"/>
    <x v="1"/>
    <s v="USD"/>
    <n v="1330927200"/>
    <n v="1332997200"/>
    <x v="726"/>
    <d v="2012-03-29T05:00:00"/>
    <b v="0"/>
    <b v="1"/>
    <x v="6"/>
    <x v="4"/>
    <s v="drama"/>
  </r>
  <r>
    <n v="807"/>
    <s v="Walker-Taylor"/>
    <s v="Automated uniform concept"/>
    <n v="700"/>
    <n v="1848"/>
    <n v="264"/>
    <x v="1"/>
    <n v="43"/>
    <n v="43"/>
    <x v="1"/>
    <s v="USD"/>
    <n v="1571115600"/>
    <n v="1574920800"/>
    <x v="727"/>
    <d v="2019-11-28T06:00:00"/>
    <b v="0"/>
    <b v="1"/>
    <x v="3"/>
    <x v="3"/>
    <s v="plays"/>
  </r>
  <r>
    <n v="808"/>
    <s v="Harris, Medina and Mitchell"/>
    <s v="Enhanced regional flexibility"/>
    <n v="5200"/>
    <n v="1583"/>
    <n v="30"/>
    <x v="0"/>
    <n v="19"/>
    <n v="83"/>
    <x v="1"/>
    <s v="USD"/>
    <n v="1463461200"/>
    <n v="1464930000"/>
    <x v="728"/>
    <d v="2016-06-03T05:00:00"/>
    <b v="0"/>
    <b v="0"/>
    <x v="0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x v="4"/>
    <x v="4"/>
    <s v="documentary"/>
  </r>
  <r>
    <n v="810"/>
    <s v="Ball-Fisher"/>
    <s v="Multi-layered intangible instruction set"/>
    <n v="6400"/>
    <n v="12360"/>
    <n v="193"/>
    <x v="1"/>
    <n v="221"/>
    <n v="56"/>
    <x v="1"/>
    <s v="USD"/>
    <n v="1511848800"/>
    <n v="1512712800"/>
    <x v="730"/>
    <d v="2017-12-08T06:00:00"/>
    <b v="0"/>
    <b v="1"/>
    <x v="3"/>
    <x v="3"/>
    <s v="plays"/>
  </r>
  <r>
    <n v="811"/>
    <s v="Page, Holt and Mack"/>
    <s v="Fundamental methodical emulation"/>
    <n v="92500"/>
    <n v="71320"/>
    <n v="77"/>
    <x v="0"/>
    <n v="679"/>
    <n v="105"/>
    <x v="1"/>
    <s v="USD"/>
    <n v="1452319200"/>
    <n v="1452492000"/>
    <x v="731"/>
    <d v="2016-01-11T06:00:00"/>
    <b v="0"/>
    <b v="1"/>
    <x v="11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x v="9"/>
    <x v="5"/>
    <s v="nonfiction"/>
  </r>
  <r>
    <n v="813"/>
    <s v="Buckley Group"/>
    <s v="Diverse high-level attitude"/>
    <n v="3200"/>
    <n v="7661"/>
    <n v="239"/>
    <x v="1"/>
    <n v="68"/>
    <n v="113"/>
    <x v="1"/>
    <s v="USD"/>
    <n v="1346043600"/>
    <n v="1346907600"/>
    <x v="732"/>
    <d v="2012-09-06T05:00:00"/>
    <b v="0"/>
    <b v="0"/>
    <x v="11"/>
    <x v="6"/>
    <s v="video games"/>
  </r>
  <r>
    <n v="814"/>
    <s v="Vincent PLC"/>
    <s v="Visionary 24hour analyzer"/>
    <n v="3200"/>
    <n v="2950"/>
    <n v="92"/>
    <x v="0"/>
    <n v="36"/>
    <n v="82"/>
    <x v="3"/>
    <s v="DKK"/>
    <n v="1464325200"/>
    <n v="1464498000"/>
    <x v="733"/>
    <d v="2016-05-29T05:00:00"/>
    <b v="0"/>
    <b v="1"/>
    <x v="1"/>
    <x v="1"/>
    <s v="rock"/>
  </r>
  <r>
    <n v="815"/>
    <s v="Watson-Douglas"/>
    <s v="Centralized bandwidth-monitored leverage"/>
    <n v="9000"/>
    <n v="11721"/>
    <n v="130"/>
    <x v="1"/>
    <n v="183"/>
    <n v="64"/>
    <x v="0"/>
    <s v="CAD"/>
    <n v="1511935200"/>
    <n v="1514181600"/>
    <x v="734"/>
    <d v="2017-12-25T06:00:00"/>
    <b v="0"/>
    <b v="0"/>
    <x v="1"/>
    <x v="1"/>
    <s v="rock"/>
  </r>
  <r>
    <n v="816"/>
    <s v="Jones, Casey and Jones"/>
    <s v="Ergonomic mission-critical moratorium"/>
    <n v="2300"/>
    <n v="14150"/>
    <n v="615"/>
    <x v="1"/>
    <n v="133"/>
    <n v="106"/>
    <x v="1"/>
    <s v="USD"/>
    <n v="1392012000"/>
    <n v="1392184800"/>
    <x v="406"/>
    <d v="2014-02-12T06:00:00"/>
    <b v="1"/>
    <b v="1"/>
    <x v="3"/>
    <x v="3"/>
    <s v="plays"/>
  </r>
  <r>
    <n v="817"/>
    <s v="Alvarez-Bauer"/>
    <s v="Front-line intermediate moderator"/>
    <n v="51300"/>
    <n v="189192"/>
    <n v="369"/>
    <x v="1"/>
    <n v="2489"/>
    <n v="76"/>
    <x v="6"/>
    <s v="EUR"/>
    <n v="1556946000"/>
    <n v="1559365200"/>
    <x v="735"/>
    <d v="2019-06-01T05:00:00"/>
    <b v="0"/>
    <b v="1"/>
    <x v="9"/>
    <x v="5"/>
    <s v="nonfiction"/>
  </r>
  <r>
    <n v="818"/>
    <s v="Martinez LLC"/>
    <s v="Automated local secured line"/>
    <n v="700"/>
    <n v="7664"/>
    <n v="1095"/>
    <x v="1"/>
    <n v="69"/>
    <n v="111"/>
    <x v="1"/>
    <s v="USD"/>
    <n v="1548050400"/>
    <n v="1549173600"/>
    <x v="736"/>
    <d v="2019-02-03T06:00:00"/>
    <b v="0"/>
    <b v="1"/>
    <x v="3"/>
    <x v="3"/>
    <s v="plays"/>
  </r>
  <r>
    <n v="819"/>
    <s v="Buck-Khan"/>
    <s v="Integrated bandwidth-monitored alliance"/>
    <n v="8900"/>
    <n v="4509"/>
    <n v="51"/>
    <x v="0"/>
    <n v="47"/>
    <n v="96"/>
    <x v="1"/>
    <s v="USD"/>
    <n v="1353736800"/>
    <n v="1355032800"/>
    <x v="737"/>
    <d v="2012-12-09T06:00:00"/>
    <b v="1"/>
    <b v="0"/>
    <x v="11"/>
    <x v="6"/>
    <s v="video games"/>
  </r>
  <r>
    <n v="820"/>
    <s v="Valdez, Williams and Meyer"/>
    <s v="Cross-group heuristic forecast"/>
    <n v="1500"/>
    <n v="12009"/>
    <n v="801"/>
    <x v="1"/>
    <n v="279"/>
    <n v="43"/>
    <x v="4"/>
    <s v="GBP"/>
    <n v="1532840400"/>
    <n v="1533963600"/>
    <x v="192"/>
    <d v="2018-08-11T05:00:00"/>
    <b v="0"/>
    <b v="1"/>
    <x v="1"/>
    <x v="1"/>
    <s v="rock"/>
  </r>
  <r>
    <n v="821"/>
    <s v="Alvarez-Andrews"/>
    <s v="Extended impactful secured line"/>
    <n v="4900"/>
    <n v="14273"/>
    <n v="291"/>
    <x v="1"/>
    <n v="210"/>
    <n v="68"/>
    <x v="1"/>
    <s v="USD"/>
    <n v="1488261600"/>
    <n v="1489381200"/>
    <x v="738"/>
    <d v="2017-03-13T05:00:00"/>
    <b v="0"/>
    <b v="0"/>
    <x v="4"/>
    <x v="4"/>
    <s v="documentary"/>
  </r>
  <r>
    <n v="822"/>
    <s v="Stewart and Sons"/>
    <s v="Distributed optimizing protocol"/>
    <n v="54000"/>
    <n v="188982"/>
    <n v="350"/>
    <x v="1"/>
    <n v="2100"/>
    <n v="90"/>
    <x v="1"/>
    <s v="USD"/>
    <n v="1393567200"/>
    <n v="1395032400"/>
    <x v="739"/>
    <d v="2014-03-17T05:00:00"/>
    <b v="0"/>
    <b v="0"/>
    <x v="1"/>
    <x v="1"/>
    <s v="rock"/>
  </r>
  <r>
    <n v="823"/>
    <s v="Dyer Inc"/>
    <s v="Secured well-modulated system engine"/>
    <n v="4100"/>
    <n v="14640"/>
    <n v="357"/>
    <x v="1"/>
    <n v="252"/>
    <n v="58"/>
    <x v="1"/>
    <s v="USD"/>
    <n v="1410325200"/>
    <n v="1412485200"/>
    <x v="613"/>
    <d v="2014-10-05T05:00:00"/>
    <b v="1"/>
    <b v="1"/>
    <x v="1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x v="9"/>
    <x v="5"/>
    <s v="nonfiction"/>
  </r>
  <r>
    <n v="825"/>
    <s v="Solomon PLC"/>
    <s v="Open-architected 24/7 infrastructure"/>
    <n v="3600"/>
    <n v="13950"/>
    <n v="388"/>
    <x v="1"/>
    <n v="157"/>
    <n v="89"/>
    <x v="4"/>
    <s v="GBP"/>
    <n v="1500958800"/>
    <n v="1501995600"/>
    <x v="145"/>
    <d v="2017-08-06T05:00:00"/>
    <b v="0"/>
    <b v="0"/>
    <x v="12"/>
    <x v="4"/>
    <s v="shorts"/>
  </r>
  <r>
    <n v="826"/>
    <s v="Miller-Hubbard"/>
    <s v="Digitized 6thgeneration Local Area Network"/>
    <n v="2800"/>
    <n v="12797"/>
    <n v="457"/>
    <x v="1"/>
    <n v="194"/>
    <n v="66"/>
    <x v="1"/>
    <s v="USD"/>
    <n v="1292220000"/>
    <n v="1294639200"/>
    <x v="741"/>
    <d v="2011-01-10T06:00:00"/>
    <b v="0"/>
    <b v="1"/>
    <x v="3"/>
    <x v="3"/>
    <s v="plays"/>
  </r>
  <r>
    <n v="827"/>
    <s v="Miranda, Martinez and Lowery"/>
    <s v="Innovative actuating artificial intelligence"/>
    <n v="2300"/>
    <n v="6134"/>
    <n v="267"/>
    <x v="1"/>
    <n v="82"/>
    <n v="75"/>
    <x v="2"/>
    <s v="AUD"/>
    <n v="1304398800"/>
    <n v="1305435600"/>
    <x v="742"/>
    <d v="2011-05-15T05:00:00"/>
    <b v="0"/>
    <b v="1"/>
    <x v="6"/>
    <x v="4"/>
    <s v="drama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n v="1537592400"/>
    <x v="202"/>
    <d v="2018-09-22T05:00:00"/>
    <b v="0"/>
    <b v="0"/>
    <x v="3"/>
    <x v="3"/>
    <s v="plays"/>
  </r>
  <r>
    <n v="829"/>
    <s v="Baker-Higgins"/>
    <s v="Vision-oriented scalable portal"/>
    <n v="9600"/>
    <n v="4929"/>
    <n v="51"/>
    <x v="0"/>
    <n v="154"/>
    <n v="32"/>
    <x v="1"/>
    <s v="USD"/>
    <n v="1433826000"/>
    <n v="1435122000"/>
    <x v="743"/>
    <d v="2015-06-24T05:00:00"/>
    <b v="0"/>
    <b v="0"/>
    <x v="3"/>
    <x v="3"/>
    <s v="plays"/>
  </r>
  <r>
    <n v="830"/>
    <s v="Johnson, Turner and Carroll"/>
    <s v="Persevering zero administration knowledge user"/>
    <n v="121600"/>
    <n v="1424"/>
    <n v="1"/>
    <x v="0"/>
    <n v="22"/>
    <n v="65"/>
    <x v="1"/>
    <s v="USD"/>
    <n v="1514959200"/>
    <n v="1520056800"/>
    <x v="744"/>
    <d v="2018-03-03T06:00:00"/>
    <b v="0"/>
    <b v="0"/>
    <x v="3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x v="14"/>
    <x v="7"/>
    <s v="photography books"/>
  </r>
  <r>
    <n v="832"/>
    <s v="Bradley, Beck and Mayo"/>
    <s v="Synergized fault-tolerant hierarchy"/>
    <n v="43200"/>
    <n v="136156"/>
    <n v="315"/>
    <x v="1"/>
    <n v="1297"/>
    <n v="105"/>
    <x v="3"/>
    <s v="DKK"/>
    <n v="1445490000"/>
    <n v="1448431200"/>
    <x v="746"/>
    <d v="2015-11-25T06:00:00"/>
    <b v="1"/>
    <b v="0"/>
    <x v="18"/>
    <x v="5"/>
    <s v="translations"/>
  </r>
  <r>
    <n v="833"/>
    <s v="Levine, Martin and Hernandez"/>
    <s v="Expanded asynchronous groupware"/>
    <n v="6800"/>
    <n v="10723"/>
    <n v="158"/>
    <x v="1"/>
    <n v="165"/>
    <n v="65"/>
    <x v="3"/>
    <s v="DKK"/>
    <n v="1297663200"/>
    <n v="1298613600"/>
    <x v="747"/>
    <d v="2011-02-25T06:00:00"/>
    <b v="0"/>
    <b v="0"/>
    <x v="18"/>
    <x v="5"/>
    <s v="translations"/>
  </r>
  <r>
    <n v="834"/>
    <s v="Gallegos, Wagner and Gaines"/>
    <s v="Expanded fault-tolerant emulation"/>
    <n v="7300"/>
    <n v="11228"/>
    <n v="154"/>
    <x v="1"/>
    <n v="119"/>
    <n v="94"/>
    <x v="1"/>
    <s v="USD"/>
    <n v="1371963600"/>
    <n v="1372482000"/>
    <x v="362"/>
    <d v="2013-06-29T05:00:00"/>
    <b v="0"/>
    <b v="0"/>
    <x v="3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x v="2"/>
    <x v="2"/>
    <s v="web"/>
  </r>
  <r>
    <n v="836"/>
    <s v="Macias Inc"/>
    <s v="Optimized didactic intranet"/>
    <n v="8100"/>
    <n v="6086"/>
    <n v="75"/>
    <x v="0"/>
    <n v="94"/>
    <n v="65"/>
    <x v="1"/>
    <s v="USD"/>
    <n v="1265349600"/>
    <n v="1266300000"/>
    <x v="749"/>
    <d v="2010-02-16T06:00:00"/>
    <b v="0"/>
    <b v="0"/>
    <x v="7"/>
    <x v="1"/>
    <s v="indie rock"/>
  </r>
  <r>
    <n v="837"/>
    <s v="Cook-Ortiz"/>
    <s v="Right-sized dedicated standardization"/>
    <n v="17700"/>
    <n v="150960"/>
    <n v="853"/>
    <x v="1"/>
    <n v="1797"/>
    <n v="84"/>
    <x v="1"/>
    <s v="USD"/>
    <n v="1301202000"/>
    <n v="1305867600"/>
    <x v="643"/>
    <d v="2011-05-20T05:00:00"/>
    <b v="0"/>
    <b v="0"/>
    <x v="17"/>
    <x v="1"/>
    <s v="jazz"/>
  </r>
  <r>
    <n v="838"/>
    <s v="Jordan-Fischer"/>
    <s v="Vision-oriented high-level extranet"/>
    <n v="6400"/>
    <n v="8890"/>
    <n v="139"/>
    <x v="1"/>
    <n v="261"/>
    <n v="34"/>
    <x v="1"/>
    <s v="USD"/>
    <n v="1538024400"/>
    <n v="1538802000"/>
    <x v="750"/>
    <d v="2018-10-06T05:00:00"/>
    <b v="0"/>
    <b v="0"/>
    <x v="3"/>
    <x v="3"/>
    <s v="plays"/>
  </r>
  <r>
    <n v="839"/>
    <s v="Pierce-Ramirez"/>
    <s v="Organized scalable initiative"/>
    <n v="7700"/>
    <n v="14644"/>
    <n v="190"/>
    <x v="1"/>
    <n v="157"/>
    <n v="93"/>
    <x v="1"/>
    <s v="USD"/>
    <n v="1395032400"/>
    <n v="1398920400"/>
    <x v="751"/>
    <d v="2014-05-01T05:00:00"/>
    <b v="0"/>
    <b v="1"/>
    <x v="4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x v="3"/>
    <x v="3"/>
    <s v="plays"/>
  </r>
  <r>
    <n v="841"/>
    <s v="Garcia, Dunn and Richardson"/>
    <s v="Automated even-keeled emulation"/>
    <n v="9100"/>
    <n v="12991"/>
    <n v="143"/>
    <x v="1"/>
    <n v="155"/>
    <n v="84"/>
    <x v="1"/>
    <s v="USD"/>
    <n v="1455861600"/>
    <n v="1457244000"/>
    <x v="753"/>
    <d v="2016-03-06T06:00:00"/>
    <b v="0"/>
    <b v="0"/>
    <x v="2"/>
    <x v="2"/>
    <s v="web"/>
  </r>
  <r>
    <n v="842"/>
    <s v="Lawson and Sons"/>
    <s v="Reverse-engineered multi-tasking product"/>
    <n v="1500"/>
    <n v="8447"/>
    <n v="563"/>
    <x v="1"/>
    <n v="132"/>
    <n v="64"/>
    <x v="6"/>
    <s v="EUR"/>
    <n v="1529038800"/>
    <n v="1529298000"/>
    <x v="754"/>
    <d v="2018-06-18T05:00:00"/>
    <b v="0"/>
    <b v="0"/>
    <x v="8"/>
    <x v="2"/>
    <s v="wearables"/>
  </r>
  <r>
    <n v="843"/>
    <s v="Porter-Hicks"/>
    <s v="De-engineered next generation parallelism"/>
    <n v="8800"/>
    <n v="2703"/>
    <n v="31"/>
    <x v="0"/>
    <n v="33"/>
    <n v="82"/>
    <x v="1"/>
    <s v="USD"/>
    <n v="1535259600"/>
    <n v="1535778000"/>
    <x v="755"/>
    <d v="2018-09-01T05:00:00"/>
    <b v="0"/>
    <b v="0"/>
    <x v="14"/>
    <x v="7"/>
    <s v="photography books"/>
  </r>
  <r>
    <n v="844"/>
    <s v="Rodriguez-Hansen"/>
    <s v="Intuitive cohesive groupware"/>
    <n v="8800"/>
    <n v="8747"/>
    <n v="99"/>
    <x v="3"/>
    <n v="94"/>
    <n v="93"/>
    <x v="1"/>
    <s v="USD"/>
    <n v="1327212000"/>
    <n v="1327471200"/>
    <x v="756"/>
    <d v="2012-01-25T06:00:00"/>
    <b v="0"/>
    <b v="0"/>
    <x v="4"/>
    <x v="4"/>
    <s v="documentary"/>
  </r>
  <r>
    <n v="845"/>
    <s v="Williams LLC"/>
    <s v="Up-sized high-level access"/>
    <n v="69900"/>
    <n v="138087"/>
    <n v="198"/>
    <x v="1"/>
    <n v="1354"/>
    <n v="102"/>
    <x v="4"/>
    <s v="GBP"/>
    <n v="1526360400"/>
    <n v="1529557200"/>
    <x v="757"/>
    <d v="2018-06-21T05:00:00"/>
    <b v="0"/>
    <b v="0"/>
    <x v="2"/>
    <x v="2"/>
    <s v="web"/>
  </r>
  <r>
    <n v="846"/>
    <s v="Cooper, Stanley and Bryant"/>
    <s v="Phased empowering success"/>
    <n v="1000"/>
    <n v="5085"/>
    <n v="509"/>
    <x v="1"/>
    <n v="48"/>
    <n v="106"/>
    <x v="1"/>
    <s v="USD"/>
    <n v="1532149200"/>
    <n v="1535259600"/>
    <x v="758"/>
    <d v="2018-08-26T05:00:00"/>
    <b v="1"/>
    <b v="1"/>
    <x v="2"/>
    <x v="2"/>
    <s v="web"/>
  </r>
  <r>
    <n v="847"/>
    <s v="Miller, Glenn and Adams"/>
    <s v="Distributed actuating project"/>
    <n v="4700"/>
    <n v="11174"/>
    <n v="238"/>
    <x v="1"/>
    <n v="110"/>
    <n v="102"/>
    <x v="1"/>
    <s v="USD"/>
    <n v="1515304800"/>
    <n v="1515564000"/>
    <x v="759"/>
    <d v="2018-01-10T06:00:00"/>
    <b v="0"/>
    <b v="0"/>
    <x v="0"/>
    <x v="0"/>
    <s v="food trucks"/>
  </r>
  <r>
    <n v="848"/>
    <s v="Cole, Salazar and Moreno"/>
    <s v="Robust motivating orchestration"/>
    <n v="3200"/>
    <n v="10831"/>
    <n v="338"/>
    <x v="1"/>
    <n v="172"/>
    <n v="63"/>
    <x v="1"/>
    <s v="USD"/>
    <n v="1276318800"/>
    <n v="1277096400"/>
    <x v="760"/>
    <d v="2010-06-21T05:00:00"/>
    <b v="0"/>
    <b v="0"/>
    <x v="6"/>
    <x v="4"/>
    <s v="drama"/>
  </r>
  <r>
    <n v="849"/>
    <s v="Jones-Ryan"/>
    <s v="Vision-oriented uniform instruction set"/>
    <n v="6700"/>
    <n v="8917"/>
    <n v="133"/>
    <x v="1"/>
    <n v="307"/>
    <n v="29"/>
    <x v="1"/>
    <s v="USD"/>
    <n v="1328767200"/>
    <n v="1329026400"/>
    <x v="761"/>
    <d v="2012-02-12T06:00:00"/>
    <b v="0"/>
    <b v="1"/>
    <x v="7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  <s v="rock"/>
  </r>
  <r>
    <n v="851"/>
    <s v="Bright and Sons"/>
    <s v="Object-based needs-based info-mediaries"/>
    <n v="6000"/>
    <n v="12468"/>
    <n v="208"/>
    <x v="1"/>
    <n v="160"/>
    <n v="78"/>
    <x v="1"/>
    <s v="USD"/>
    <n v="1335934800"/>
    <n v="1338786000"/>
    <x v="444"/>
    <d v="2012-06-04T05:00:00"/>
    <b v="0"/>
    <b v="0"/>
    <x v="5"/>
    <x v="1"/>
    <s v="electric music"/>
  </r>
  <r>
    <n v="852"/>
    <s v="Brady Ltd"/>
    <s v="Open-source reciprocal standardization"/>
    <n v="4900"/>
    <n v="2505"/>
    <n v="51"/>
    <x v="0"/>
    <n v="31"/>
    <n v="81"/>
    <x v="1"/>
    <s v="USD"/>
    <n v="1310792400"/>
    <n v="1311656400"/>
    <x v="763"/>
    <d v="2011-07-26T05:00:00"/>
    <b v="0"/>
    <b v="1"/>
    <x v="11"/>
    <x v="6"/>
    <s v="video games"/>
  </r>
  <r>
    <n v="853"/>
    <s v="Collier LLC"/>
    <s v="Secured well-modulated projection"/>
    <n v="17100"/>
    <n v="111502"/>
    <n v="652"/>
    <x v="1"/>
    <n v="1467"/>
    <n v="76"/>
    <x v="0"/>
    <s v="CAD"/>
    <n v="1308546000"/>
    <n v="1308978000"/>
    <x v="764"/>
    <d v="2011-06-25T05:00:00"/>
    <b v="0"/>
    <b v="1"/>
    <x v="7"/>
    <x v="1"/>
    <s v="indie rock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n v="1576389600"/>
    <x v="765"/>
    <d v="2019-12-15T06:00:00"/>
    <b v="0"/>
    <b v="0"/>
    <x v="13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x v="3"/>
    <x v="3"/>
    <s v="plays"/>
  </r>
  <r>
    <n v="856"/>
    <s v="Williams and Sons"/>
    <s v="Profound composite core"/>
    <n v="2400"/>
    <n v="8558"/>
    <n v="357"/>
    <x v="1"/>
    <n v="158"/>
    <n v="54"/>
    <x v="1"/>
    <s v="USD"/>
    <n v="1335243600"/>
    <n v="1336712400"/>
    <x v="767"/>
    <d v="2012-05-11T05:00:00"/>
    <b v="0"/>
    <b v="0"/>
    <x v="0"/>
    <x v="0"/>
    <s v="food trucks"/>
  </r>
  <r>
    <n v="857"/>
    <s v="Miranda, Gray and Hale"/>
    <s v="Programmable disintermediate matrices"/>
    <n v="5300"/>
    <n v="7413"/>
    <n v="140"/>
    <x v="1"/>
    <n v="225"/>
    <n v="33"/>
    <x v="5"/>
    <s v="CHF"/>
    <n v="1328421600"/>
    <n v="1330408800"/>
    <x v="768"/>
    <d v="2012-02-28T06:00:00"/>
    <b v="1"/>
    <b v="0"/>
    <x v="12"/>
    <x v="4"/>
    <s v="shorts"/>
  </r>
  <r>
    <n v="858"/>
    <s v="Ayala, Crawford and Taylor"/>
    <s v="Realigned 5thgeneration knowledge user"/>
    <n v="4000"/>
    <n v="2778"/>
    <n v="69"/>
    <x v="0"/>
    <n v="35"/>
    <n v="79"/>
    <x v="1"/>
    <s v="USD"/>
    <n v="1524286800"/>
    <n v="1524891600"/>
    <x v="769"/>
    <d v="2018-04-28T05:00:00"/>
    <b v="1"/>
    <b v="0"/>
    <x v="0"/>
    <x v="0"/>
    <s v="food trucks"/>
  </r>
  <r>
    <n v="859"/>
    <s v="Martinez Ltd"/>
    <s v="Multi-layered upward-trending groupware"/>
    <n v="7300"/>
    <n v="2594"/>
    <n v="36"/>
    <x v="0"/>
    <n v="63"/>
    <n v="41"/>
    <x v="1"/>
    <s v="USD"/>
    <n v="1362117600"/>
    <n v="1363669200"/>
    <x v="770"/>
    <d v="2013-03-19T05:00:00"/>
    <b v="0"/>
    <b v="1"/>
    <x v="3"/>
    <x v="3"/>
    <s v="plays"/>
  </r>
  <r>
    <n v="860"/>
    <s v="Lee PLC"/>
    <s v="Re-contextualized leadingedge firmware"/>
    <n v="2000"/>
    <n v="5033"/>
    <n v="252"/>
    <x v="1"/>
    <n v="65"/>
    <n v="77"/>
    <x v="1"/>
    <s v="USD"/>
    <n v="1550556000"/>
    <n v="1551420000"/>
    <x v="771"/>
    <d v="2019-03-01T06:00:00"/>
    <b v="0"/>
    <b v="1"/>
    <x v="8"/>
    <x v="2"/>
    <s v="wearables"/>
  </r>
  <r>
    <n v="861"/>
    <s v="Young, Ramsey and Powell"/>
    <s v="Devolved disintermediate analyzer"/>
    <n v="8800"/>
    <n v="9317"/>
    <n v="106"/>
    <x v="1"/>
    <n v="163"/>
    <n v="57"/>
    <x v="1"/>
    <s v="USD"/>
    <n v="1269147600"/>
    <n v="1269838800"/>
    <x v="772"/>
    <d v="2010-03-29T05:00:00"/>
    <b v="0"/>
    <b v="0"/>
    <x v="3"/>
    <x v="3"/>
    <s v="plays"/>
  </r>
  <r>
    <n v="862"/>
    <s v="Lewis and Sons"/>
    <s v="Profound disintermediate open system"/>
    <n v="3500"/>
    <n v="6560"/>
    <n v="187"/>
    <x v="1"/>
    <n v="85"/>
    <n v="77"/>
    <x v="1"/>
    <s v="USD"/>
    <n v="1312174800"/>
    <n v="1312520400"/>
    <x v="773"/>
    <d v="2011-08-05T05:00:00"/>
    <b v="0"/>
    <b v="0"/>
    <x v="3"/>
    <x v="3"/>
    <s v="plays"/>
  </r>
  <r>
    <n v="863"/>
    <s v="Davis-Johnson"/>
    <s v="Automated reciprocal protocol"/>
    <n v="1400"/>
    <n v="5415"/>
    <n v="387"/>
    <x v="1"/>
    <n v="217"/>
    <n v="25"/>
    <x v="1"/>
    <s v="USD"/>
    <n v="1434517200"/>
    <n v="1436504400"/>
    <x v="774"/>
    <d v="2015-07-10T05:00:00"/>
    <b v="0"/>
    <b v="1"/>
    <x v="19"/>
    <x v="4"/>
    <s v="television"/>
  </r>
  <r>
    <n v="864"/>
    <s v="Stevenson-Thompson"/>
    <s v="Automated static workforce"/>
    <n v="4200"/>
    <n v="14577"/>
    <n v="347"/>
    <x v="1"/>
    <n v="150"/>
    <n v="97"/>
    <x v="1"/>
    <s v="USD"/>
    <n v="1471582800"/>
    <n v="1472014800"/>
    <x v="775"/>
    <d v="2016-08-24T05:00:00"/>
    <b v="0"/>
    <b v="0"/>
    <x v="12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x v="3"/>
    <x v="3"/>
    <s v="plays"/>
  </r>
  <r>
    <n v="866"/>
    <s v="Jackson-Brown"/>
    <s v="Versatile 5thgeneration matrices"/>
    <n v="182800"/>
    <n v="79045"/>
    <n v="43"/>
    <x v="3"/>
    <n v="898"/>
    <n v="88"/>
    <x v="1"/>
    <s v="USD"/>
    <n v="1304830800"/>
    <n v="1304917200"/>
    <x v="777"/>
    <d v="2011-05-09T05:00:00"/>
    <b v="0"/>
    <b v="0"/>
    <x v="14"/>
    <x v="7"/>
    <s v="photography books"/>
  </r>
  <r>
    <n v="867"/>
    <s v="Kane, Pruitt and Rivera"/>
    <s v="Cross-platform next generation service-desk"/>
    <n v="4800"/>
    <n v="7797"/>
    <n v="162"/>
    <x v="1"/>
    <n v="300"/>
    <n v="26"/>
    <x v="1"/>
    <s v="USD"/>
    <n v="1539061200"/>
    <n v="1539579600"/>
    <x v="778"/>
    <d v="2018-10-15T05:00:00"/>
    <b v="0"/>
    <b v="0"/>
    <x v="0"/>
    <x v="0"/>
    <s v="food trucks"/>
  </r>
  <r>
    <n v="868"/>
    <s v="Wood, Buckley and Meza"/>
    <s v="Front-line web-enabled installation"/>
    <n v="7000"/>
    <n v="12939"/>
    <n v="185"/>
    <x v="1"/>
    <n v="126"/>
    <n v="103"/>
    <x v="1"/>
    <s v="USD"/>
    <n v="1381554000"/>
    <n v="1382504400"/>
    <x v="779"/>
    <d v="2013-10-23T05:00:00"/>
    <b v="0"/>
    <b v="0"/>
    <x v="3"/>
    <x v="3"/>
    <s v="plays"/>
  </r>
  <r>
    <n v="869"/>
    <s v="Brown-Williams"/>
    <s v="Multi-channeled responsive product"/>
    <n v="161900"/>
    <n v="38376"/>
    <n v="24"/>
    <x v="0"/>
    <n v="526"/>
    <n v="73"/>
    <x v="1"/>
    <s v="USD"/>
    <n v="1277096400"/>
    <n v="1278306000"/>
    <x v="780"/>
    <d v="2010-07-05T05:00:00"/>
    <b v="0"/>
    <b v="0"/>
    <x v="6"/>
    <x v="4"/>
    <s v="drama"/>
  </r>
  <r>
    <n v="870"/>
    <s v="Hansen-Austin"/>
    <s v="Adaptive demand-driven encryption"/>
    <n v="7700"/>
    <n v="6920"/>
    <n v="90"/>
    <x v="0"/>
    <n v="121"/>
    <n v="57"/>
    <x v="1"/>
    <s v="USD"/>
    <n v="1440392400"/>
    <n v="1442552400"/>
    <x v="335"/>
    <d v="2015-09-18T05:00:00"/>
    <b v="0"/>
    <b v="0"/>
    <x v="3"/>
    <x v="3"/>
    <s v="plays"/>
  </r>
  <r>
    <n v="871"/>
    <s v="Santana-George"/>
    <s v="Re-engineered client-driven knowledge user"/>
    <n v="71500"/>
    <n v="194912"/>
    <n v="273"/>
    <x v="1"/>
    <n v="2320"/>
    <n v="84"/>
    <x v="1"/>
    <s v="USD"/>
    <n v="1509512400"/>
    <n v="1511071200"/>
    <x v="535"/>
    <d v="2017-11-19T06:00:00"/>
    <b v="0"/>
    <b v="1"/>
    <x v="3"/>
    <x v="3"/>
    <s v="plays"/>
  </r>
  <r>
    <n v="872"/>
    <s v="Davis LLC"/>
    <s v="Compatible logistical paradigm"/>
    <n v="4700"/>
    <n v="7992"/>
    <n v="170"/>
    <x v="1"/>
    <n v="81"/>
    <n v="99"/>
    <x v="2"/>
    <s v="AUD"/>
    <n v="1535950800"/>
    <n v="1536382800"/>
    <x v="270"/>
    <d v="2018-09-08T05:00:00"/>
    <b v="0"/>
    <b v="0"/>
    <x v="22"/>
    <x v="4"/>
    <s v="science fiction"/>
  </r>
  <r>
    <n v="873"/>
    <s v="Vazquez, Ochoa and Clark"/>
    <s v="Intuitive value-added installation"/>
    <n v="42100"/>
    <n v="79268"/>
    <n v="188"/>
    <x v="1"/>
    <n v="1887"/>
    <n v="42"/>
    <x v="1"/>
    <s v="USD"/>
    <n v="1389160800"/>
    <n v="1389592800"/>
    <x v="781"/>
    <d v="2014-01-13T06:00:00"/>
    <b v="0"/>
    <b v="0"/>
    <x v="14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x v="14"/>
    <x v="7"/>
    <s v="photography books"/>
  </r>
  <r>
    <n v="875"/>
    <s v="Mueller-Harmon"/>
    <s v="Implemented tangible approach"/>
    <n v="7900"/>
    <n v="5465"/>
    <n v="69"/>
    <x v="0"/>
    <n v="67"/>
    <n v="82"/>
    <x v="1"/>
    <s v="USD"/>
    <n v="1294898400"/>
    <n v="1294984800"/>
    <x v="783"/>
    <d v="2011-01-14T06:00:00"/>
    <b v="0"/>
    <b v="0"/>
    <x v="1"/>
    <x v="1"/>
    <s v="rock"/>
  </r>
  <r>
    <n v="876"/>
    <s v="Dixon, Perez and Banks"/>
    <s v="Re-engineered encompassing definition"/>
    <n v="8300"/>
    <n v="2111"/>
    <n v="25"/>
    <x v="0"/>
    <n v="57"/>
    <n v="37"/>
    <x v="0"/>
    <s v="CAD"/>
    <n v="1559970000"/>
    <n v="1562043600"/>
    <x v="784"/>
    <d v="2019-07-02T05:00:00"/>
    <b v="0"/>
    <b v="0"/>
    <x v="14"/>
    <x v="7"/>
    <s v="photography books"/>
  </r>
  <r>
    <n v="877"/>
    <s v="Estrada Group"/>
    <s v="Multi-lateral uniform collaboration"/>
    <n v="163600"/>
    <n v="126628"/>
    <n v="77"/>
    <x v="0"/>
    <n v="1229"/>
    <n v="103"/>
    <x v="1"/>
    <s v="USD"/>
    <n v="1469509200"/>
    <n v="1469595600"/>
    <x v="785"/>
    <d v="2016-07-27T05:00:00"/>
    <b v="0"/>
    <b v="0"/>
    <x v="0"/>
    <x v="0"/>
    <s v="food trucks"/>
  </r>
  <r>
    <n v="878"/>
    <s v="Lutz Group"/>
    <s v="Enterprise-wide foreground paradigm"/>
    <n v="2700"/>
    <n v="1012"/>
    <n v="37"/>
    <x v="0"/>
    <n v="12"/>
    <n v="84"/>
    <x v="6"/>
    <s v="EUR"/>
    <n v="1579068000"/>
    <n v="1581141600"/>
    <x v="786"/>
    <d v="2020-02-08T06:00:00"/>
    <b v="0"/>
    <b v="0"/>
    <x v="16"/>
    <x v="1"/>
    <s v="metal"/>
  </r>
  <r>
    <n v="879"/>
    <s v="Ortiz Inc"/>
    <s v="Stand-alone incremental parallelism"/>
    <n v="1000"/>
    <n v="5438"/>
    <n v="544"/>
    <x v="1"/>
    <n v="53"/>
    <n v="103"/>
    <x v="1"/>
    <s v="USD"/>
    <n v="1487743200"/>
    <n v="1488520800"/>
    <x v="787"/>
    <d v="2017-03-03T06:00:00"/>
    <b v="0"/>
    <b v="0"/>
    <x v="9"/>
    <x v="5"/>
    <s v="nonfiction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n v="1563858000"/>
    <x v="788"/>
    <d v="2019-07-23T05:00:00"/>
    <b v="0"/>
    <b v="0"/>
    <x v="5"/>
    <x v="1"/>
    <s v="electric music"/>
  </r>
  <r>
    <n v="881"/>
    <s v="Charles Inc"/>
    <s v="Implemented object-oriented synergy"/>
    <n v="81300"/>
    <n v="31665"/>
    <n v="39"/>
    <x v="0"/>
    <n v="452"/>
    <n v="70"/>
    <x v="1"/>
    <s v="USD"/>
    <n v="1436418000"/>
    <n v="1438923600"/>
    <x v="330"/>
    <d v="2015-08-07T05:00:00"/>
    <b v="0"/>
    <b v="1"/>
    <x v="3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  <s v="plays"/>
  </r>
  <r>
    <n v="883"/>
    <s v="Simmons-Villarreal"/>
    <s v="Customer-focused mobile Graphic Interface"/>
    <n v="3400"/>
    <n v="8089"/>
    <n v="238"/>
    <x v="1"/>
    <n v="193"/>
    <n v="42"/>
    <x v="1"/>
    <s v="USD"/>
    <n v="1274763600"/>
    <n v="1277874000"/>
    <x v="790"/>
    <d v="2010-06-30T05:00:00"/>
    <b v="0"/>
    <b v="0"/>
    <x v="12"/>
    <x v="4"/>
    <s v="shorts"/>
  </r>
  <r>
    <n v="884"/>
    <s v="Strickland Group"/>
    <s v="Horizontal secondary interface"/>
    <n v="170800"/>
    <n v="109374"/>
    <n v="64"/>
    <x v="0"/>
    <n v="1886"/>
    <n v="58"/>
    <x v="1"/>
    <s v="USD"/>
    <n v="1399179600"/>
    <n v="1399352400"/>
    <x v="791"/>
    <d v="2014-05-06T05:00:00"/>
    <b v="0"/>
    <b v="1"/>
    <x v="3"/>
    <x v="3"/>
    <s v="plays"/>
  </r>
  <r>
    <n v="885"/>
    <s v="Lynch Ltd"/>
    <s v="Virtual analyzing collaboration"/>
    <n v="1800"/>
    <n v="2129"/>
    <n v="118"/>
    <x v="1"/>
    <n v="52"/>
    <n v="41"/>
    <x v="1"/>
    <s v="USD"/>
    <n v="1275800400"/>
    <n v="1279083600"/>
    <x v="792"/>
    <d v="2010-07-14T05:00:00"/>
    <b v="0"/>
    <b v="0"/>
    <x v="3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x v="7"/>
    <x v="1"/>
    <s v="indie rock"/>
  </r>
  <r>
    <n v="887"/>
    <s v="Cooper LLC"/>
    <s v="Multi-layered systematic knowledgebase"/>
    <n v="7800"/>
    <n v="2289"/>
    <n v="29"/>
    <x v="0"/>
    <n v="31"/>
    <n v="74"/>
    <x v="1"/>
    <s v="USD"/>
    <n v="1437109200"/>
    <n v="1441170000"/>
    <x v="794"/>
    <d v="2015-09-02T05:00:00"/>
    <b v="0"/>
    <b v="1"/>
    <x v="3"/>
    <x v="3"/>
    <s v="plays"/>
  </r>
  <r>
    <n v="888"/>
    <s v="Palmer Ltd"/>
    <s v="Reverse-engineered uniform knowledge user"/>
    <n v="5800"/>
    <n v="12174"/>
    <n v="210"/>
    <x v="1"/>
    <n v="290"/>
    <n v="42"/>
    <x v="1"/>
    <s v="USD"/>
    <n v="1491886800"/>
    <n v="1493528400"/>
    <x v="795"/>
    <d v="2017-04-30T05:00:00"/>
    <b v="0"/>
    <b v="0"/>
    <x v="3"/>
    <x v="3"/>
    <s v="plays"/>
  </r>
  <r>
    <n v="889"/>
    <s v="Santos Group"/>
    <s v="Secured dynamic capacity"/>
    <n v="5600"/>
    <n v="9508"/>
    <n v="170"/>
    <x v="1"/>
    <n v="122"/>
    <n v="78"/>
    <x v="1"/>
    <s v="USD"/>
    <n v="1394600400"/>
    <n v="1395205200"/>
    <x v="796"/>
    <d v="2014-03-19T05:00:00"/>
    <b v="0"/>
    <b v="1"/>
    <x v="5"/>
    <x v="1"/>
    <s v="electric music"/>
  </r>
  <r>
    <n v="890"/>
    <s v="Christian, Kim and Jimenez"/>
    <s v="Devolved foreground throughput"/>
    <n v="134400"/>
    <n v="155849"/>
    <n v="116"/>
    <x v="1"/>
    <n v="1470"/>
    <n v="106"/>
    <x v="1"/>
    <s v="USD"/>
    <n v="1561352400"/>
    <n v="1561438800"/>
    <x v="797"/>
    <d v="2019-06-25T05:00:00"/>
    <b v="0"/>
    <b v="0"/>
    <x v="7"/>
    <x v="1"/>
    <s v="indie rock"/>
  </r>
  <r>
    <n v="891"/>
    <s v="Williams, Price and Hurley"/>
    <s v="Synchronized demand-driven infrastructure"/>
    <n v="3000"/>
    <n v="7758"/>
    <n v="259"/>
    <x v="1"/>
    <n v="165"/>
    <n v="47"/>
    <x v="0"/>
    <s v="CAD"/>
    <n v="1322892000"/>
    <n v="1326693600"/>
    <x v="798"/>
    <d v="2012-01-16T06:00:00"/>
    <b v="0"/>
    <b v="0"/>
    <x v="4"/>
    <x v="4"/>
    <s v="documentary"/>
  </r>
  <r>
    <n v="892"/>
    <s v="Anderson, Parks and Estrada"/>
    <s v="Realigned discrete structure"/>
    <n v="6000"/>
    <n v="13835"/>
    <n v="231"/>
    <x v="1"/>
    <n v="182"/>
    <n v="76"/>
    <x v="1"/>
    <s v="USD"/>
    <n v="1274418000"/>
    <n v="1277960400"/>
    <x v="799"/>
    <d v="2010-07-01T05:00:00"/>
    <b v="0"/>
    <b v="0"/>
    <x v="18"/>
    <x v="5"/>
    <s v="translations"/>
  </r>
  <r>
    <n v="893"/>
    <s v="Collins-Martinez"/>
    <s v="Progressive grid-enabled website"/>
    <n v="8400"/>
    <n v="10770"/>
    <n v="128"/>
    <x v="1"/>
    <n v="199"/>
    <n v="54"/>
    <x v="6"/>
    <s v="EUR"/>
    <n v="1434344400"/>
    <n v="1434690000"/>
    <x v="800"/>
    <d v="2015-06-19T05:00:00"/>
    <b v="0"/>
    <b v="1"/>
    <x v="4"/>
    <x v="4"/>
    <s v="documentary"/>
  </r>
  <r>
    <n v="894"/>
    <s v="Barrett Inc"/>
    <s v="Organic cohesive neural-net"/>
    <n v="1700"/>
    <n v="3208"/>
    <n v="189"/>
    <x v="1"/>
    <n v="56"/>
    <n v="57"/>
    <x v="4"/>
    <s v="GBP"/>
    <n v="1373518800"/>
    <n v="1376110800"/>
    <x v="801"/>
    <d v="2013-08-10T05:00:00"/>
    <b v="0"/>
    <b v="1"/>
    <x v="19"/>
    <x v="4"/>
    <s v="television"/>
  </r>
  <r>
    <n v="895"/>
    <s v="Adams-Rollins"/>
    <s v="Integrated demand-driven info-mediaries"/>
    <n v="159800"/>
    <n v="11108"/>
    <n v="7"/>
    <x v="0"/>
    <n v="107"/>
    <n v="104"/>
    <x v="1"/>
    <s v="USD"/>
    <n v="1517637600"/>
    <n v="1518415200"/>
    <x v="802"/>
    <d v="2018-02-12T06:00:00"/>
    <b v="0"/>
    <b v="0"/>
    <x v="3"/>
    <x v="3"/>
    <s v="plays"/>
  </r>
  <r>
    <n v="896"/>
    <s v="Wright-Bryant"/>
    <s v="Reverse-engineered client-server extranet"/>
    <n v="19800"/>
    <n v="153338"/>
    <n v="774"/>
    <x v="1"/>
    <n v="1460"/>
    <n v="105"/>
    <x v="2"/>
    <s v="AUD"/>
    <n v="1310619600"/>
    <n v="1310878800"/>
    <x v="803"/>
    <d v="2011-07-17T05:00:00"/>
    <b v="0"/>
    <b v="1"/>
    <x v="0"/>
    <x v="0"/>
    <s v="food trucks"/>
  </r>
  <r>
    <n v="897"/>
    <s v="Berry-Cannon"/>
    <s v="Organized discrete encoding"/>
    <n v="8800"/>
    <n v="2437"/>
    <n v="28"/>
    <x v="0"/>
    <n v="27"/>
    <n v="90"/>
    <x v="1"/>
    <s v="USD"/>
    <n v="1556427600"/>
    <n v="1556600400"/>
    <x v="212"/>
    <d v="2019-04-30T05:00:00"/>
    <b v="0"/>
    <b v="0"/>
    <x v="3"/>
    <x v="3"/>
    <s v="plays"/>
  </r>
  <r>
    <n v="898"/>
    <s v="Davis-Gonzalez"/>
    <s v="Balanced regional flexibility"/>
    <n v="179100"/>
    <n v="93991"/>
    <n v="52"/>
    <x v="0"/>
    <n v="1221"/>
    <n v="77"/>
    <x v="1"/>
    <s v="USD"/>
    <n v="1576476000"/>
    <n v="1576994400"/>
    <x v="804"/>
    <d v="2019-12-22T06:00:00"/>
    <b v="0"/>
    <b v="0"/>
    <x v="4"/>
    <x v="4"/>
    <s v="documentary"/>
  </r>
  <r>
    <n v="899"/>
    <s v="Best-Young"/>
    <s v="Implemented multimedia time-frame"/>
    <n v="3100"/>
    <n v="12620"/>
    <n v="407"/>
    <x v="1"/>
    <n v="123"/>
    <n v="103"/>
    <x v="5"/>
    <s v="CHF"/>
    <n v="1381122000"/>
    <n v="1382677200"/>
    <x v="805"/>
    <d v="2013-10-25T05:00:00"/>
    <b v="0"/>
    <b v="0"/>
    <x v="17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  <s v="web"/>
  </r>
  <r>
    <n v="901"/>
    <s v="Hogan Group"/>
    <s v="Versatile bottom-line definition"/>
    <n v="5600"/>
    <n v="8746"/>
    <n v="156"/>
    <x v="1"/>
    <n v="159"/>
    <n v="55"/>
    <x v="1"/>
    <s v="USD"/>
    <n v="1531803600"/>
    <n v="1534654800"/>
    <x v="807"/>
    <d v="2018-08-19T05:00:00"/>
    <b v="0"/>
    <b v="1"/>
    <x v="1"/>
    <x v="1"/>
    <s v="rock"/>
  </r>
  <r>
    <n v="902"/>
    <s v="Wang, Silva and Byrd"/>
    <s v="Integrated bifurcated software"/>
    <n v="1400"/>
    <n v="3534"/>
    <n v="252"/>
    <x v="1"/>
    <n v="110"/>
    <n v="32"/>
    <x v="1"/>
    <s v="USD"/>
    <n v="1454133600"/>
    <n v="1457762400"/>
    <x v="722"/>
    <d v="2016-03-12T06:00:00"/>
    <b v="0"/>
    <b v="0"/>
    <x v="2"/>
    <x v="2"/>
    <s v="web"/>
  </r>
  <r>
    <n v="903"/>
    <s v="Parker-Morris"/>
    <s v="Assimilated next generation instruction set"/>
    <n v="41000"/>
    <n v="709"/>
    <n v="2"/>
    <x v="2"/>
    <n v="14"/>
    <n v="51"/>
    <x v="1"/>
    <s v="USD"/>
    <n v="1336194000"/>
    <n v="1337490000"/>
    <x v="477"/>
    <d v="2012-05-20T05:00:00"/>
    <b v="0"/>
    <b v="1"/>
    <x v="9"/>
    <x v="5"/>
    <s v="nonfiction"/>
  </r>
  <r>
    <n v="904"/>
    <s v="Rodriguez, Johnson and Jackson"/>
    <s v="Digitized foreground array"/>
    <n v="6500"/>
    <n v="795"/>
    <n v="12"/>
    <x v="0"/>
    <n v="16"/>
    <n v="50"/>
    <x v="1"/>
    <s v="USD"/>
    <n v="1349326800"/>
    <n v="1349672400"/>
    <x v="259"/>
    <d v="2012-10-08T05:00:00"/>
    <b v="0"/>
    <b v="0"/>
    <x v="15"/>
    <x v="5"/>
    <s v="radio &amp; podcasts"/>
  </r>
  <r>
    <n v="905"/>
    <s v="Haynes PLC"/>
    <s v="Re-engineered clear-thinking project"/>
    <n v="7900"/>
    <n v="12955"/>
    <n v="164"/>
    <x v="1"/>
    <n v="236"/>
    <n v="55"/>
    <x v="1"/>
    <s v="USD"/>
    <n v="1379566800"/>
    <n v="1379826000"/>
    <x v="9"/>
    <d v="2013-09-22T05:00:00"/>
    <b v="0"/>
    <b v="0"/>
    <x v="3"/>
    <x v="3"/>
    <s v="plays"/>
  </r>
  <r>
    <n v="906"/>
    <s v="Hayes Group"/>
    <s v="Implemented even-keeled standardization"/>
    <n v="5500"/>
    <n v="8964"/>
    <n v="163"/>
    <x v="1"/>
    <n v="191"/>
    <n v="47"/>
    <x v="1"/>
    <s v="USD"/>
    <n v="1494651600"/>
    <n v="1497762000"/>
    <x v="808"/>
    <d v="2017-06-18T05:00:00"/>
    <b v="1"/>
    <b v="1"/>
    <x v="4"/>
    <x v="4"/>
    <s v="documentary"/>
  </r>
  <r>
    <n v="907"/>
    <s v="White, Pena and Calhoun"/>
    <s v="Quality-focused asymmetric adapter"/>
    <n v="9100"/>
    <n v="1843"/>
    <n v="20"/>
    <x v="0"/>
    <n v="41"/>
    <n v="45"/>
    <x v="1"/>
    <s v="USD"/>
    <n v="1303880400"/>
    <n v="1304485200"/>
    <x v="809"/>
    <d v="2011-05-04T05:00:00"/>
    <b v="0"/>
    <b v="0"/>
    <x v="3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x v="11"/>
    <x v="6"/>
    <s v="video games"/>
  </r>
  <r>
    <n v="909"/>
    <s v="Gates, Li and Thompson"/>
    <s v="Synchronized attitude-oriented frame"/>
    <n v="1800"/>
    <n v="8621"/>
    <n v="479"/>
    <x v="1"/>
    <n v="80"/>
    <n v="108"/>
    <x v="0"/>
    <s v="CAD"/>
    <n v="1528088400"/>
    <n v="1530421200"/>
    <x v="384"/>
    <d v="2018-07-01T05:00:00"/>
    <b v="0"/>
    <b v="1"/>
    <x v="3"/>
    <x v="3"/>
    <s v="plays"/>
  </r>
  <r>
    <n v="910"/>
    <s v="King-Morris"/>
    <s v="Proactive incremental architecture"/>
    <n v="154500"/>
    <n v="30215"/>
    <n v="20"/>
    <x v="3"/>
    <n v="296"/>
    <n v="102"/>
    <x v="1"/>
    <s v="USD"/>
    <n v="1421906400"/>
    <n v="1421992800"/>
    <x v="810"/>
    <d v="2015-01-23T06:00:00"/>
    <b v="0"/>
    <b v="0"/>
    <x v="3"/>
    <x v="3"/>
    <s v="plays"/>
  </r>
  <r>
    <n v="911"/>
    <s v="Carter, Cole and Curtis"/>
    <s v="Cloned responsive standardization"/>
    <n v="5800"/>
    <n v="11539"/>
    <n v="199"/>
    <x v="1"/>
    <n v="462"/>
    <n v="25"/>
    <x v="1"/>
    <s v="USD"/>
    <n v="1568005200"/>
    <n v="1568178000"/>
    <x v="811"/>
    <d v="2019-09-11T05:00:00"/>
    <b v="1"/>
    <b v="0"/>
    <x v="2"/>
    <x v="2"/>
    <s v="web"/>
  </r>
  <r>
    <n v="912"/>
    <s v="Sanchez-Parsons"/>
    <s v="Reduced bifurcated pricing structure"/>
    <n v="1800"/>
    <n v="14310"/>
    <n v="795"/>
    <x v="1"/>
    <n v="179"/>
    <n v="80"/>
    <x v="1"/>
    <s v="USD"/>
    <n v="1346821200"/>
    <n v="1347944400"/>
    <x v="812"/>
    <d v="2012-09-18T05:00:00"/>
    <b v="1"/>
    <b v="0"/>
    <x v="6"/>
    <x v="4"/>
    <s v="drama"/>
  </r>
  <r>
    <n v="913"/>
    <s v="Rivera-Pearson"/>
    <s v="Re-engineered asymmetric challenge"/>
    <n v="70200"/>
    <n v="35536"/>
    <n v="51"/>
    <x v="0"/>
    <n v="523"/>
    <n v="68"/>
    <x v="2"/>
    <s v="AUD"/>
    <n v="1557637200"/>
    <n v="1558760400"/>
    <x v="813"/>
    <d v="2019-05-25T05:00:00"/>
    <b v="0"/>
    <b v="0"/>
    <x v="6"/>
    <x v="4"/>
    <s v="drama"/>
  </r>
  <r>
    <n v="914"/>
    <s v="Ramirez, Padilla and Barrera"/>
    <s v="Diverse client-driven conglomeration"/>
    <n v="6400"/>
    <n v="3676"/>
    <n v="57"/>
    <x v="0"/>
    <n v="141"/>
    <n v="26"/>
    <x v="4"/>
    <s v="GBP"/>
    <n v="1375592400"/>
    <n v="1376629200"/>
    <x v="814"/>
    <d v="2013-08-16T05:00:00"/>
    <b v="0"/>
    <b v="0"/>
    <x v="3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x v="19"/>
    <x v="4"/>
    <s v="television"/>
  </r>
  <r>
    <n v="916"/>
    <s v="Clements Ltd"/>
    <s v="Persistent bandwidth-monitored framework"/>
    <n v="3700"/>
    <n v="1343"/>
    <n v="36"/>
    <x v="0"/>
    <n v="52"/>
    <n v="26"/>
    <x v="1"/>
    <s v="USD"/>
    <n v="1418882400"/>
    <n v="1419660000"/>
    <x v="815"/>
    <d v="2014-12-27T06:00:00"/>
    <b v="0"/>
    <b v="0"/>
    <x v="14"/>
    <x v="7"/>
    <s v="photography books"/>
  </r>
  <r>
    <n v="917"/>
    <s v="Cooper Inc"/>
    <s v="Polarized discrete product"/>
    <n v="3600"/>
    <n v="2097"/>
    <n v="58"/>
    <x v="2"/>
    <n v="27"/>
    <n v="78"/>
    <x v="4"/>
    <s v="GBP"/>
    <n v="1309237200"/>
    <n v="1311310800"/>
    <x v="816"/>
    <d v="2011-07-22T05:00:00"/>
    <b v="0"/>
    <b v="1"/>
    <x v="12"/>
    <x v="4"/>
    <s v="shorts"/>
  </r>
  <r>
    <n v="918"/>
    <s v="Jones-Gonzalez"/>
    <s v="Seamless dynamic website"/>
    <n v="3800"/>
    <n v="9021"/>
    <n v="237"/>
    <x v="1"/>
    <n v="156"/>
    <n v="58"/>
    <x v="5"/>
    <s v="CHF"/>
    <n v="1343365200"/>
    <n v="1344315600"/>
    <x v="474"/>
    <d v="2012-08-07T05:00:00"/>
    <b v="0"/>
    <b v="0"/>
    <x v="15"/>
    <x v="5"/>
    <s v="radio &amp; podcasts"/>
  </r>
  <r>
    <n v="919"/>
    <s v="Fox Ltd"/>
    <s v="Extended multimedia firmware"/>
    <n v="35600"/>
    <n v="20915"/>
    <n v="59"/>
    <x v="0"/>
    <n v="225"/>
    <n v="93"/>
    <x v="2"/>
    <s v="AUD"/>
    <n v="1507957200"/>
    <n v="1510725600"/>
    <x v="817"/>
    <d v="2017-11-15T06:00:00"/>
    <b v="0"/>
    <b v="1"/>
    <x v="3"/>
    <x v="3"/>
    <s v="plays"/>
  </r>
  <r>
    <n v="920"/>
    <s v="Green, Murphy and Webb"/>
    <s v="Versatile directional project"/>
    <n v="5300"/>
    <n v="9676"/>
    <n v="183"/>
    <x v="1"/>
    <n v="255"/>
    <n v="38"/>
    <x v="1"/>
    <s v="USD"/>
    <n v="1549519200"/>
    <n v="1551247200"/>
    <x v="818"/>
    <d v="2019-02-27T06:00:00"/>
    <b v="1"/>
    <b v="0"/>
    <x v="10"/>
    <x v="4"/>
    <s v="animation"/>
  </r>
  <r>
    <n v="921"/>
    <s v="Stevenson PLC"/>
    <s v="Profound directional knowledge user"/>
    <n v="160400"/>
    <n v="1210"/>
    <n v="1"/>
    <x v="0"/>
    <n v="38"/>
    <n v="32"/>
    <x v="1"/>
    <s v="USD"/>
    <n v="1329026400"/>
    <n v="1330236000"/>
    <x v="819"/>
    <d v="2012-02-26T06:00:00"/>
    <b v="0"/>
    <b v="0"/>
    <x v="2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x v="21"/>
    <x v="1"/>
    <s v="world music"/>
  </r>
  <r>
    <n v="923"/>
    <s v="Wise and Sons"/>
    <s v="Sharable discrete definition"/>
    <n v="1700"/>
    <n v="4044"/>
    <n v="238"/>
    <x v="1"/>
    <n v="40"/>
    <n v="101"/>
    <x v="1"/>
    <s v="USD"/>
    <n v="1279083600"/>
    <n v="1279170000"/>
    <x v="547"/>
    <d v="2010-07-15T05:00:00"/>
    <b v="0"/>
    <b v="0"/>
    <x v="3"/>
    <x v="3"/>
    <s v="plays"/>
  </r>
  <r>
    <n v="924"/>
    <s v="Butler-Barr"/>
    <s v="User-friendly next generation core"/>
    <n v="39400"/>
    <n v="192292"/>
    <n v="488"/>
    <x v="1"/>
    <n v="2289"/>
    <n v="84"/>
    <x v="6"/>
    <s v="EUR"/>
    <n v="1572498000"/>
    <n v="1573452000"/>
    <x v="820"/>
    <d v="2019-11-11T06:00:00"/>
    <b v="0"/>
    <b v="0"/>
    <x v="3"/>
    <x v="3"/>
    <s v="plays"/>
  </r>
  <r>
    <n v="925"/>
    <s v="Wilson, Jefferson and Anderson"/>
    <s v="Profit-focused empowering system engine"/>
    <n v="3000"/>
    <n v="6722"/>
    <n v="224"/>
    <x v="1"/>
    <n v="65"/>
    <n v="103"/>
    <x v="1"/>
    <s v="USD"/>
    <n v="1506056400"/>
    <n v="1507093200"/>
    <x v="821"/>
    <d v="2017-10-04T05:00:00"/>
    <b v="0"/>
    <b v="0"/>
    <x v="3"/>
    <x v="3"/>
    <s v="plays"/>
  </r>
  <r>
    <n v="926"/>
    <s v="Brown-Oliver"/>
    <s v="Synchronized cohesive encoding"/>
    <n v="8700"/>
    <n v="1577"/>
    <n v="18"/>
    <x v="0"/>
    <n v="15"/>
    <n v="105"/>
    <x v="1"/>
    <s v="USD"/>
    <n v="1463029200"/>
    <n v="1463374800"/>
    <x v="151"/>
    <d v="2016-05-16T05:00:00"/>
    <b v="0"/>
    <b v="0"/>
    <x v="0"/>
    <x v="0"/>
    <s v="food trucks"/>
  </r>
  <r>
    <n v="927"/>
    <s v="Davis-Gardner"/>
    <s v="Synergistic dynamic utilization"/>
    <n v="7200"/>
    <n v="3301"/>
    <n v="46"/>
    <x v="0"/>
    <n v="37"/>
    <n v="89"/>
    <x v="1"/>
    <s v="USD"/>
    <n v="1342069200"/>
    <n v="1344574800"/>
    <x v="822"/>
    <d v="2012-08-10T05:00:00"/>
    <b v="0"/>
    <b v="0"/>
    <x v="3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x v="2"/>
    <x v="2"/>
    <s v="web"/>
  </r>
  <r>
    <n v="929"/>
    <s v="Turner-Terrell"/>
    <s v="Polarized tertiary function"/>
    <n v="5500"/>
    <n v="11952"/>
    <n v="217"/>
    <x v="1"/>
    <n v="184"/>
    <n v="65"/>
    <x v="4"/>
    <s v="GBP"/>
    <n v="1493787600"/>
    <n v="1494997200"/>
    <x v="824"/>
    <d v="2017-05-17T05:00:00"/>
    <b v="0"/>
    <b v="0"/>
    <x v="3"/>
    <x v="3"/>
    <s v="plays"/>
  </r>
  <r>
    <n v="930"/>
    <s v="Hall, Buchanan and Benton"/>
    <s v="Configurable fault-tolerant structure"/>
    <n v="3500"/>
    <n v="3930"/>
    <n v="112"/>
    <x v="1"/>
    <n v="85"/>
    <n v="46"/>
    <x v="1"/>
    <s v="USD"/>
    <n v="1424844000"/>
    <n v="1425448800"/>
    <x v="825"/>
    <d v="2015-03-04T06:00:00"/>
    <b v="0"/>
    <b v="1"/>
    <x v="3"/>
    <x v="3"/>
    <s v="plays"/>
  </r>
  <r>
    <n v="931"/>
    <s v="Lowery, Hayden and Cruz"/>
    <s v="Digitized 24/7 budgetary management"/>
    <n v="7900"/>
    <n v="5729"/>
    <n v="73"/>
    <x v="0"/>
    <n v="112"/>
    <n v="51"/>
    <x v="1"/>
    <s v="USD"/>
    <n v="1403931600"/>
    <n v="1404104400"/>
    <x v="826"/>
    <d v="2014-06-30T05:00:00"/>
    <b v="0"/>
    <b v="1"/>
    <x v="3"/>
    <x v="3"/>
    <s v="plays"/>
  </r>
  <r>
    <n v="932"/>
    <s v="Mora, Miller and Harper"/>
    <s v="Stand-alone zero tolerance algorithm"/>
    <n v="2300"/>
    <n v="4883"/>
    <n v="212"/>
    <x v="1"/>
    <n v="144"/>
    <n v="34"/>
    <x v="1"/>
    <s v="USD"/>
    <n v="1394514000"/>
    <n v="1394773200"/>
    <x v="827"/>
    <d v="2014-03-14T05:00:00"/>
    <b v="0"/>
    <b v="0"/>
    <x v="1"/>
    <x v="1"/>
    <s v="rock"/>
  </r>
  <r>
    <n v="933"/>
    <s v="Espinoza Group"/>
    <s v="Implemented tangible support"/>
    <n v="73000"/>
    <n v="175015"/>
    <n v="240"/>
    <x v="1"/>
    <n v="1902"/>
    <n v="92"/>
    <x v="1"/>
    <s v="USD"/>
    <n v="1365397200"/>
    <n v="1366520400"/>
    <x v="828"/>
    <d v="2013-04-21T05:00:00"/>
    <b v="0"/>
    <b v="0"/>
    <x v="3"/>
    <x v="3"/>
    <s v="plays"/>
  </r>
  <r>
    <n v="934"/>
    <s v="Davis, Crawford and Lopez"/>
    <s v="Reactive radical framework"/>
    <n v="6200"/>
    <n v="11280"/>
    <n v="182"/>
    <x v="1"/>
    <n v="105"/>
    <n v="107"/>
    <x v="1"/>
    <s v="USD"/>
    <n v="1456120800"/>
    <n v="1456639200"/>
    <x v="829"/>
    <d v="2016-02-28T06:00:00"/>
    <b v="0"/>
    <b v="0"/>
    <x v="3"/>
    <x v="3"/>
    <s v="plays"/>
  </r>
  <r>
    <n v="935"/>
    <s v="Richards, Stevens and Fleming"/>
    <s v="Object-based full-range knowledge user"/>
    <n v="6100"/>
    <n v="10012"/>
    <n v="164"/>
    <x v="1"/>
    <n v="132"/>
    <n v="76"/>
    <x v="1"/>
    <s v="USD"/>
    <n v="1437714000"/>
    <n v="1438318800"/>
    <x v="830"/>
    <d v="2015-07-31T05:00:00"/>
    <b v="0"/>
    <b v="0"/>
    <x v="3"/>
    <x v="3"/>
    <s v="plays"/>
  </r>
  <r>
    <n v="936"/>
    <s v="Brown Ltd"/>
    <s v="Enhanced composite contingency"/>
    <n v="103200"/>
    <n v="1690"/>
    <n v="2"/>
    <x v="0"/>
    <n v="21"/>
    <n v="80"/>
    <x v="1"/>
    <s v="USD"/>
    <n v="1563771600"/>
    <n v="1564030800"/>
    <x v="831"/>
    <d v="2019-07-25T05:00:00"/>
    <b v="1"/>
    <b v="0"/>
    <x v="3"/>
    <x v="3"/>
    <s v="plays"/>
  </r>
  <r>
    <n v="937"/>
    <s v="Tapia, Sandoval and Hurley"/>
    <s v="Cloned fresh-thinking model"/>
    <n v="171000"/>
    <n v="84891"/>
    <n v="50"/>
    <x v="3"/>
    <n v="976"/>
    <n v="87"/>
    <x v="1"/>
    <s v="USD"/>
    <n v="1448517600"/>
    <n v="1449295200"/>
    <x v="832"/>
    <d v="2015-12-05T06:00:00"/>
    <b v="0"/>
    <b v="0"/>
    <x v="4"/>
    <x v="4"/>
    <s v="documentary"/>
  </r>
  <r>
    <n v="938"/>
    <s v="Allen Inc"/>
    <s v="Total dedicated benchmark"/>
    <n v="9200"/>
    <n v="10093"/>
    <n v="110"/>
    <x v="1"/>
    <n v="96"/>
    <n v="105"/>
    <x v="1"/>
    <s v="USD"/>
    <n v="1528779600"/>
    <n v="1531890000"/>
    <x v="833"/>
    <d v="2018-07-18T05:00:00"/>
    <b v="0"/>
    <b v="1"/>
    <x v="13"/>
    <x v="5"/>
    <s v="fiction"/>
  </r>
  <r>
    <n v="939"/>
    <s v="Williams, Johnson and Campbell"/>
    <s v="Streamlined human-resource Graphic Interface"/>
    <n v="7800"/>
    <n v="3839"/>
    <n v="49"/>
    <x v="0"/>
    <n v="67"/>
    <n v="57"/>
    <x v="1"/>
    <s v="USD"/>
    <n v="1304744400"/>
    <n v="1306213200"/>
    <x v="834"/>
    <d v="2011-05-24T05:00:00"/>
    <b v="0"/>
    <b v="1"/>
    <x v="11"/>
    <x v="6"/>
    <s v="video games"/>
  </r>
  <r>
    <n v="940"/>
    <s v="Wiggins Ltd"/>
    <s v="Upgradable analyzing core"/>
    <n v="9900"/>
    <n v="6161"/>
    <n v="62"/>
    <x v="2"/>
    <n v="66"/>
    <n v="93"/>
    <x v="0"/>
    <s v="CAD"/>
    <n v="1354341600"/>
    <n v="1356242400"/>
    <x v="835"/>
    <d v="2012-12-23T06:00:00"/>
    <b v="0"/>
    <b v="0"/>
    <x v="2"/>
    <x v="2"/>
    <s v="web"/>
  </r>
  <r>
    <n v="941"/>
    <s v="Luna-Horne"/>
    <s v="Profound exuding pricing structure"/>
    <n v="43000"/>
    <n v="5615"/>
    <n v="13"/>
    <x v="0"/>
    <n v="78"/>
    <n v="72"/>
    <x v="1"/>
    <s v="USD"/>
    <n v="1294552800"/>
    <n v="1297576800"/>
    <x v="836"/>
    <d v="2011-02-13T06:00:00"/>
    <b v="1"/>
    <b v="0"/>
    <x v="3"/>
    <x v="3"/>
    <s v="plays"/>
  </r>
  <r>
    <n v="942"/>
    <s v="Allen Inc"/>
    <s v="Horizontal optimizing model"/>
    <n v="9600"/>
    <n v="6205"/>
    <n v="65"/>
    <x v="0"/>
    <n v="67"/>
    <n v="93"/>
    <x v="2"/>
    <s v="AUD"/>
    <n v="1295935200"/>
    <n v="1296194400"/>
    <x v="837"/>
    <d v="2011-01-28T06:00:00"/>
    <b v="0"/>
    <b v="0"/>
    <x v="3"/>
    <x v="3"/>
    <s v="plays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n v="1414558800"/>
    <x v="219"/>
    <d v="2014-10-29T05:00:00"/>
    <b v="0"/>
    <b v="0"/>
    <x v="0"/>
    <x v="0"/>
    <s v="food trucks"/>
  </r>
  <r>
    <n v="944"/>
    <s v="Walter Inc"/>
    <s v="Streamlined 5thgeneration intranet"/>
    <n v="10000"/>
    <n v="8142"/>
    <n v="81"/>
    <x v="0"/>
    <n v="263"/>
    <n v="31"/>
    <x v="2"/>
    <s v="AUD"/>
    <n v="1486706400"/>
    <n v="1488348000"/>
    <x v="365"/>
    <d v="2017-03-01T06:00:00"/>
    <b v="0"/>
    <b v="0"/>
    <x v="14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x v="14"/>
    <x v="7"/>
    <s v="photography books"/>
  </r>
  <r>
    <n v="946"/>
    <s v="Hall, Holmes and Walker"/>
    <s v="Public-key bandwidth-monitored intranet"/>
    <n v="153700"/>
    <n v="15238"/>
    <n v="10"/>
    <x v="0"/>
    <n v="181"/>
    <n v="84"/>
    <x v="1"/>
    <s v="USD"/>
    <n v="1308200400"/>
    <n v="1308373200"/>
    <x v="839"/>
    <d v="2011-06-18T05:00:00"/>
    <b v="0"/>
    <b v="0"/>
    <x v="3"/>
    <x v="3"/>
    <s v="plays"/>
  </r>
  <r>
    <n v="947"/>
    <s v="Smith-Powell"/>
    <s v="Upgradable clear-thinking hardware"/>
    <n v="3600"/>
    <n v="961"/>
    <n v="27"/>
    <x v="0"/>
    <n v="13"/>
    <n v="74"/>
    <x v="1"/>
    <s v="USD"/>
    <n v="1411707600"/>
    <n v="1412312400"/>
    <x v="840"/>
    <d v="2014-10-03T05:00:00"/>
    <b v="0"/>
    <b v="0"/>
    <x v="3"/>
    <x v="3"/>
    <s v="plays"/>
  </r>
  <r>
    <n v="948"/>
    <s v="Smith-Hill"/>
    <s v="Integrated holistic paradigm"/>
    <n v="9400"/>
    <n v="5918"/>
    <n v="63"/>
    <x v="3"/>
    <n v="160"/>
    <n v="37"/>
    <x v="1"/>
    <s v="USD"/>
    <n v="1418364000"/>
    <n v="1419228000"/>
    <x v="841"/>
    <d v="2014-12-22T06:00:00"/>
    <b v="1"/>
    <b v="1"/>
    <x v="4"/>
    <x v="4"/>
    <s v="documentary"/>
  </r>
  <r>
    <n v="949"/>
    <s v="Wright LLC"/>
    <s v="Seamless clear-thinking conglomeration"/>
    <n v="5900"/>
    <n v="9520"/>
    <n v="161"/>
    <x v="1"/>
    <n v="203"/>
    <n v="47"/>
    <x v="1"/>
    <s v="USD"/>
    <n v="1429333200"/>
    <n v="1430974800"/>
    <x v="842"/>
    <d v="2015-05-07T05:00:00"/>
    <b v="0"/>
    <b v="0"/>
    <x v="2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  <s v="plays"/>
  </r>
  <r>
    <n v="951"/>
    <s v="Peterson Ltd"/>
    <s v="Re-engineered 24hour matrix"/>
    <n v="14500"/>
    <n v="159056"/>
    <n v="1097"/>
    <x v="1"/>
    <n v="1559"/>
    <n v="102"/>
    <x v="1"/>
    <s v="USD"/>
    <n v="1482732000"/>
    <n v="1482818400"/>
    <x v="844"/>
    <d v="2016-12-27T06:00:00"/>
    <b v="0"/>
    <b v="1"/>
    <x v="1"/>
    <x v="1"/>
    <s v="rock"/>
  </r>
  <r>
    <n v="952"/>
    <s v="Cummings-Hayes"/>
    <s v="Virtual multi-tasking core"/>
    <n v="145500"/>
    <n v="101987"/>
    <n v="70"/>
    <x v="3"/>
    <n v="2266"/>
    <n v="45"/>
    <x v="1"/>
    <s v="USD"/>
    <n v="1470718800"/>
    <n v="1471928400"/>
    <x v="845"/>
    <d v="2016-08-23T05:00:00"/>
    <b v="0"/>
    <b v="0"/>
    <x v="4"/>
    <x v="4"/>
    <s v="documentary"/>
  </r>
  <r>
    <n v="953"/>
    <s v="Boyle Ltd"/>
    <s v="Streamlined fault-tolerant conglomeration"/>
    <n v="3300"/>
    <n v="1980"/>
    <n v="60"/>
    <x v="0"/>
    <n v="21"/>
    <n v="94"/>
    <x v="1"/>
    <s v="USD"/>
    <n v="1450591200"/>
    <n v="1453701600"/>
    <x v="846"/>
    <d v="2016-01-25T06:00:00"/>
    <b v="0"/>
    <b v="1"/>
    <x v="22"/>
    <x v="4"/>
    <s v="science fiction"/>
  </r>
  <r>
    <n v="954"/>
    <s v="Henderson, Parker and Diaz"/>
    <s v="Enterprise-wide client-driven policy"/>
    <n v="42600"/>
    <n v="156384"/>
    <n v="367"/>
    <x v="1"/>
    <n v="1548"/>
    <n v="101"/>
    <x v="2"/>
    <s v="AUD"/>
    <n v="1348290000"/>
    <n v="1350363600"/>
    <x v="110"/>
    <d v="2012-10-16T05:00:00"/>
    <b v="0"/>
    <b v="0"/>
    <x v="2"/>
    <x v="2"/>
    <s v="web"/>
  </r>
  <r>
    <n v="955"/>
    <s v="Moss-Obrien"/>
    <s v="Function-based next generation emulation"/>
    <n v="700"/>
    <n v="7763"/>
    <n v="1109"/>
    <x v="1"/>
    <n v="80"/>
    <n v="97"/>
    <x v="1"/>
    <s v="USD"/>
    <n v="1353823200"/>
    <n v="1353996000"/>
    <x v="847"/>
    <d v="2012-11-27T06:00:00"/>
    <b v="0"/>
    <b v="0"/>
    <x v="3"/>
    <x v="3"/>
    <s v="plays"/>
  </r>
  <r>
    <n v="956"/>
    <s v="Wood Inc"/>
    <s v="Re-engineered composite focus group"/>
    <n v="187600"/>
    <n v="35698"/>
    <n v="19"/>
    <x v="0"/>
    <n v="830"/>
    <n v="43"/>
    <x v="1"/>
    <s v="USD"/>
    <n v="1450764000"/>
    <n v="1451109600"/>
    <x v="848"/>
    <d v="2015-12-26T06:00:00"/>
    <b v="0"/>
    <b v="0"/>
    <x v="22"/>
    <x v="4"/>
    <s v="science fiction"/>
  </r>
  <r>
    <n v="957"/>
    <s v="Riley, Cohen and Goodman"/>
    <s v="Profound mission-critical function"/>
    <n v="9800"/>
    <n v="12434"/>
    <n v="127"/>
    <x v="1"/>
    <n v="131"/>
    <n v="95"/>
    <x v="1"/>
    <s v="USD"/>
    <n v="1329372000"/>
    <n v="1329631200"/>
    <x v="849"/>
    <d v="2012-02-19T06:00:00"/>
    <b v="0"/>
    <b v="0"/>
    <x v="3"/>
    <x v="3"/>
    <s v="plays"/>
  </r>
  <r>
    <n v="958"/>
    <s v="Green, Robinson and Ho"/>
    <s v="De-engineered zero-defect open system"/>
    <n v="1100"/>
    <n v="8081"/>
    <n v="735"/>
    <x v="1"/>
    <n v="112"/>
    <n v="72"/>
    <x v="1"/>
    <s v="USD"/>
    <n v="1277096400"/>
    <n v="1278997200"/>
    <x v="780"/>
    <d v="2010-07-13T05:00:00"/>
    <b v="0"/>
    <b v="0"/>
    <x v="10"/>
    <x v="4"/>
    <s v="animation"/>
  </r>
  <r>
    <n v="959"/>
    <s v="Black-Graham"/>
    <s v="Operative hybrid utilization"/>
    <n v="145000"/>
    <n v="6631"/>
    <n v="5"/>
    <x v="0"/>
    <n v="130"/>
    <n v="51"/>
    <x v="1"/>
    <s v="USD"/>
    <n v="1277701200"/>
    <n v="1280120400"/>
    <x v="140"/>
    <d v="2010-07-26T05:00:00"/>
    <b v="0"/>
    <b v="0"/>
    <x v="18"/>
    <x v="5"/>
    <s v="translations"/>
  </r>
  <r>
    <n v="960"/>
    <s v="Robbins Group"/>
    <s v="Function-based interactive matrix"/>
    <n v="5500"/>
    <n v="4678"/>
    <n v="85"/>
    <x v="0"/>
    <n v="55"/>
    <n v="85"/>
    <x v="1"/>
    <s v="USD"/>
    <n v="1454911200"/>
    <n v="1458104400"/>
    <x v="850"/>
    <d v="2016-03-16T05:00:00"/>
    <b v="0"/>
    <b v="0"/>
    <x v="2"/>
    <x v="2"/>
    <s v="web"/>
  </r>
  <r>
    <n v="961"/>
    <s v="Mason, Case and May"/>
    <s v="Optimized content-based collaboration"/>
    <n v="5700"/>
    <n v="6800"/>
    <n v="119"/>
    <x v="1"/>
    <n v="155"/>
    <n v="44"/>
    <x v="1"/>
    <s v="USD"/>
    <n v="1297922400"/>
    <n v="1298268000"/>
    <x v="851"/>
    <d v="2011-02-21T06:00:00"/>
    <b v="0"/>
    <b v="0"/>
    <x v="18"/>
    <x v="5"/>
    <s v="translations"/>
  </r>
  <r>
    <n v="962"/>
    <s v="Harris, Russell and Mitchell"/>
    <s v="User-centric cohesive policy"/>
    <n v="3600"/>
    <n v="10657"/>
    <n v="296"/>
    <x v="1"/>
    <n v="266"/>
    <n v="40"/>
    <x v="1"/>
    <s v="USD"/>
    <n v="1384408800"/>
    <n v="1386223200"/>
    <x v="852"/>
    <d v="2013-12-05T06:00:00"/>
    <b v="0"/>
    <b v="0"/>
    <x v="0"/>
    <x v="0"/>
    <s v="food trucks"/>
  </r>
  <r>
    <n v="963"/>
    <s v="Rodriguez-Robinson"/>
    <s v="Ergonomic methodical hub"/>
    <n v="5900"/>
    <n v="4997"/>
    <n v="85"/>
    <x v="0"/>
    <n v="114"/>
    <n v="44"/>
    <x v="6"/>
    <s v="EUR"/>
    <n v="1299304800"/>
    <n v="1299823200"/>
    <x v="853"/>
    <d v="2011-03-11T06:00:00"/>
    <b v="0"/>
    <b v="1"/>
    <x v="14"/>
    <x v="7"/>
    <s v="photography books"/>
  </r>
  <r>
    <n v="964"/>
    <s v="Peck, Higgins and Smith"/>
    <s v="Devolved disintermediate encryption"/>
    <n v="3700"/>
    <n v="13164"/>
    <n v="356"/>
    <x v="1"/>
    <n v="155"/>
    <n v="85"/>
    <x v="1"/>
    <s v="USD"/>
    <n v="1431320400"/>
    <n v="1431752400"/>
    <x v="854"/>
    <d v="2015-05-16T05:00:00"/>
    <b v="0"/>
    <b v="0"/>
    <x v="3"/>
    <x v="3"/>
    <s v="plays"/>
  </r>
  <r>
    <n v="965"/>
    <s v="Nunez-King"/>
    <s v="Phased clear-thinking policy"/>
    <n v="2200"/>
    <n v="8501"/>
    <n v="386"/>
    <x v="1"/>
    <n v="207"/>
    <n v="41"/>
    <x v="4"/>
    <s v="GBP"/>
    <n v="1264399200"/>
    <n v="1267855200"/>
    <x v="67"/>
    <d v="2010-03-06T06:00:00"/>
    <b v="0"/>
    <b v="0"/>
    <x v="1"/>
    <x v="1"/>
    <s v="rock"/>
  </r>
  <r>
    <n v="966"/>
    <s v="Davis and Sons"/>
    <s v="Seamless solution-oriented capacity"/>
    <n v="1700"/>
    <n v="13468"/>
    <n v="792"/>
    <x v="1"/>
    <n v="245"/>
    <n v="55"/>
    <x v="1"/>
    <s v="USD"/>
    <n v="1497502800"/>
    <n v="1497675600"/>
    <x v="855"/>
    <d v="2017-06-17T05:00:00"/>
    <b v="0"/>
    <b v="0"/>
    <x v="3"/>
    <x v="3"/>
    <s v="plays"/>
  </r>
  <r>
    <n v="967"/>
    <s v="Howard-Douglas"/>
    <s v="Organized human-resource attitude"/>
    <n v="88400"/>
    <n v="121138"/>
    <n v="137"/>
    <x v="1"/>
    <n v="1573"/>
    <n v="77"/>
    <x v="1"/>
    <s v="USD"/>
    <n v="1333688400"/>
    <n v="1336885200"/>
    <x v="107"/>
    <d v="2012-05-13T05:00:00"/>
    <b v="0"/>
    <b v="0"/>
    <x v="21"/>
    <x v="1"/>
    <s v="world music"/>
  </r>
  <r>
    <n v="968"/>
    <s v="Gonzalez-White"/>
    <s v="Open-architected disintermediate budgetary management"/>
    <n v="2400"/>
    <n v="8117"/>
    <n v="338"/>
    <x v="1"/>
    <n v="114"/>
    <n v="71"/>
    <x v="1"/>
    <s v="USD"/>
    <n v="1293861600"/>
    <n v="1295157600"/>
    <x v="344"/>
    <d v="2011-01-16T06:00:00"/>
    <b v="0"/>
    <b v="0"/>
    <x v="0"/>
    <x v="0"/>
    <s v="food trucks"/>
  </r>
  <r>
    <n v="969"/>
    <s v="Lopez-King"/>
    <s v="Multi-lateral radical solution"/>
    <n v="7900"/>
    <n v="8550"/>
    <n v="108"/>
    <x v="1"/>
    <n v="93"/>
    <n v="92"/>
    <x v="1"/>
    <s v="USD"/>
    <n v="1576994400"/>
    <n v="1577599200"/>
    <x v="856"/>
    <d v="2019-12-29T06:00:00"/>
    <b v="0"/>
    <b v="0"/>
    <x v="3"/>
    <x v="3"/>
    <s v="plays"/>
  </r>
  <r>
    <n v="970"/>
    <s v="Glover-Nelson"/>
    <s v="Inverse context-sensitive info-mediaries"/>
    <n v="94900"/>
    <n v="57659"/>
    <n v="61"/>
    <x v="0"/>
    <n v="594"/>
    <n v="97"/>
    <x v="1"/>
    <s v="USD"/>
    <n v="1304917200"/>
    <n v="1305003600"/>
    <x v="857"/>
    <d v="2011-05-10T05:00:00"/>
    <b v="0"/>
    <b v="0"/>
    <x v="3"/>
    <x v="3"/>
    <s v="plays"/>
  </r>
  <r>
    <n v="971"/>
    <s v="Garner and Sons"/>
    <s v="Versatile neutral workforce"/>
    <n v="5100"/>
    <n v="1414"/>
    <n v="28"/>
    <x v="0"/>
    <n v="24"/>
    <n v="59"/>
    <x v="1"/>
    <s v="USD"/>
    <n v="1381208400"/>
    <n v="1381726800"/>
    <x v="858"/>
    <d v="2013-10-14T05:00:00"/>
    <b v="0"/>
    <b v="0"/>
    <x v="19"/>
    <x v="4"/>
    <s v="television"/>
  </r>
  <r>
    <n v="972"/>
    <s v="Sellers, Roach and Garrison"/>
    <s v="Multi-tiered systematic knowledge user"/>
    <n v="42700"/>
    <n v="97524"/>
    <n v="228"/>
    <x v="1"/>
    <n v="1681"/>
    <n v="58"/>
    <x v="1"/>
    <s v="USD"/>
    <n v="1401685200"/>
    <n v="1402462800"/>
    <x v="859"/>
    <d v="2014-06-11T05:00:00"/>
    <b v="0"/>
    <b v="1"/>
    <x v="2"/>
    <x v="2"/>
    <s v="web"/>
  </r>
  <r>
    <n v="973"/>
    <s v="Herrera, Bennett and Silva"/>
    <s v="Programmable multi-state algorithm"/>
    <n v="121100"/>
    <n v="26176"/>
    <n v="22"/>
    <x v="0"/>
    <n v="252"/>
    <n v="104"/>
    <x v="1"/>
    <s v="USD"/>
    <n v="1291960800"/>
    <n v="1292133600"/>
    <x v="860"/>
    <d v="2010-12-12T06:00:00"/>
    <b v="0"/>
    <b v="1"/>
    <x v="3"/>
    <x v="3"/>
    <s v="plays"/>
  </r>
  <r>
    <n v="974"/>
    <s v="Thomas, Clay and Mendoza"/>
    <s v="Multi-channeled reciprocal interface"/>
    <n v="800"/>
    <n v="2991"/>
    <n v="374"/>
    <x v="1"/>
    <n v="32"/>
    <n v="93"/>
    <x v="1"/>
    <s v="USD"/>
    <n v="1368853200"/>
    <n v="1368939600"/>
    <x v="170"/>
    <d v="2013-05-19T05:00:00"/>
    <b v="0"/>
    <b v="0"/>
    <x v="7"/>
    <x v="1"/>
    <s v="indie rock"/>
  </r>
  <r>
    <n v="975"/>
    <s v="Ayala Group"/>
    <s v="Right-sized maximized migration"/>
    <n v="5400"/>
    <n v="8366"/>
    <n v="155"/>
    <x v="1"/>
    <n v="135"/>
    <n v="62"/>
    <x v="1"/>
    <s v="USD"/>
    <n v="1448776800"/>
    <n v="1452146400"/>
    <x v="861"/>
    <d v="2016-01-07T06:00:00"/>
    <b v="0"/>
    <b v="1"/>
    <x v="3"/>
    <x v="3"/>
    <s v="plays"/>
  </r>
  <r>
    <n v="976"/>
    <s v="Huerta, Roberts and Dickerson"/>
    <s v="Self-enabling value-added artificial intelligence"/>
    <n v="4000"/>
    <n v="12886"/>
    <n v="322"/>
    <x v="1"/>
    <n v="140"/>
    <n v="92"/>
    <x v="1"/>
    <s v="USD"/>
    <n v="1296194400"/>
    <n v="1296712800"/>
    <x v="862"/>
    <d v="2011-02-03T06:00:00"/>
    <b v="0"/>
    <b v="1"/>
    <x v="3"/>
    <x v="3"/>
    <s v="plays"/>
  </r>
  <r>
    <n v="977"/>
    <s v="Johnson Group"/>
    <s v="Vision-oriented interactive solution"/>
    <n v="7000"/>
    <n v="5177"/>
    <n v="74"/>
    <x v="0"/>
    <n v="67"/>
    <n v="77"/>
    <x v="1"/>
    <s v="USD"/>
    <n v="1517983200"/>
    <n v="1520748000"/>
    <x v="863"/>
    <d v="2018-03-11T06:00:00"/>
    <b v="0"/>
    <b v="0"/>
    <x v="0"/>
    <x v="0"/>
    <s v="food trucks"/>
  </r>
  <r>
    <n v="978"/>
    <s v="Bailey, Nguyen and Martinez"/>
    <s v="Fundamental user-facing productivity"/>
    <n v="1000"/>
    <n v="8641"/>
    <n v="864"/>
    <x v="1"/>
    <n v="92"/>
    <n v="94"/>
    <x v="1"/>
    <s v="USD"/>
    <n v="1478930400"/>
    <n v="1480831200"/>
    <x v="864"/>
    <d v="2016-12-04T06:00:00"/>
    <b v="0"/>
    <b v="0"/>
    <x v="11"/>
    <x v="6"/>
    <s v="video games"/>
  </r>
  <r>
    <n v="979"/>
    <s v="Williams, Martin and Meyer"/>
    <s v="Innovative well-modulated capability"/>
    <n v="60200"/>
    <n v="86244"/>
    <n v="143"/>
    <x v="1"/>
    <n v="1015"/>
    <n v="85"/>
    <x v="4"/>
    <s v="GBP"/>
    <n v="1426395600"/>
    <n v="1426914000"/>
    <x v="527"/>
    <d v="2015-03-21T05:00:00"/>
    <b v="0"/>
    <b v="0"/>
    <x v="3"/>
    <x v="3"/>
    <s v="plays"/>
  </r>
  <r>
    <n v="980"/>
    <s v="Huff-Johnson"/>
    <s v="Universal fault-tolerant orchestration"/>
    <n v="195200"/>
    <n v="78630"/>
    <n v="40"/>
    <x v="0"/>
    <n v="742"/>
    <n v="106"/>
    <x v="1"/>
    <s v="USD"/>
    <n v="1446181200"/>
    <n v="1446616800"/>
    <x v="865"/>
    <d v="2015-11-04T06:00:00"/>
    <b v="1"/>
    <b v="0"/>
    <x v="9"/>
    <x v="5"/>
    <s v="nonfiction"/>
  </r>
  <r>
    <n v="981"/>
    <s v="Diaz-Little"/>
    <s v="Grass-roots executive synergy"/>
    <n v="6700"/>
    <n v="11941"/>
    <n v="178"/>
    <x v="1"/>
    <n v="323"/>
    <n v="37"/>
    <x v="1"/>
    <s v="USD"/>
    <n v="1514181600"/>
    <n v="1517032800"/>
    <x v="866"/>
    <d v="2018-01-27T06:00:00"/>
    <b v="0"/>
    <b v="0"/>
    <x v="2"/>
    <x v="2"/>
    <s v="web"/>
  </r>
  <r>
    <n v="982"/>
    <s v="Freeman-French"/>
    <s v="Multi-layered optimal application"/>
    <n v="7200"/>
    <n v="6115"/>
    <n v="85"/>
    <x v="0"/>
    <n v="75"/>
    <n v="82"/>
    <x v="1"/>
    <s v="USD"/>
    <n v="1311051600"/>
    <n v="1311224400"/>
    <x v="867"/>
    <d v="2011-07-21T05:00:00"/>
    <b v="0"/>
    <b v="1"/>
    <x v="4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x v="4"/>
    <x v="4"/>
    <s v="documentary"/>
  </r>
  <r>
    <n v="984"/>
    <s v="Lewis-Jacobson"/>
    <s v="Exclusive system-worthy Graphic Interface"/>
    <n v="6500"/>
    <n v="9910"/>
    <n v="152"/>
    <x v="1"/>
    <n v="381"/>
    <n v="26"/>
    <x v="1"/>
    <s v="USD"/>
    <n v="1567918800"/>
    <n v="1570165200"/>
    <x v="105"/>
    <d v="2019-10-04T05:00:00"/>
    <b v="0"/>
    <b v="0"/>
    <x v="3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x v="1"/>
    <x v="1"/>
    <s v="rock"/>
  </r>
  <r>
    <n v="986"/>
    <s v="Chan, Washington and Callahan"/>
    <s v="Optional zero administration neural-net"/>
    <n v="7800"/>
    <n v="3144"/>
    <n v="40"/>
    <x v="0"/>
    <n v="92"/>
    <n v="34"/>
    <x v="1"/>
    <s v="USD"/>
    <n v="1301979600"/>
    <n v="1303189200"/>
    <x v="253"/>
    <d v="2011-04-19T05:00:00"/>
    <b v="0"/>
    <b v="0"/>
    <x v="1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x v="4"/>
    <x v="4"/>
    <s v="documentary"/>
  </r>
  <r>
    <n v="988"/>
    <s v="Gardner, Ryan and Gutierrez"/>
    <s v="Triple-buffered multi-tasking matrices"/>
    <n v="9400"/>
    <n v="4899"/>
    <n v="52"/>
    <x v="0"/>
    <n v="64"/>
    <n v="77"/>
    <x v="1"/>
    <s v="USD"/>
    <n v="1478930400"/>
    <n v="1480744800"/>
    <x v="864"/>
    <d v="2016-12-03T06:00:00"/>
    <b v="0"/>
    <b v="0"/>
    <x v="15"/>
    <x v="5"/>
    <s v="radio &amp; podcasts"/>
  </r>
  <r>
    <n v="989"/>
    <s v="Hernandez Inc"/>
    <s v="Versatile dedicated migration"/>
    <n v="2400"/>
    <n v="11990"/>
    <n v="500"/>
    <x v="1"/>
    <n v="226"/>
    <n v="53"/>
    <x v="1"/>
    <s v="USD"/>
    <n v="1555390800"/>
    <n v="1555822800"/>
    <x v="843"/>
    <d v="2019-04-21T05:00:00"/>
    <b v="0"/>
    <b v="0"/>
    <x v="18"/>
    <x v="5"/>
    <s v="translations"/>
  </r>
  <r>
    <n v="990"/>
    <s v="Ortiz-Roberts"/>
    <s v="Devolved foreground customer loyalty"/>
    <n v="7800"/>
    <n v="6839"/>
    <n v="88"/>
    <x v="0"/>
    <n v="64"/>
    <n v="107"/>
    <x v="1"/>
    <s v="USD"/>
    <n v="1456984800"/>
    <n v="1458882000"/>
    <x v="289"/>
    <d v="2016-03-25T05:00:00"/>
    <b v="0"/>
    <b v="1"/>
    <x v="6"/>
    <x v="4"/>
    <s v="drama"/>
  </r>
  <r>
    <n v="991"/>
    <s v="Ramirez LLC"/>
    <s v="Reduced reciprocal focus group"/>
    <n v="9800"/>
    <n v="11091"/>
    <n v="113"/>
    <x v="1"/>
    <n v="241"/>
    <n v="46"/>
    <x v="1"/>
    <s v="USD"/>
    <n v="1411621200"/>
    <n v="1411966800"/>
    <x v="870"/>
    <d v="2014-09-29T05:00:00"/>
    <b v="0"/>
    <b v="1"/>
    <x v="1"/>
    <x v="1"/>
    <s v="rock"/>
  </r>
  <r>
    <n v="992"/>
    <s v="Morrow Inc"/>
    <s v="Networked global migration"/>
    <n v="3100"/>
    <n v="13223"/>
    <n v="427"/>
    <x v="1"/>
    <n v="132"/>
    <n v="100"/>
    <x v="1"/>
    <s v="USD"/>
    <n v="1525669200"/>
    <n v="1526878800"/>
    <x v="871"/>
    <d v="2018-05-21T05:00:00"/>
    <b v="0"/>
    <b v="1"/>
    <x v="6"/>
    <x v="4"/>
    <s v="drama"/>
  </r>
  <r>
    <n v="993"/>
    <s v="Erickson-Rogers"/>
    <s v="De-engineered even-keeled definition"/>
    <n v="9800"/>
    <n v="7608"/>
    <n v="78"/>
    <x v="3"/>
    <n v="75"/>
    <n v="101"/>
    <x v="6"/>
    <s v="EUR"/>
    <n v="1450936800"/>
    <n v="1452405600"/>
    <x v="872"/>
    <d v="2016-01-10T06:00:00"/>
    <b v="0"/>
    <b v="1"/>
    <x v="14"/>
    <x v="7"/>
    <s v="photography books"/>
  </r>
  <r>
    <n v="994"/>
    <s v="Leach, Rich and Price"/>
    <s v="Implemented bi-directional flexibility"/>
    <n v="141100"/>
    <n v="74073"/>
    <n v="52"/>
    <x v="0"/>
    <n v="842"/>
    <n v="88"/>
    <x v="1"/>
    <s v="USD"/>
    <n v="1413522000"/>
    <n v="1414040400"/>
    <x v="873"/>
    <d v="2014-10-23T05:00:00"/>
    <b v="0"/>
    <b v="1"/>
    <x v="18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x v="0"/>
    <x v="0"/>
    <s v="food trucks"/>
  </r>
  <r>
    <n v="996"/>
    <s v="Butler LLC"/>
    <s v="Future-proofed upward-trending migration"/>
    <n v="6600"/>
    <n v="4814"/>
    <n v="73"/>
    <x v="0"/>
    <n v="112"/>
    <n v="43"/>
    <x v="1"/>
    <s v="USD"/>
    <n v="1357106400"/>
    <n v="1359698400"/>
    <x v="875"/>
    <d v="2013-02-01T06:00:00"/>
    <b v="0"/>
    <b v="0"/>
    <x v="3"/>
    <x v="3"/>
    <s v="plays"/>
  </r>
  <r>
    <n v="997"/>
    <s v="Ball LLC"/>
    <s v="Right-sized full-range throughput"/>
    <n v="7600"/>
    <n v="4603"/>
    <n v="61"/>
    <x v="3"/>
    <n v="139"/>
    <n v="33"/>
    <x v="6"/>
    <s v="EUR"/>
    <n v="1390197600"/>
    <n v="1390629600"/>
    <x v="876"/>
    <d v="2014-01-25T06:00:00"/>
    <b v="0"/>
    <b v="0"/>
    <x v="3"/>
    <x v="3"/>
    <s v="plays"/>
  </r>
  <r>
    <n v="998"/>
    <s v="Taylor, Santiago and Flores"/>
    <s v="Polarized composite customer loyalty"/>
    <n v="66600"/>
    <n v="37823"/>
    <n v="57"/>
    <x v="0"/>
    <n v="374"/>
    <n v="101"/>
    <x v="1"/>
    <s v="USD"/>
    <n v="1265868000"/>
    <n v="1267077600"/>
    <x v="877"/>
    <d v="2010-02-25T06:00:00"/>
    <b v="0"/>
    <b v="1"/>
    <x v="7"/>
    <x v="1"/>
    <s v="indie rock"/>
  </r>
  <r>
    <n v="999"/>
    <s v="Hernandez, Norton and Kelley"/>
    <s v="Expanded eco-centric policy"/>
    <n v="111100"/>
    <n v="62819"/>
    <n v="57"/>
    <x v="3"/>
    <n v="1122"/>
    <n v="56"/>
    <x v="1"/>
    <s v="USD"/>
    <n v="1467176400"/>
    <n v="1467781200"/>
    <x v="878"/>
    <d v="2016-07-06T05:00:00"/>
    <b v="0"/>
    <b v="0"/>
    <x v="0"/>
    <x v="0"/>
    <s v="food trucks"/>
  </r>
  <r>
    <m/>
    <m/>
    <m/>
    <m/>
    <m/>
    <m/>
    <x v="4"/>
    <m/>
    <m/>
    <x v="7"/>
    <m/>
    <m/>
    <m/>
    <x v="879"/>
    <m/>
    <m/>
    <m/>
    <x v="2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s v="food"/>
    <x v="0"/>
  </r>
  <r>
    <n v="1"/>
    <s v="Odom Inc"/>
    <s v="Managed bottom-line architecture"/>
    <n v="1400"/>
    <n v="14560"/>
    <n v="1040"/>
    <x v="1"/>
    <n v="158"/>
    <n v="92"/>
    <x v="1"/>
    <s v="USD"/>
    <n v="1408424400"/>
    <n v="1408597200"/>
    <d v="2014-08-19T05:00:00"/>
    <d v="2014-08-21T05:00:00"/>
    <b v="0"/>
    <b v="1"/>
    <s v="music/rock"/>
    <s v="music"/>
    <x v="1"/>
  </r>
  <r>
    <n v="2"/>
    <s v="Melton, Robinson and Fritz"/>
    <s v="Function-based leadingedge pricing structure"/>
    <n v="108400"/>
    <n v="142523"/>
    <n v="131"/>
    <x v="1"/>
    <n v="1425"/>
    <n v="100"/>
    <x v="2"/>
    <s v="AUD"/>
    <n v="1384668000"/>
    <n v="1384840800"/>
    <d v="2013-11-17T06:00:00"/>
    <d v="2013-11-19T06:00:00"/>
    <b v="0"/>
    <b v="0"/>
    <s v="technology/web"/>
    <s v="technology"/>
    <x v="2"/>
  </r>
  <r>
    <n v="3"/>
    <s v="Mcdonald, Gonzalez and Ross"/>
    <s v="Vision-oriented fresh-thinking conglomeration"/>
    <n v="4200"/>
    <n v="2477"/>
    <n v="59"/>
    <x v="0"/>
    <n v="24"/>
    <n v="103"/>
    <x v="1"/>
    <s v="USD"/>
    <n v="1565499600"/>
    <n v="1568955600"/>
    <d v="2019-08-11T05:00:00"/>
    <d v="2019-09-20T05:00:00"/>
    <b v="0"/>
    <b v="0"/>
    <s v="music/rock"/>
    <s v="music"/>
    <x v="1"/>
  </r>
  <r>
    <n v="4"/>
    <s v="Larson-Little"/>
    <s v="Proactive foreground core"/>
    <n v="7600"/>
    <n v="5265"/>
    <n v="69"/>
    <x v="0"/>
    <n v="53"/>
    <n v="99"/>
    <x v="1"/>
    <s v="USD"/>
    <n v="1547964000"/>
    <n v="1548309600"/>
    <d v="2019-01-20T06:00:00"/>
    <d v="2019-01-24T06:00:00"/>
    <b v="0"/>
    <b v="0"/>
    <s v="theater/plays"/>
    <s v="theater"/>
    <x v="3"/>
  </r>
  <r>
    <n v="5"/>
    <s v="Harris Group"/>
    <s v="Open-source optimizing database"/>
    <n v="7600"/>
    <n v="13195"/>
    <n v="174"/>
    <x v="1"/>
    <n v="174"/>
    <n v="76"/>
    <x v="3"/>
    <s v="DKK"/>
    <n v="1346130000"/>
    <n v="1347080400"/>
    <d v="2012-08-28T05:00:00"/>
    <d v="2012-09-08T05:00:00"/>
    <b v="0"/>
    <b v="0"/>
    <s v="theater/plays"/>
    <s v="theater"/>
    <x v="3"/>
  </r>
  <r>
    <n v="6"/>
    <s v="Ortiz, Coleman and Mitchell"/>
    <s v="Operative upward-trending algorithm"/>
    <n v="5200"/>
    <n v="1090"/>
    <n v="21"/>
    <x v="0"/>
    <n v="18"/>
    <n v="61"/>
    <x v="4"/>
    <s v="GBP"/>
    <n v="1505278800"/>
    <n v="1505365200"/>
    <d v="2017-09-13T05:00:00"/>
    <d v="2017-09-14T05:00:00"/>
    <b v="0"/>
    <b v="0"/>
    <s v="film &amp; video/documentary"/>
    <s v="film &amp; video"/>
    <x v="4"/>
  </r>
  <r>
    <n v="7"/>
    <s v="Carter-Guzman"/>
    <s v="Centralized cohesive challenge"/>
    <n v="4500"/>
    <n v="14741"/>
    <n v="328"/>
    <x v="1"/>
    <n v="227"/>
    <n v="65"/>
    <x v="3"/>
    <s v="DKK"/>
    <n v="1439442000"/>
    <n v="1439614800"/>
    <d v="2015-08-13T05:00:00"/>
    <d v="2015-08-15T05:00:00"/>
    <b v="0"/>
    <b v="0"/>
    <s v="theater/plays"/>
    <s v="theater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s v="theater"/>
    <x v="3"/>
  </r>
  <r>
    <n v="9"/>
    <s v="Rangel, Holt and Jones"/>
    <s v="Open-source fresh-thinking model"/>
    <n v="6200"/>
    <n v="3208"/>
    <n v="52"/>
    <x v="0"/>
    <n v="44"/>
    <n v="73"/>
    <x v="1"/>
    <s v="USD"/>
    <n v="1379566800"/>
    <n v="1383804000"/>
    <d v="2013-09-19T05:00:00"/>
    <d v="2013-11-07T06:00:00"/>
    <b v="0"/>
    <b v="0"/>
    <s v="music/electric music"/>
    <s v="music"/>
    <x v="5"/>
  </r>
  <r>
    <n v="10"/>
    <s v="Green Ltd"/>
    <s v="Monitored empowering installation"/>
    <n v="5200"/>
    <n v="13838"/>
    <n v="266"/>
    <x v="1"/>
    <n v="220"/>
    <n v="63"/>
    <x v="1"/>
    <s v="USD"/>
    <n v="1281762000"/>
    <n v="1285909200"/>
    <d v="2010-08-14T05:00:00"/>
    <d v="2010-10-01T05:00:00"/>
    <b v="0"/>
    <b v="0"/>
    <s v="film &amp; video/drama"/>
    <s v="film &amp; video"/>
    <x v="6"/>
  </r>
  <r>
    <n v="11"/>
    <s v="Perez, Johnson and Gardner"/>
    <s v="Grass-roots zero administration system engine"/>
    <n v="6300"/>
    <n v="3030"/>
    <n v="48"/>
    <x v="0"/>
    <n v="27"/>
    <n v="112"/>
    <x v="1"/>
    <s v="USD"/>
    <n v="1285045200"/>
    <n v="1285563600"/>
    <d v="2010-09-21T05:00:00"/>
    <d v="2010-09-27T05:00:00"/>
    <b v="0"/>
    <b v="1"/>
    <s v="theater/plays"/>
    <s v="theater"/>
    <x v="3"/>
  </r>
  <r>
    <n v="12"/>
    <s v="Kim Ltd"/>
    <s v="Assimilated hybrid intranet"/>
    <n v="6300"/>
    <n v="5629"/>
    <n v="89"/>
    <x v="0"/>
    <n v="55"/>
    <n v="102"/>
    <x v="1"/>
    <s v="USD"/>
    <n v="1571720400"/>
    <n v="1572411600"/>
    <d v="2019-10-22T05:00:00"/>
    <d v="2019-10-30T05:00:00"/>
    <b v="0"/>
    <b v="0"/>
    <s v="film &amp; video/drama"/>
    <s v="film &amp; video"/>
    <x v="6"/>
  </r>
  <r>
    <n v="13"/>
    <s v="Walker, Taylor and Coleman"/>
    <s v="Multi-tiered directional open architecture"/>
    <n v="4200"/>
    <n v="10295"/>
    <n v="245"/>
    <x v="1"/>
    <n v="98"/>
    <n v="105"/>
    <x v="1"/>
    <s v="USD"/>
    <n v="1465621200"/>
    <n v="1466658000"/>
    <d v="2016-06-11T05:00:00"/>
    <d v="2016-06-23T05:00:00"/>
    <b v="0"/>
    <b v="0"/>
    <s v="music/indie rock"/>
    <s v="music"/>
    <x v="7"/>
  </r>
  <r>
    <n v="14"/>
    <s v="Rodriguez, Rose and Stewart"/>
    <s v="Cloned directional synergy"/>
    <n v="28200"/>
    <n v="18829"/>
    <n v="67"/>
    <x v="0"/>
    <n v="200"/>
    <n v="94"/>
    <x v="1"/>
    <s v="USD"/>
    <n v="1331013600"/>
    <n v="1333342800"/>
    <d v="2012-03-06T06:00:00"/>
    <d v="2012-04-02T05:00:00"/>
    <b v="0"/>
    <b v="0"/>
    <s v="music/indie rock"/>
    <s v="music"/>
    <x v="7"/>
  </r>
  <r>
    <n v="15"/>
    <s v="Wright, Hunt and Rowe"/>
    <s v="Extended eco-centric pricing structure"/>
    <n v="81200"/>
    <n v="38414"/>
    <n v="47"/>
    <x v="0"/>
    <n v="452"/>
    <n v="85"/>
    <x v="1"/>
    <s v="USD"/>
    <n v="1575957600"/>
    <n v="1576303200"/>
    <d v="2019-12-10T06:00:00"/>
    <d v="2019-12-14T06:00:00"/>
    <b v="0"/>
    <b v="0"/>
    <s v="technology/wearables"/>
    <s v="technology"/>
    <x v="8"/>
  </r>
  <r>
    <n v="16"/>
    <s v="Hines Inc"/>
    <s v="Cross-platform systemic adapter"/>
    <n v="1700"/>
    <n v="11041"/>
    <n v="649"/>
    <x v="1"/>
    <n v="100"/>
    <n v="110"/>
    <x v="1"/>
    <s v="USD"/>
    <n v="1390370400"/>
    <n v="1392271200"/>
    <d v="2014-01-22T06:00:00"/>
    <d v="2014-02-13T06:00:00"/>
    <b v="0"/>
    <b v="0"/>
    <s v="publishing/nonfiction"/>
    <s v="publishing"/>
    <x v="9"/>
  </r>
  <r>
    <n v="17"/>
    <s v="Cochran-Nguyen"/>
    <s v="Seamless 4thgeneration methodology"/>
    <n v="84600"/>
    <n v="134845"/>
    <n v="159"/>
    <x v="1"/>
    <n v="1249"/>
    <n v="108"/>
    <x v="1"/>
    <s v="USD"/>
    <n v="1294812000"/>
    <n v="1294898400"/>
    <d v="2011-01-12T06:00:00"/>
    <d v="2011-01-13T06:00:00"/>
    <b v="0"/>
    <b v="0"/>
    <s v="film &amp; video/animation"/>
    <s v="film &amp; video"/>
    <x v="10"/>
  </r>
  <r>
    <n v="18"/>
    <s v="Johnson-Gould"/>
    <s v="Exclusive needs-based adapter"/>
    <n v="9100"/>
    <n v="6089"/>
    <n v="67"/>
    <x v="3"/>
    <n v="135"/>
    <n v="45"/>
    <x v="1"/>
    <s v="USD"/>
    <n v="1536382800"/>
    <n v="1537074000"/>
    <d v="2018-09-08T05:00:00"/>
    <d v="2018-09-16T05:00:00"/>
    <b v="0"/>
    <b v="0"/>
    <s v="theater/plays"/>
    <s v="theater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s v="theater"/>
    <x v="3"/>
  </r>
  <r>
    <n v="20"/>
    <s v="Reeves, Thompson and Richardson"/>
    <s v="Proactive composite alliance"/>
    <n v="131800"/>
    <n v="147936"/>
    <n v="112"/>
    <x v="1"/>
    <n v="1396"/>
    <n v="106"/>
    <x v="1"/>
    <s v="USD"/>
    <n v="1406523600"/>
    <n v="1406523600"/>
    <d v="2014-07-28T05:00:00"/>
    <d v="2014-07-28T05:00:00"/>
    <b v="0"/>
    <b v="0"/>
    <s v="film &amp; video/drama"/>
    <s v="film &amp; video"/>
    <x v="6"/>
  </r>
  <r>
    <n v="21"/>
    <s v="Simmons-Reynolds"/>
    <s v="Re-engineered intangible definition"/>
    <n v="94000"/>
    <n v="38533"/>
    <n v="41"/>
    <x v="0"/>
    <n v="558"/>
    <n v="69"/>
    <x v="1"/>
    <s v="USD"/>
    <n v="1313384400"/>
    <n v="1316322000"/>
    <d v="2011-08-15T05:00:00"/>
    <d v="2011-09-18T05:00:00"/>
    <b v="0"/>
    <b v="0"/>
    <s v="theater/plays"/>
    <s v="theater"/>
    <x v="3"/>
  </r>
  <r>
    <n v="22"/>
    <s v="Collier Inc"/>
    <s v="Enhanced dynamic definition"/>
    <n v="59100"/>
    <n v="75690"/>
    <n v="128"/>
    <x v="1"/>
    <n v="890"/>
    <n v="85"/>
    <x v="1"/>
    <s v="USD"/>
    <n v="1522731600"/>
    <n v="1524027600"/>
    <d v="2018-04-03T05:00:00"/>
    <d v="2018-04-18T05:00:00"/>
    <b v="0"/>
    <b v="0"/>
    <s v="theater/plays"/>
    <s v="theater"/>
    <x v="3"/>
  </r>
  <r>
    <n v="23"/>
    <s v="Gray-Jenkins"/>
    <s v="Devolved next generation adapter"/>
    <n v="4500"/>
    <n v="14942"/>
    <n v="332"/>
    <x v="1"/>
    <n v="142"/>
    <n v="105"/>
    <x v="4"/>
    <s v="GBP"/>
    <n v="1550124000"/>
    <n v="1554699600"/>
    <d v="2019-02-14T06:00:00"/>
    <d v="2019-04-08T05:00:00"/>
    <b v="0"/>
    <b v="0"/>
    <s v="film &amp; video/documentary"/>
    <s v="film &amp; video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s v="technology"/>
    <x v="8"/>
  </r>
  <r>
    <n v="25"/>
    <s v="Caldwell, Velazquez and Wilson"/>
    <s v="Monitored impactful analyzer"/>
    <n v="5500"/>
    <n v="11904"/>
    <n v="216"/>
    <x v="1"/>
    <n v="163"/>
    <n v="73"/>
    <x v="1"/>
    <s v="USD"/>
    <n v="1305694800"/>
    <n v="1307422800"/>
    <d v="2011-05-18T05:00:00"/>
    <d v="2011-06-07T05:00:00"/>
    <b v="0"/>
    <b v="1"/>
    <s v="games/video games"/>
    <s v="games"/>
    <x v="11"/>
  </r>
  <r>
    <n v="26"/>
    <s v="Spencer-Bates"/>
    <s v="Optional responsive customer loyalty"/>
    <n v="107500"/>
    <n v="51814"/>
    <n v="48"/>
    <x v="3"/>
    <n v="1480"/>
    <n v="35"/>
    <x v="1"/>
    <s v="USD"/>
    <n v="1533013200"/>
    <n v="1535346000"/>
    <d v="2018-07-31T05:00:00"/>
    <d v="2018-08-27T05:00:00"/>
    <b v="0"/>
    <b v="0"/>
    <s v="theater/plays"/>
    <s v="theater"/>
    <x v="3"/>
  </r>
  <r>
    <n v="27"/>
    <s v="Best, Carr and Williams"/>
    <s v="Diverse transitional migration"/>
    <n v="2000"/>
    <n v="1599"/>
    <n v="80"/>
    <x v="0"/>
    <n v="15"/>
    <n v="107"/>
    <x v="1"/>
    <s v="USD"/>
    <n v="1443848400"/>
    <n v="1444539600"/>
    <d v="2015-10-03T05:00:00"/>
    <d v="2015-10-11T05:00:00"/>
    <b v="0"/>
    <b v="0"/>
    <s v="music/rock"/>
    <s v="music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s v="theater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s v="film &amp; video"/>
    <x v="12"/>
  </r>
  <r>
    <n v="30"/>
    <s v="Clark-Cooke"/>
    <s v="Down-sized analyzing challenge"/>
    <n v="9000"/>
    <n v="14455"/>
    <n v="161"/>
    <x v="1"/>
    <n v="129"/>
    <n v="112"/>
    <x v="1"/>
    <s v="USD"/>
    <n v="1558674000"/>
    <n v="1559106000"/>
    <d v="2019-05-24T05:00:00"/>
    <d v="2019-05-29T05:00:00"/>
    <b v="0"/>
    <b v="0"/>
    <s v="film &amp; video/animation"/>
    <s v="film &amp; video"/>
    <x v="10"/>
  </r>
  <r>
    <n v="31"/>
    <s v="Schroeder Ltd"/>
    <s v="Progressive needs-based focus group"/>
    <n v="3500"/>
    <n v="10850"/>
    <n v="310"/>
    <x v="1"/>
    <n v="226"/>
    <n v="48"/>
    <x v="4"/>
    <s v="GBP"/>
    <n v="1451973600"/>
    <n v="1454392800"/>
    <d v="2016-01-05T06:00:00"/>
    <d v="2016-02-02T06:00:00"/>
    <b v="0"/>
    <b v="0"/>
    <s v="games/video games"/>
    <s v="games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s v="film &amp; video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s v="theater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s v="film &amp; video"/>
    <x v="4"/>
  </r>
  <r>
    <n v="35"/>
    <s v="Mitchell and Sons"/>
    <s v="Synergized intangible challenge"/>
    <n v="125500"/>
    <n v="188628"/>
    <n v="150"/>
    <x v="1"/>
    <n v="1965"/>
    <n v="96"/>
    <x v="3"/>
    <s v="DKK"/>
    <n v="1547877600"/>
    <n v="1551506400"/>
    <d v="2019-01-19T06:00:00"/>
    <d v="2019-03-02T06:00:00"/>
    <b v="0"/>
    <b v="1"/>
    <s v="film &amp; video/drama"/>
    <s v="film &amp; video"/>
    <x v="6"/>
  </r>
  <r>
    <n v="36"/>
    <s v="Jackson-Lewis"/>
    <s v="Monitored multi-state encryption"/>
    <n v="700"/>
    <n v="1101"/>
    <n v="157"/>
    <x v="1"/>
    <n v="16"/>
    <n v="69"/>
    <x v="1"/>
    <s v="USD"/>
    <n v="1298700000"/>
    <n v="1300856400"/>
    <d v="2011-02-26T06:00:00"/>
    <d v="2011-03-23T05:00:00"/>
    <b v="0"/>
    <b v="0"/>
    <s v="theater/plays"/>
    <s v="theater"/>
    <x v="3"/>
  </r>
  <r>
    <n v="37"/>
    <s v="Black, Armstrong and Anderson"/>
    <s v="Profound attitude-oriented functionalities"/>
    <n v="8100"/>
    <n v="11339"/>
    <n v="140"/>
    <x v="1"/>
    <n v="107"/>
    <n v="106"/>
    <x v="1"/>
    <s v="USD"/>
    <n v="1570338000"/>
    <n v="1573192800"/>
    <d v="2019-10-06T05:00:00"/>
    <d v="2019-11-08T06:00:00"/>
    <b v="0"/>
    <b v="1"/>
    <s v="publishing/fiction"/>
    <s v="publishing"/>
    <x v="13"/>
  </r>
  <r>
    <n v="38"/>
    <s v="Maldonado-Gonzalez"/>
    <s v="Digitized client-driven database"/>
    <n v="3100"/>
    <n v="10085"/>
    <n v="325"/>
    <x v="1"/>
    <n v="134"/>
    <n v="75"/>
    <x v="1"/>
    <s v="USD"/>
    <n v="1287378000"/>
    <n v="1287810000"/>
    <d v="2010-10-18T05:00:00"/>
    <d v="2010-10-23T05:00:00"/>
    <b v="0"/>
    <b v="0"/>
    <s v="photography/photography books"/>
    <s v="photography"/>
    <x v="14"/>
  </r>
  <r>
    <n v="39"/>
    <s v="Kim-Rice"/>
    <s v="Organized bi-directional function"/>
    <n v="9900"/>
    <n v="5027"/>
    <n v="51"/>
    <x v="0"/>
    <n v="88"/>
    <n v="57"/>
    <x v="3"/>
    <s v="DKK"/>
    <n v="1361772000"/>
    <n v="1362978000"/>
    <d v="2013-02-25T06:00:00"/>
    <d v="2013-03-11T05:00:00"/>
    <b v="0"/>
    <b v="0"/>
    <s v="theater/plays"/>
    <s v="theater"/>
    <x v="3"/>
  </r>
  <r>
    <n v="40"/>
    <s v="Garcia, Garcia and Lopez"/>
    <s v="Reduced stable middleware"/>
    <n v="8800"/>
    <n v="14878"/>
    <n v="169"/>
    <x v="1"/>
    <n v="198"/>
    <n v="75"/>
    <x v="1"/>
    <s v="USD"/>
    <n v="1275714000"/>
    <n v="1277355600"/>
    <d v="2010-06-05T05:00:00"/>
    <d v="2010-06-24T05:00:00"/>
    <b v="0"/>
    <b v="1"/>
    <s v="technology/wearables"/>
    <s v="technology"/>
    <x v="8"/>
  </r>
  <r>
    <n v="41"/>
    <s v="Watts Group"/>
    <s v="Universal 5thgeneration neural-net"/>
    <n v="5600"/>
    <n v="11924"/>
    <n v="213"/>
    <x v="1"/>
    <n v="111"/>
    <n v="107"/>
    <x v="6"/>
    <s v="EUR"/>
    <n v="1346734800"/>
    <n v="1348981200"/>
    <d v="2012-09-04T05:00:00"/>
    <d v="2012-09-30T05:00:00"/>
    <b v="0"/>
    <b v="1"/>
    <s v="music/rock"/>
    <s v="music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s v="food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s v="publishing"/>
    <x v="15"/>
  </r>
  <r>
    <n v="44"/>
    <s v="Reid-Mccullough"/>
    <s v="Visionary real-time groupware"/>
    <n v="1600"/>
    <n v="10541"/>
    <n v="659"/>
    <x v="1"/>
    <n v="98"/>
    <n v="108"/>
    <x v="3"/>
    <s v="DKK"/>
    <n v="1552798800"/>
    <n v="1552885200"/>
    <d v="2019-03-17T05:00:00"/>
    <d v="2019-03-18T05:00:00"/>
    <b v="0"/>
    <b v="0"/>
    <s v="publishing/fiction"/>
    <s v="publishing"/>
    <x v="13"/>
  </r>
  <r>
    <n v="45"/>
    <s v="Woods-Clark"/>
    <s v="Networked tertiary Graphical User Interface"/>
    <n v="9500"/>
    <n v="4530"/>
    <n v="48"/>
    <x v="0"/>
    <n v="48"/>
    <n v="94"/>
    <x v="1"/>
    <s v="USD"/>
    <n v="1478062800"/>
    <n v="1479362400"/>
    <d v="2016-11-02T05:00:00"/>
    <d v="2016-11-17T06:00:00"/>
    <b v="0"/>
    <b v="1"/>
    <s v="theater/plays"/>
    <s v="theater"/>
    <x v="3"/>
  </r>
  <r>
    <n v="46"/>
    <s v="Vaughn, Hunt and Caldwell"/>
    <s v="Virtual grid-enabled task-force"/>
    <n v="3700"/>
    <n v="4247"/>
    <n v="115"/>
    <x v="1"/>
    <n v="92"/>
    <n v="46"/>
    <x v="1"/>
    <s v="USD"/>
    <n v="1278565200"/>
    <n v="1280552400"/>
    <d v="2010-07-08T05:00:00"/>
    <d v="2010-07-31T05:00:00"/>
    <b v="0"/>
    <b v="0"/>
    <s v="music/rock"/>
    <s v="music"/>
    <x v="1"/>
  </r>
  <r>
    <n v="47"/>
    <s v="Bennett and Sons"/>
    <s v="Function-based multi-state software"/>
    <n v="1500"/>
    <n v="7129"/>
    <n v="475"/>
    <x v="1"/>
    <n v="149"/>
    <n v="48"/>
    <x v="1"/>
    <s v="USD"/>
    <n v="1396069200"/>
    <n v="1398661200"/>
    <d v="2014-03-29T05:00:00"/>
    <d v="2014-04-28T05:00:00"/>
    <b v="0"/>
    <b v="0"/>
    <s v="theater/plays"/>
    <s v="theater"/>
    <x v="3"/>
  </r>
  <r>
    <n v="48"/>
    <s v="Lamb Inc"/>
    <s v="Optimized leadingedge concept"/>
    <n v="33300"/>
    <n v="128862"/>
    <n v="387"/>
    <x v="1"/>
    <n v="2431"/>
    <n v="53"/>
    <x v="1"/>
    <s v="USD"/>
    <n v="1435208400"/>
    <n v="1436245200"/>
    <d v="2015-06-25T05:00:00"/>
    <d v="2015-07-07T05:00:00"/>
    <b v="0"/>
    <b v="0"/>
    <s v="theater/plays"/>
    <s v="theater"/>
    <x v="3"/>
  </r>
  <r>
    <n v="49"/>
    <s v="Casey-Kelly"/>
    <s v="Sharable holistic interface"/>
    <n v="7200"/>
    <n v="13653"/>
    <n v="190"/>
    <x v="1"/>
    <n v="303"/>
    <n v="45"/>
    <x v="1"/>
    <s v="USD"/>
    <n v="1571547600"/>
    <n v="1575439200"/>
    <d v="2019-10-20T05:00:00"/>
    <d v="2019-12-04T06:00:00"/>
    <b v="0"/>
    <b v="0"/>
    <s v="music/rock"/>
    <s v="music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s v="music"/>
    <x v="16"/>
  </r>
  <r>
    <n v="51"/>
    <s v="Bradshaw, Gill and Donovan"/>
    <s v="Inverse secondary infrastructure"/>
    <n v="158100"/>
    <n v="145243"/>
    <n v="92"/>
    <x v="0"/>
    <n v="1467"/>
    <n v="99"/>
    <x v="4"/>
    <s v="GBP"/>
    <n v="1332824400"/>
    <n v="1334206800"/>
    <d v="2012-03-27T05:00:00"/>
    <d v="2012-04-12T05:00:00"/>
    <b v="0"/>
    <b v="1"/>
    <s v="technology/wearables"/>
    <s v="technology"/>
    <x v="8"/>
  </r>
  <r>
    <n v="52"/>
    <s v="Hernandez, Rodriguez and Clark"/>
    <s v="Organic foreground leverage"/>
    <n v="7200"/>
    <n v="2459"/>
    <n v="34"/>
    <x v="0"/>
    <n v="75"/>
    <n v="33"/>
    <x v="1"/>
    <s v="USD"/>
    <n v="1284526800"/>
    <n v="1284872400"/>
    <d v="2010-09-15T05:00:00"/>
    <d v="2010-09-19T05:00:00"/>
    <b v="0"/>
    <b v="0"/>
    <s v="theater/plays"/>
    <s v="theater"/>
    <x v="3"/>
  </r>
  <r>
    <n v="53"/>
    <s v="Smith-Jones"/>
    <s v="Reverse-engineered static concept"/>
    <n v="8800"/>
    <n v="12356"/>
    <n v="140"/>
    <x v="1"/>
    <n v="209"/>
    <n v="59"/>
    <x v="1"/>
    <s v="USD"/>
    <n v="1400562000"/>
    <n v="1403931600"/>
    <d v="2014-05-20T05:00:00"/>
    <d v="2014-06-28T05:00:00"/>
    <b v="0"/>
    <b v="0"/>
    <s v="film &amp; video/drama"/>
    <s v="film &amp; video"/>
    <x v="6"/>
  </r>
  <r>
    <n v="54"/>
    <s v="Roy PLC"/>
    <s v="Multi-channeled neutral customer loyalty"/>
    <n v="6000"/>
    <n v="5392"/>
    <n v="90"/>
    <x v="0"/>
    <n v="120"/>
    <n v="45"/>
    <x v="1"/>
    <s v="USD"/>
    <n v="1520748000"/>
    <n v="1521262800"/>
    <d v="2018-03-11T06:00:00"/>
    <d v="2018-03-17T05:00:00"/>
    <b v="0"/>
    <b v="0"/>
    <s v="technology/wearables"/>
    <s v="technology"/>
    <x v="8"/>
  </r>
  <r>
    <n v="55"/>
    <s v="Wright, Brooks and Villarreal"/>
    <s v="Reverse-engineered bifurcated strategy"/>
    <n v="6600"/>
    <n v="11746"/>
    <n v="178"/>
    <x v="1"/>
    <n v="131"/>
    <n v="90"/>
    <x v="1"/>
    <s v="USD"/>
    <n v="1532926800"/>
    <n v="1533358800"/>
    <d v="2018-07-30T05:00:00"/>
    <d v="2018-08-04T05:00:00"/>
    <b v="0"/>
    <b v="0"/>
    <s v="music/jazz"/>
    <s v="music"/>
    <x v="17"/>
  </r>
  <r>
    <n v="56"/>
    <s v="Flores, Miller and Johnson"/>
    <s v="Horizontal context-sensitive knowledge user"/>
    <n v="8000"/>
    <n v="11493"/>
    <n v="144"/>
    <x v="1"/>
    <n v="164"/>
    <n v="70"/>
    <x v="1"/>
    <s v="USD"/>
    <n v="1420869600"/>
    <n v="1421474400"/>
    <d v="2015-01-10T06:00:00"/>
    <d v="2015-01-17T06:00:00"/>
    <b v="0"/>
    <b v="0"/>
    <s v="technology/wearables"/>
    <s v="technology"/>
    <x v="8"/>
  </r>
  <r>
    <n v="57"/>
    <s v="Bridges, Freeman and Kim"/>
    <s v="Cross-group multi-state task-force"/>
    <n v="2900"/>
    <n v="6243"/>
    <n v="215"/>
    <x v="1"/>
    <n v="201"/>
    <n v="31"/>
    <x v="1"/>
    <s v="USD"/>
    <n v="1504242000"/>
    <n v="1505278800"/>
    <d v="2017-09-01T05:00:00"/>
    <d v="2017-09-13T05:00:00"/>
    <b v="0"/>
    <b v="0"/>
    <s v="games/video games"/>
    <s v="games"/>
    <x v="11"/>
  </r>
  <r>
    <n v="58"/>
    <s v="Anderson-Perez"/>
    <s v="Expanded 3rdgeneration strategy"/>
    <n v="2700"/>
    <n v="6132"/>
    <n v="227"/>
    <x v="1"/>
    <n v="211"/>
    <n v="29"/>
    <x v="1"/>
    <s v="USD"/>
    <n v="1442811600"/>
    <n v="1443934800"/>
    <d v="2015-09-21T05:00:00"/>
    <d v="2015-10-04T05:00:00"/>
    <b v="0"/>
    <b v="0"/>
    <s v="theater/plays"/>
    <s v="theater"/>
    <x v="3"/>
  </r>
  <r>
    <n v="59"/>
    <s v="Wright, Fox and Marks"/>
    <s v="Assimilated real-time support"/>
    <n v="1400"/>
    <n v="3851"/>
    <n v="275"/>
    <x v="1"/>
    <n v="128"/>
    <n v="30"/>
    <x v="1"/>
    <s v="USD"/>
    <n v="1497243600"/>
    <n v="1498539600"/>
    <d v="2017-06-12T05:00:00"/>
    <d v="2017-06-27T05:00:00"/>
    <b v="0"/>
    <b v="1"/>
    <s v="theater/plays"/>
    <s v="theater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s v="theater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s v="theater"/>
    <x v="3"/>
  </r>
  <r>
    <n v="62"/>
    <s v="Sparks-West"/>
    <s v="Organized incremental standardization"/>
    <n v="2000"/>
    <n v="14452"/>
    <n v="723"/>
    <x v="1"/>
    <n v="249"/>
    <n v="58"/>
    <x v="1"/>
    <s v="USD"/>
    <n v="1433480400"/>
    <n v="1433566800"/>
    <d v="2015-06-05T05:00:00"/>
    <d v="2015-06-06T05:00:00"/>
    <b v="0"/>
    <b v="0"/>
    <s v="technology/web"/>
    <s v="technology"/>
    <x v="2"/>
  </r>
  <r>
    <n v="63"/>
    <s v="Baker, Morgan and Brown"/>
    <s v="Assimilated didactic open system"/>
    <n v="4700"/>
    <n v="557"/>
    <n v="12"/>
    <x v="0"/>
    <n v="5"/>
    <n v="111"/>
    <x v="1"/>
    <s v="USD"/>
    <n v="1493355600"/>
    <n v="1493874000"/>
    <d v="2017-04-28T05:00:00"/>
    <d v="2017-05-04T05:00:00"/>
    <b v="0"/>
    <b v="0"/>
    <s v="theater/plays"/>
    <s v="theater"/>
    <x v="3"/>
  </r>
  <r>
    <n v="64"/>
    <s v="Mosley-Gilbert"/>
    <s v="Vision-oriented logistical intranet"/>
    <n v="2800"/>
    <n v="2734"/>
    <n v="98"/>
    <x v="0"/>
    <n v="38"/>
    <n v="72"/>
    <x v="1"/>
    <s v="USD"/>
    <n v="1530507600"/>
    <n v="1531803600"/>
    <d v="2018-07-02T05:00:00"/>
    <d v="2018-07-17T05:00:00"/>
    <b v="0"/>
    <b v="1"/>
    <s v="technology/web"/>
    <s v="technology"/>
    <x v="2"/>
  </r>
  <r>
    <n v="65"/>
    <s v="Berry-Boyer"/>
    <s v="Mandatory incremental projection"/>
    <n v="6100"/>
    <n v="14405"/>
    <n v="236"/>
    <x v="1"/>
    <n v="236"/>
    <n v="61"/>
    <x v="1"/>
    <s v="USD"/>
    <n v="1296108000"/>
    <n v="1296712800"/>
    <d v="2011-01-27T06:00:00"/>
    <d v="2011-02-03T06:00:00"/>
    <b v="0"/>
    <b v="0"/>
    <s v="theater/plays"/>
    <s v="theater"/>
    <x v="3"/>
  </r>
  <r>
    <n v="66"/>
    <s v="Sanders-Allen"/>
    <s v="Grass-roots needs-based encryption"/>
    <n v="2900"/>
    <n v="1307"/>
    <n v="45"/>
    <x v="0"/>
    <n v="12"/>
    <n v="109"/>
    <x v="1"/>
    <s v="USD"/>
    <n v="1428469200"/>
    <n v="1428901200"/>
    <d v="2015-04-08T05:00:00"/>
    <d v="2015-04-13T05:00:00"/>
    <b v="0"/>
    <b v="1"/>
    <s v="theater/plays"/>
    <s v="theater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s v="technology"/>
    <x v="8"/>
  </r>
  <r>
    <n v="68"/>
    <s v="Moreno-Turner"/>
    <s v="Inverse multi-tasking installation"/>
    <n v="5700"/>
    <n v="14508"/>
    <n v="255"/>
    <x v="1"/>
    <n v="246"/>
    <n v="59"/>
    <x v="6"/>
    <s v="EUR"/>
    <n v="1501131600"/>
    <n v="1505192400"/>
    <d v="2017-07-27T05:00:00"/>
    <d v="2017-09-12T05:00:00"/>
    <b v="0"/>
    <b v="1"/>
    <s v="theater/plays"/>
    <s v="theater"/>
    <x v="3"/>
  </r>
  <r>
    <n v="69"/>
    <s v="Jones-Watson"/>
    <s v="Switchable disintermediate moderator"/>
    <n v="7900"/>
    <n v="1901"/>
    <n v="24"/>
    <x v="3"/>
    <n v="17"/>
    <n v="112"/>
    <x v="1"/>
    <s v="USD"/>
    <n v="1292738400"/>
    <n v="1295676000"/>
    <d v="2010-12-19T06:00:00"/>
    <d v="2011-01-22T06:00:00"/>
    <b v="0"/>
    <b v="0"/>
    <s v="theater/plays"/>
    <s v="theater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s v="theater"/>
    <x v="3"/>
  </r>
  <r>
    <n v="71"/>
    <s v="Tate, Bass and House"/>
    <s v="Organic object-oriented budgetary management"/>
    <n v="6000"/>
    <n v="6484"/>
    <n v="108"/>
    <x v="1"/>
    <n v="76"/>
    <n v="85"/>
    <x v="1"/>
    <s v="USD"/>
    <n v="1575093600"/>
    <n v="1575439200"/>
    <d v="2019-11-30T06:00:00"/>
    <d v="2019-12-04T06:00:00"/>
    <b v="0"/>
    <b v="0"/>
    <s v="theater/plays"/>
    <s v="theater"/>
    <x v="3"/>
  </r>
  <r>
    <n v="72"/>
    <s v="Hampton, Lewis and Ray"/>
    <s v="Seamless coherent parallelism"/>
    <n v="600"/>
    <n v="4022"/>
    <n v="670"/>
    <x v="1"/>
    <n v="54"/>
    <n v="74"/>
    <x v="1"/>
    <s v="USD"/>
    <n v="1435726800"/>
    <n v="1438837200"/>
    <d v="2015-07-01T05:00:00"/>
    <d v="2015-08-06T05:00:00"/>
    <b v="0"/>
    <b v="0"/>
    <s v="film &amp; video/animation"/>
    <s v="film &amp; video"/>
    <x v="10"/>
  </r>
  <r>
    <n v="73"/>
    <s v="Collins-Goodman"/>
    <s v="Cross-platform even-keeled initiative"/>
    <n v="1400"/>
    <n v="9253"/>
    <n v="661"/>
    <x v="1"/>
    <n v="88"/>
    <n v="105"/>
    <x v="1"/>
    <s v="USD"/>
    <n v="1480226400"/>
    <n v="1480485600"/>
    <d v="2016-11-27T06:00:00"/>
    <d v="2016-11-30T06:00:00"/>
    <b v="0"/>
    <b v="0"/>
    <s v="music/jazz"/>
    <s v="music"/>
    <x v="17"/>
  </r>
  <r>
    <n v="74"/>
    <s v="Davis-Michael"/>
    <s v="Progressive tertiary framework"/>
    <n v="3900"/>
    <n v="4776"/>
    <n v="122"/>
    <x v="1"/>
    <n v="85"/>
    <n v="56"/>
    <x v="4"/>
    <s v="GBP"/>
    <n v="1459054800"/>
    <n v="1459141200"/>
    <d v="2016-03-27T05:00:00"/>
    <d v="2016-03-28T05:00:00"/>
    <b v="0"/>
    <b v="0"/>
    <s v="music/metal"/>
    <s v="music"/>
    <x v="16"/>
  </r>
  <r>
    <n v="75"/>
    <s v="White, Torres and Bishop"/>
    <s v="Multi-layered dynamic protocol"/>
    <n v="9700"/>
    <n v="14606"/>
    <n v="151"/>
    <x v="1"/>
    <n v="170"/>
    <n v="86"/>
    <x v="1"/>
    <s v="USD"/>
    <n v="1531630800"/>
    <n v="1532322000"/>
    <d v="2018-07-15T05:00:00"/>
    <d v="2018-07-23T05:00:00"/>
    <b v="0"/>
    <b v="0"/>
    <s v="photography/photography books"/>
    <s v="photography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s v="theater"/>
    <x v="3"/>
  </r>
  <r>
    <n v="77"/>
    <s v="Acevedo-Huffman"/>
    <s v="Pre-emptive impactful model"/>
    <n v="9500"/>
    <n v="4460"/>
    <n v="47"/>
    <x v="0"/>
    <n v="56"/>
    <n v="80"/>
    <x v="1"/>
    <s v="USD"/>
    <n v="1285563600"/>
    <n v="1286773200"/>
    <d v="2010-09-27T05:00:00"/>
    <d v="2010-10-11T05:00:00"/>
    <b v="0"/>
    <b v="1"/>
    <s v="film &amp; video/animation"/>
    <s v="film &amp; video"/>
    <x v="10"/>
  </r>
  <r>
    <n v="78"/>
    <s v="Montgomery, Larson and Spencer"/>
    <s v="User-centric bifurcated knowledge user"/>
    <n v="4500"/>
    <n v="13536"/>
    <n v="301"/>
    <x v="1"/>
    <n v="330"/>
    <n v="41"/>
    <x v="1"/>
    <s v="USD"/>
    <n v="1523854800"/>
    <n v="1523941200"/>
    <d v="2018-04-16T05:00:00"/>
    <d v="2018-04-17T05:00:00"/>
    <b v="0"/>
    <b v="0"/>
    <s v="publishing/translations"/>
    <s v="publishing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s v="theater"/>
    <x v="3"/>
  </r>
  <r>
    <n v="80"/>
    <s v="Sutton, Barrett and Tucker"/>
    <s v="Cross-platform needs-based approach"/>
    <n v="1100"/>
    <n v="7012"/>
    <n v="637"/>
    <x v="1"/>
    <n v="127"/>
    <n v="55"/>
    <x v="1"/>
    <s v="USD"/>
    <n v="1503982800"/>
    <n v="1506574800"/>
    <d v="2017-08-29T05:00:00"/>
    <d v="2017-09-28T05:00:00"/>
    <b v="0"/>
    <b v="0"/>
    <s v="games/video games"/>
    <s v="games"/>
    <x v="11"/>
  </r>
  <r>
    <n v="81"/>
    <s v="Gomez, Bailey and Flores"/>
    <s v="User-friendly static contingency"/>
    <n v="16800"/>
    <n v="37857"/>
    <n v="225"/>
    <x v="1"/>
    <n v="411"/>
    <n v="92"/>
    <x v="1"/>
    <s v="USD"/>
    <n v="1511416800"/>
    <n v="1513576800"/>
    <d v="2017-11-23T06:00:00"/>
    <d v="2017-12-18T06:00:00"/>
    <b v="0"/>
    <b v="0"/>
    <s v="music/rock"/>
    <s v="music"/>
    <x v="1"/>
  </r>
  <r>
    <n v="82"/>
    <s v="Porter-George"/>
    <s v="Reactive content-based framework"/>
    <n v="1000"/>
    <n v="14973"/>
    <n v="1497"/>
    <x v="1"/>
    <n v="180"/>
    <n v="83"/>
    <x v="4"/>
    <s v="GBP"/>
    <n v="1547704800"/>
    <n v="1548309600"/>
    <d v="2019-01-17T06:00:00"/>
    <d v="2019-01-24T06:00:00"/>
    <b v="0"/>
    <b v="1"/>
    <s v="games/video games"/>
    <s v="games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s v="music"/>
    <x v="5"/>
  </r>
  <r>
    <n v="84"/>
    <s v="Cisneros-Burton"/>
    <s v="Public-key zero tolerance orchestration"/>
    <n v="31400"/>
    <n v="41564"/>
    <n v="132"/>
    <x v="1"/>
    <n v="374"/>
    <n v="111"/>
    <x v="1"/>
    <s v="USD"/>
    <n v="1343451600"/>
    <n v="1344315600"/>
    <d v="2012-07-28T05:00:00"/>
    <d v="2012-08-07T05:00:00"/>
    <b v="0"/>
    <b v="0"/>
    <s v="technology/wearables"/>
    <s v="technology"/>
    <x v="8"/>
  </r>
  <r>
    <n v="85"/>
    <s v="Hill, Lawson and Wilkinson"/>
    <s v="Multi-tiered eco-centric architecture"/>
    <n v="4900"/>
    <n v="6430"/>
    <n v="131"/>
    <x v="1"/>
    <n v="71"/>
    <n v="91"/>
    <x v="2"/>
    <s v="AUD"/>
    <n v="1315717200"/>
    <n v="1316408400"/>
    <d v="2011-09-11T05:00:00"/>
    <d v="2011-09-19T05:00:00"/>
    <b v="0"/>
    <b v="0"/>
    <s v="music/indie rock"/>
    <s v="music"/>
    <x v="7"/>
  </r>
  <r>
    <n v="86"/>
    <s v="Davis-Smith"/>
    <s v="Organic motivating firmware"/>
    <n v="7400"/>
    <n v="12405"/>
    <n v="168"/>
    <x v="1"/>
    <n v="203"/>
    <n v="61"/>
    <x v="1"/>
    <s v="USD"/>
    <n v="1430715600"/>
    <n v="1431838800"/>
    <d v="2015-05-04T05:00:00"/>
    <d v="2015-05-17T05:00:00"/>
    <b v="1"/>
    <b v="0"/>
    <s v="theater/plays"/>
    <s v="theater"/>
    <x v="3"/>
  </r>
  <r>
    <n v="87"/>
    <s v="Farrell and Sons"/>
    <s v="Synergized 4thgeneration conglomeration"/>
    <n v="198500"/>
    <n v="123040"/>
    <n v="62"/>
    <x v="0"/>
    <n v="1482"/>
    <n v="83"/>
    <x v="2"/>
    <s v="AUD"/>
    <n v="1299564000"/>
    <n v="1300510800"/>
    <d v="2011-03-08T06:00:00"/>
    <d v="2011-03-19T05:00:00"/>
    <b v="0"/>
    <b v="1"/>
    <s v="music/rock"/>
    <s v="music"/>
    <x v="1"/>
  </r>
  <r>
    <n v="88"/>
    <s v="Clark Group"/>
    <s v="Grass-roots fault-tolerant policy"/>
    <n v="4800"/>
    <n v="12516"/>
    <n v="261"/>
    <x v="1"/>
    <n v="113"/>
    <n v="111"/>
    <x v="1"/>
    <s v="USD"/>
    <n v="1429160400"/>
    <n v="1431061200"/>
    <d v="2015-04-16T05:00:00"/>
    <d v="2015-05-08T05:00:00"/>
    <b v="0"/>
    <b v="0"/>
    <s v="publishing/translations"/>
    <s v="publishing"/>
    <x v="18"/>
  </r>
  <r>
    <n v="89"/>
    <s v="White, Singleton and Zimmerman"/>
    <s v="Monitored scalable knowledgebase"/>
    <n v="3400"/>
    <n v="8588"/>
    <n v="253"/>
    <x v="1"/>
    <n v="96"/>
    <n v="89"/>
    <x v="1"/>
    <s v="USD"/>
    <n v="1271307600"/>
    <n v="1271480400"/>
    <d v="2010-04-15T05:00:00"/>
    <d v="2010-04-17T05:00:00"/>
    <b v="0"/>
    <b v="0"/>
    <s v="theater/plays"/>
    <s v="theater"/>
    <x v="3"/>
  </r>
  <r>
    <n v="90"/>
    <s v="Kramer Group"/>
    <s v="Synergistic explicit parallelism"/>
    <n v="7800"/>
    <n v="6132"/>
    <n v="79"/>
    <x v="0"/>
    <n v="106"/>
    <n v="58"/>
    <x v="1"/>
    <s v="USD"/>
    <n v="1456380000"/>
    <n v="1456380000"/>
    <d v="2016-02-25T06:00:00"/>
    <d v="2016-02-25T06:00:00"/>
    <b v="0"/>
    <b v="1"/>
    <s v="theater/plays"/>
    <s v="theater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s v="publishing"/>
    <x v="18"/>
  </r>
  <r>
    <n v="92"/>
    <s v="Santos, Bell and Lloyd"/>
    <s v="Object-based analyzing knowledge user"/>
    <n v="20000"/>
    <n v="51775"/>
    <n v="259"/>
    <x v="1"/>
    <n v="498"/>
    <n v="104"/>
    <x v="5"/>
    <s v="CHF"/>
    <n v="1277269200"/>
    <n v="1277355600"/>
    <d v="2010-06-23T05:00:00"/>
    <d v="2010-06-24T05:00:00"/>
    <b v="0"/>
    <b v="1"/>
    <s v="games/video games"/>
    <s v="games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s v="theater"/>
    <x v="3"/>
  </r>
  <r>
    <n v="94"/>
    <s v="Hanson Inc"/>
    <s v="Grass-roots web-enabled contingency"/>
    <n v="2900"/>
    <n v="8807"/>
    <n v="304"/>
    <x v="1"/>
    <n v="180"/>
    <n v="49"/>
    <x v="4"/>
    <s v="GBP"/>
    <n v="1554613200"/>
    <n v="1555563600"/>
    <d v="2019-04-07T05:00:00"/>
    <d v="2019-04-18T05:00:00"/>
    <b v="0"/>
    <b v="0"/>
    <s v="technology/web"/>
    <s v="technology"/>
    <x v="2"/>
  </r>
  <r>
    <n v="95"/>
    <s v="Sanchez LLC"/>
    <s v="Stand-alone system-worthy standardization"/>
    <n v="900"/>
    <n v="1017"/>
    <n v="113"/>
    <x v="1"/>
    <n v="27"/>
    <n v="38"/>
    <x v="1"/>
    <s v="USD"/>
    <n v="1571029200"/>
    <n v="1571634000"/>
    <d v="2019-10-14T05:00:00"/>
    <d v="2019-10-21T05:00:00"/>
    <b v="0"/>
    <b v="0"/>
    <s v="film &amp; video/documentary"/>
    <s v="film &amp; video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s v="theater"/>
    <x v="3"/>
  </r>
  <r>
    <n v="97"/>
    <s v="Stewart LLC"/>
    <s v="Cloned bi-directional architecture"/>
    <n v="1300"/>
    <n v="12047"/>
    <n v="927"/>
    <x v="1"/>
    <n v="113"/>
    <n v="107"/>
    <x v="1"/>
    <s v="USD"/>
    <n v="1435208400"/>
    <n v="1439874000"/>
    <d v="2015-06-25T05:00:00"/>
    <d v="2015-08-18T05:00:00"/>
    <b v="0"/>
    <b v="0"/>
    <s v="food/food trucks"/>
    <s v="food"/>
    <x v="0"/>
  </r>
  <r>
    <n v="98"/>
    <s v="Arias, Allen and Miller"/>
    <s v="Seamless transitional portal"/>
    <n v="97800"/>
    <n v="32951"/>
    <n v="34"/>
    <x v="0"/>
    <n v="1220"/>
    <n v="27"/>
    <x v="2"/>
    <s v="AUD"/>
    <n v="1437973200"/>
    <n v="1438318800"/>
    <d v="2015-07-27T05:00:00"/>
    <d v="2015-07-31T05:00:00"/>
    <b v="0"/>
    <b v="0"/>
    <s v="games/video games"/>
    <s v="games"/>
    <x v="11"/>
  </r>
  <r>
    <n v="99"/>
    <s v="Baker-Morris"/>
    <s v="Fully-configurable motivating approach"/>
    <n v="7600"/>
    <n v="14951"/>
    <n v="197"/>
    <x v="1"/>
    <n v="164"/>
    <n v="91"/>
    <x v="1"/>
    <s v="USD"/>
    <n v="1416895200"/>
    <n v="1419400800"/>
    <d v="2014-11-25T06:00:00"/>
    <d v="2014-12-24T06:00:00"/>
    <b v="0"/>
    <b v="0"/>
    <s v="theater/plays"/>
    <s v="theater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s v="theater"/>
    <x v="3"/>
  </r>
  <r>
    <n v="101"/>
    <s v="Douglas LLC"/>
    <s v="Reduced heuristic moratorium"/>
    <n v="900"/>
    <n v="9193"/>
    <n v="1021"/>
    <x v="1"/>
    <n v="164"/>
    <n v="56"/>
    <x v="1"/>
    <s v="USD"/>
    <n v="1424498400"/>
    <n v="1425103200"/>
    <d v="2015-02-21T06:00:00"/>
    <d v="2015-02-28T06:00:00"/>
    <b v="0"/>
    <b v="1"/>
    <s v="music/electric music"/>
    <s v="music"/>
    <x v="5"/>
  </r>
  <r>
    <n v="102"/>
    <s v="Garcia Inc"/>
    <s v="Front-line web-enabled model"/>
    <n v="3700"/>
    <n v="10422"/>
    <n v="282"/>
    <x v="1"/>
    <n v="336"/>
    <n v="31"/>
    <x v="1"/>
    <s v="USD"/>
    <n v="1526274000"/>
    <n v="1526878800"/>
    <d v="2018-05-14T05:00:00"/>
    <d v="2018-05-21T05:00:00"/>
    <b v="0"/>
    <b v="1"/>
    <s v="technology/wearables"/>
    <s v="technology"/>
    <x v="8"/>
  </r>
  <r>
    <n v="103"/>
    <s v="Frye, Hunt and Powell"/>
    <s v="Polarized incremental emulation"/>
    <n v="10000"/>
    <n v="2461"/>
    <n v="25"/>
    <x v="0"/>
    <n v="37"/>
    <n v="67"/>
    <x v="6"/>
    <s v="EUR"/>
    <n v="1287896400"/>
    <n v="1288674000"/>
    <d v="2010-10-24T05:00:00"/>
    <d v="2010-11-02T05:00:00"/>
    <b v="0"/>
    <b v="0"/>
    <s v="music/electric music"/>
    <s v="music"/>
    <x v="5"/>
  </r>
  <r>
    <n v="104"/>
    <s v="Smith, Wells and Nguyen"/>
    <s v="Self-enabling grid-enabled initiative"/>
    <n v="119200"/>
    <n v="170623"/>
    <n v="143"/>
    <x v="1"/>
    <n v="1917"/>
    <n v="89"/>
    <x v="1"/>
    <s v="USD"/>
    <n v="1495515600"/>
    <n v="1495602000"/>
    <d v="2017-05-23T05:00:00"/>
    <d v="2017-05-24T05:00:00"/>
    <b v="0"/>
    <b v="0"/>
    <s v="music/indie rock"/>
    <s v="music"/>
    <x v="7"/>
  </r>
  <r>
    <n v="105"/>
    <s v="Charles-Johnson"/>
    <s v="Total fresh-thinking system engine"/>
    <n v="6800"/>
    <n v="9829"/>
    <n v="145"/>
    <x v="1"/>
    <n v="95"/>
    <n v="103"/>
    <x v="1"/>
    <s v="USD"/>
    <n v="1364878800"/>
    <n v="1366434000"/>
    <d v="2013-04-02T05:00:00"/>
    <d v="2013-04-20T05:00:00"/>
    <b v="0"/>
    <b v="0"/>
    <s v="technology/web"/>
    <s v="technology"/>
    <x v="2"/>
  </r>
  <r>
    <n v="106"/>
    <s v="Brandt, Carter and Wood"/>
    <s v="Ameliorated clear-thinking circuit"/>
    <n v="3900"/>
    <n v="14006"/>
    <n v="359"/>
    <x v="1"/>
    <n v="147"/>
    <n v="95"/>
    <x v="1"/>
    <s v="USD"/>
    <n v="1567918800"/>
    <n v="1568350800"/>
    <d v="2019-09-08T05:00:00"/>
    <d v="2019-09-13T05:00:00"/>
    <b v="0"/>
    <b v="0"/>
    <s v="theater/plays"/>
    <s v="theater"/>
    <x v="3"/>
  </r>
  <r>
    <n v="107"/>
    <s v="Tucker, Schmidt and Reid"/>
    <s v="Multi-layered encompassing installation"/>
    <n v="3500"/>
    <n v="6527"/>
    <n v="186"/>
    <x v="1"/>
    <n v="86"/>
    <n v="76"/>
    <x v="1"/>
    <s v="USD"/>
    <n v="1524459600"/>
    <n v="1525928400"/>
    <d v="2018-04-23T05:00:00"/>
    <d v="2018-05-10T05:00:00"/>
    <b v="0"/>
    <b v="1"/>
    <s v="theater/plays"/>
    <s v="theater"/>
    <x v="3"/>
  </r>
  <r>
    <n v="108"/>
    <s v="Decker Inc"/>
    <s v="Universal encompassing implementation"/>
    <n v="1500"/>
    <n v="8929"/>
    <n v="595"/>
    <x v="1"/>
    <n v="83"/>
    <n v="108"/>
    <x v="1"/>
    <s v="USD"/>
    <n v="1333688400"/>
    <n v="1336885200"/>
    <d v="2012-04-06T05:00:00"/>
    <d v="2012-05-13T05:00:00"/>
    <b v="0"/>
    <b v="0"/>
    <s v="film &amp; video/documentary"/>
    <s v="film &amp; video"/>
    <x v="4"/>
  </r>
  <r>
    <n v="109"/>
    <s v="Romero and Sons"/>
    <s v="Object-based client-server application"/>
    <n v="5200"/>
    <n v="3079"/>
    <n v="59"/>
    <x v="0"/>
    <n v="60"/>
    <n v="51"/>
    <x v="1"/>
    <s v="USD"/>
    <n v="1389506400"/>
    <n v="1389679200"/>
    <d v="2014-01-12T06:00:00"/>
    <d v="2014-01-14T06:00:00"/>
    <b v="0"/>
    <b v="0"/>
    <s v="film &amp; video/television"/>
    <s v="film &amp; video"/>
    <x v="19"/>
  </r>
  <r>
    <n v="110"/>
    <s v="Castillo-Carey"/>
    <s v="Cross-platform solution-oriented process improvement"/>
    <n v="142400"/>
    <n v="21307"/>
    <n v="15"/>
    <x v="0"/>
    <n v="296"/>
    <n v="72"/>
    <x v="1"/>
    <s v="USD"/>
    <n v="1536642000"/>
    <n v="1538283600"/>
    <d v="2018-09-11T05:00:00"/>
    <d v="2018-09-30T05:00:00"/>
    <b v="0"/>
    <b v="0"/>
    <s v="food/food trucks"/>
    <s v="food"/>
    <x v="0"/>
  </r>
  <r>
    <n v="111"/>
    <s v="Hart-Briggs"/>
    <s v="Re-engineered user-facing approach"/>
    <n v="61400"/>
    <n v="73653"/>
    <n v="120"/>
    <x v="1"/>
    <n v="676"/>
    <n v="109"/>
    <x v="1"/>
    <s v="USD"/>
    <n v="1348290000"/>
    <n v="1348808400"/>
    <d v="2012-09-22T05:00:00"/>
    <d v="2012-09-28T05:00:00"/>
    <b v="0"/>
    <b v="0"/>
    <s v="publishing/radio &amp; podcasts"/>
    <s v="publishing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s v="technology"/>
    <x v="2"/>
  </r>
  <r>
    <n v="113"/>
    <s v="Wright, Hartman and Yu"/>
    <s v="User-friendly tertiary array"/>
    <n v="3300"/>
    <n v="12437"/>
    <n v="377"/>
    <x v="1"/>
    <n v="131"/>
    <n v="95"/>
    <x v="1"/>
    <s v="USD"/>
    <n v="1505192400"/>
    <n v="1505797200"/>
    <d v="2017-09-12T05:00:00"/>
    <d v="2017-09-19T05:00:00"/>
    <b v="0"/>
    <b v="0"/>
    <s v="food/food trucks"/>
    <s v="food"/>
    <x v="0"/>
  </r>
  <r>
    <n v="114"/>
    <s v="Harper-Davis"/>
    <s v="Robust heuristic encoding"/>
    <n v="1900"/>
    <n v="13816"/>
    <n v="727"/>
    <x v="1"/>
    <n v="126"/>
    <n v="110"/>
    <x v="1"/>
    <s v="USD"/>
    <n v="1554786000"/>
    <n v="1554872400"/>
    <d v="2019-04-09T05:00:00"/>
    <d v="2019-04-10T05:00:00"/>
    <b v="0"/>
    <b v="1"/>
    <s v="technology/wearables"/>
    <s v="technology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s v="publishing"/>
    <x v="13"/>
  </r>
  <r>
    <n v="116"/>
    <s v="David-Clark"/>
    <s v="De-engineered motivating standardization"/>
    <n v="7200"/>
    <n v="6336"/>
    <n v="88"/>
    <x v="0"/>
    <n v="73"/>
    <n v="87"/>
    <x v="1"/>
    <s v="USD"/>
    <n v="1442552400"/>
    <n v="1442638800"/>
    <d v="2015-09-18T05:00:00"/>
    <d v="2015-09-19T05:00:00"/>
    <b v="0"/>
    <b v="0"/>
    <s v="theater/plays"/>
    <s v="theater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n v="1317186000"/>
    <d v="2011-09-22T05:00:00"/>
    <d v="2011-09-28T05:00:00"/>
    <b v="0"/>
    <b v="0"/>
    <s v="film &amp; video/television"/>
    <s v="film &amp; video"/>
    <x v="19"/>
  </r>
  <r>
    <n v="118"/>
    <s v="Robinson, Lopez and Christensen"/>
    <s v="Organic next generation protocol"/>
    <n v="5400"/>
    <n v="6351"/>
    <n v="118"/>
    <x v="1"/>
    <n v="67"/>
    <n v="95"/>
    <x v="1"/>
    <s v="USD"/>
    <n v="1390716000"/>
    <n v="1391234400"/>
    <d v="2014-01-26T06:00:00"/>
    <d v="2014-02-01T06:00:00"/>
    <b v="0"/>
    <b v="0"/>
    <s v="photography/photography books"/>
    <s v="photography"/>
    <x v="14"/>
  </r>
  <r>
    <n v="119"/>
    <s v="Clark and Sons"/>
    <s v="Reverse-engineered full-range Internet solution"/>
    <n v="5000"/>
    <n v="10748"/>
    <n v="215"/>
    <x v="1"/>
    <n v="154"/>
    <n v="70"/>
    <x v="1"/>
    <s v="USD"/>
    <n v="1402894800"/>
    <n v="1404363600"/>
    <d v="2014-06-16T05:00:00"/>
    <d v="2014-07-03T05:00:00"/>
    <b v="0"/>
    <b v="1"/>
    <s v="film &amp; video/documentary"/>
    <s v="film &amp; video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s v="games"/>
    <x v="20"/>
  </r>
  <r>
    <n v="121"/>
    <s v="Brown-Brown"/>
    <s v="Multi-lateral homogeneous success"/>
    <n v="45300"/>
    <n v="99361"/>
    <n v="219"/>
    <x v="1"/>
    <n v="903"/>
    <n v="110"/>
    <x v="1"/>
    <s v="USD"/>
    <n v="1412485200"/>
    <n v="1413608400"/>
    <d v="2014-10-05T05:00:00"/>
    <d v="2014-10-18T05:00:00"/>
    <b v="0"/>
    <b v="0"/>
    <s v="games/video games"/>
    <s v="games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s v="publishing"/>
    <x v="13"/>
  </r>
  <r>
    <n v="123"/>
    <s v="Edwards-Lewis"/>
    <s v="Enhanced scalable concept"/>
    <n v="177700"/>
    <n v="33092"/>
    <n v="19"/>
    <x v="0"/>
    <n v="662"/>
    <n v="50"/>
    <x v="0"/>
    <s v="CAD"/>
    <n v="1448344800"/>
    <n v="1448604000"/>
    <d v="2015-11-24T06:00:00"/>
    <d v="2015-11-27T06:00:00"/>
    <b v="1"/>
    <b v="0"/>
    <s v="theater/plays"/>
    <s v="theater"/>
    <x v="3"/>
  </r>
  <r>
    <n v="124"/>
    <s v="Stanton, Neal and Rodriguez"/>
    <s v="Polarized uniform software"/>
    <n v="2600"/>
    <n v="9562"/>
    <n v="368"/>
    <x v="1"/>
    <n v="94"/>
    <n v="102"/>
    <x v="6"/>
    <s v="EUR"/>
    <n v="1557723600"/>
    <n v="1562302800"/>
    <d v="2019-05-13T05:00:00"/>
    <d v="2019-07-05T05:00:00"/>
    <b v="0"/>
    <b v="0"/>
    <s v="photography/photography books"/>
    <s v="photography"/>
    <x v="14"/>
  </r>
  <r>
    <n v="125"/>
    <s v="Pratt LLC"/>
    <s v="Stand-alone web-enabled moderator"/>
    <n v="5300"/>
    <n v="8475"/>
    <n v="160"/>
    <x v="1"/>
    <n v="180"/>
    <n v="47"/>
    <x v="1"/>
    <s v="USD"/>
    <n v="1537333200"/>
    <n v="1537678800"/>
    <d v="2018-09-19T05:00:00"/>
    <d v="2018-09-23T05:00:00"/>
    <b v="0"/>
    <b v="0"/>
    <s v="theater/plays"/>
    <s v="theater"/>
    <x v="3"/>
  </r>
  <r>
    <n v="126"/>
    <s v="Gross PLC"/>
    <s v="Proactive methodical benchmark"/>
    <n v="180200"/>
    <n v="69617"/>
    <n v="39"/>
    <x v="0"/>
    <n v="774"/>
    <n v="90"/>
    <x v="1"/>
    <s v="USD"/>
    <n v="1471150800"/>
    <n v="1473570000"/>
    <d v="2016-08-14T05:00:00"/>
    <d v="2016-09-11T05:00:00"/>
    <b v="0"/>
    <b v="1"/>
    <s v="theater/plays"/>
    <s v="theater"/>
    <x v="3"/>
  </r>
  <r>
    <n v="127"/>
    <s v="Martinez, Gomez and Dalton"/>
    <s v="Team-oriented 6thgeneration matrix"/>
    <n v="103200"/>
    <n v="53067"/>
    <n v="51"/>
    <x v="0"/>
    <n v="672"/>
    <n v="79"/>
    <x v="0"/>
    <s v="CAD"/>
    <n v="1273640400"/>
    <n v="1273899600"/>
    <d v="2010-05-12T05:00:00"/>
    <d v="2010-05-15T05:00:00"/>
    <b v="0"/>
    <b v="0"/>
    <s v="theater/plays"/>
    <s v="theater"/>
    <x v="3"/>
  </r>
  <r>
    <n v="128"/>
    <s v="Allen-Curtis"/>
    <s v="Phased human-resource core"/>
    <n v="70600"/>
    <n v="42596"/>
    <n v="60"/>
    <x v="3"/>
    <n v="532"/>
    <n v="80"/>
    <x v="1"/>
    <s v="USD"/>
    <n v="1282885200"/>
    <n v="1284008400"/>
    <d v="2010-08-27T05:00:00"/>
    <d v="2010-09-09T05:00:00"/>
    <b v="0"/>
    <b v="0"/>
    <s v="music/rock"/>
    <s v="music"/>
    <x v="1"/>
  </r>
  <r>
    <n v="129"/>
    <s v="Morgan-Martinez"/>
    <s v="Mandatory tertiary implementation"/>
    <n v="148500"/>
    <n v="4756"/>
    <n v="3"/>
    <x v="3"/>
    <n v="55"/>
    <n v="86"/>
    <x v="2"/>
    <s v="AUD"/>
    <n v="1422943200"/>
    <n v="1425103200"/>
    <d v="2015-02-03T06:00:00"/>
    <d v="2015-02-28T06:00:00"/>
    <b v="0"/>
    <b v="0"/>
    <s v="food/food trucks"/>
    <s v="food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s v="film &amp; video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s v="technology"/>
    <x v="2"/>
  </r>
  <r>
    <n v="132"/>
    <s v="Flowers and Sons"/>
    <s v="Virtual static core"/>
    <n v="3300"/>
    <n v="3834"/>
    <n v="116"/>
    <x v="1"/>
    <n v="89"/>
    <n v="43"/>
    <x v="1"/>
    <s v="USD"/>
    <n v="1515736800"/>
    <n v="1517119200"/>
    <d v="2018-01-12T06:00:00"/>
    <d v="2018-01-28T06:00:00"/>
    <b v="0"/>
    <b v="1"/>
    <s v="theater/plays"/>
    <s v="theater"/>
    <x v="3"/>
  </r>
  <r>
    <n v="133"/>
    <s v="Gates PLC"/>
    <s v="Secured content-based product"/>
    <n v="4500"/>
    <n v="13985"/>
    <n v="311"/>
    <x v="1"/>
    <n v="159"/>
    <n v="88"/>
    <x v="1"/>
    <s v="USD"/>
    <n v="1313125200"/>
    <n v="1315026000"/>
    <d v="2011-08-12T05:00:00"/>
    <d v="2011-09-03T05:00:00"/>
    <b v="0"/>
    <b v="0"/>
    <s v="music/world music"/>
    <s v="music"/>
    <x v="21"/>
  </r>
  <r>
    <n v="134"/>
    <s v="Caldwell LLC"/>
    <s v="Secured executive concept"/>
    <n v="99500"/>
    <n v="89288"/>
    <n v="90"/>
    <x v="0"/>
    <n v="940"/>
    <n v="95"/>
    <x v="5"/>
    <s v="CHF"/>
    <n v="1308459600"/>
    <n v="1312693200"/>
    <d v="2011-06-19T05:00:00"/>
    <d v="2011-08-07T05:00:00"/>
    <b v="0"/>
    <b v="1"/>
    <s v="film &amp; video/documentary"/>
    <s v="film &amp; video"/>
    <x v="4"/>
  </r>
  <r>
    <n v="135"/>
    <s v="Le, Burton and Evans"/>
    <s v="Balanced zero-defect software"/>
    <n v="7700"/>
    <n v="5488"/>
    <n v="71"/>
    <x v="0"/>
    <n v="117"/>
    <n v="47"/>
    <x v="1"/>
    <s v="USD"/>
    <n v="1362636000"/>
    <n v="1363064400"/>
    <d v="2013-03-07T06:00:00"/>
    <d v="2013-03-12T05:00:00"/>
    <b v="0"/>
    <b v="1"/>
    <s v="theater/plays"/>
    <s v="theater"/>
    <x v="3"/>
  </r>
  <r>
    <n v="136"/>
    <s v="Briggs PLC"/>
    <s v="Distributed context-sensitive flexibility"/>
    <n v="82800"/>
    <n v="2721"/>
    <n v="3"/>
    <x v="3"/>
    <n v="58"/>
    <n v="47"/>
    <x v="1"/>
    <s v="USD"/>
    <n v="1402117200"/>
    <n v="1403154000"/>
    <d v="2014-06-07T05:00:00"/>
    <d v="2014-06-19T05:00:00"/>
    <b v="0"/>
    <b v="1"/>
    <s v="film &amp; video/drama"/>
    <s v="film &amp; video"/>
    <x v="6"/>
  </r>
  <r>
    <n v="137"/>
    <s v="Hudson-Nguyen"/>
    <s v="Down-sized disintermediate support"/>
    <n v="1800"/>
    <n v="4712"/>
    <n v="262"/>
    <x v="1"/>
    <n v="50"/>
    <n v="94"/>
    <x v="1"/>
    <s v="USD"/>
    <n v="1286341200"/>
    <n v="1286859600"/>
    <d v="2010-10-06T05:00:00"/>
    <d v="2010-10-12T05:00:00"/>
    <b v="0"/>
    <b v="0"/>
    <s v="publishing/nonfiction"/>
    <s v="publishing"/>
    <x v="9"/>
  </r>
  <r>
    <n v="138"/>
    <s v="Hogan Ltd"/>
    <s v="Stand-alone mission-critical moratorium"/>
    <n v="9600"/>
    <n v="9216"/>
    <n v="96"/>
    <x v="0"/>
    <n v="115"/>
    <n v="80"/>
    <x v="1"/>
    <s v="USD"/>
    <n v="1348808400"/>
    <n v="1349326800"/>
    <d v="2012-09-28T05:00:00"/>
    <d v="2012-10-04T05:00:00"/>
    <b v="0"/>
    <b v="0"/>
    <s v="games/mobile games"/>
    <s v="games"/>
    <x v="20"/>
  </r>
  <r>
    <n v="139"/>
    <s v="Hamilton, Wright and Chavez"/>
    <s v="Down-sized empowering protocol"/>
    <n v="92100"/>
    <n v="19246"/>
    <n v="21"/>
    <x v="0"/>
    <n v="326"/>
    <n v="59"/>
    <x v="1"/>
    <s v="USD"/>
    <n v="1429592400"/>
    <n v="1430974800"/>
    <d v="2015-04-21T05:00:00"/>
    <d v="2015-05-07T05:00:00"/>
    <b v="0"/>
    <b v="1"/>
    <s v="technology/wearables"/>
    <s v="technology"/>
    <x v="8"/>
  </r>
  <r>
    <n v="140"/>
    <s v="Bautista-Cross"/>
    <s v="Fully-configurable coherent Internet solution"/>
    <n v="5500"/>
    <n v="12274"/>
    <n v="223"/>
    <x v="1"/>
    <n v="186"/>
    <n v="66"/>
    <x v="1"/>
    <s v="USD"/>
    <n v="1519538400"/>
    <n v="1519970400"/>
    <d v="2018-02-25T06:00:00"/>
    <d v="2018-03-02T06:00:00"/>
    <b v="0"/>
    <b v="0"/>
    <s v="film &amp; video/documentary"/>
    <s v="film &amp; video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n v="1434603600"/>
    <d v="2015-06-12T05:00:00"/>
    <d v="2015-06-18T05:00:00"/>
    <b v="0"/>
    <b v="0"/>
    <s v="technology/web"/>
    <s v="technology"/>
    <x v="2"/>
  </r>
  <r>
    <n v="142"/>
    <s v="Figueroa Ltd"/>
    <s v="Expanded solution-oriented benchmark"/>
    <n v="5000"/>
    <n v="11502"/>
    <n v="230"/>
    <x v="1"/>
    <n v="117"/>
    <n v="98"/>
    <x v="1"/>
    <s v="USD"/>
    <n v="1333688400"/>
    <n v="1337230800"/>
    <d v="2012-04-06T05:00:00"/>
    <d v="2012-05-17T05:00:00"/>
    <b v="0"/>
    <b v="0"/>
    <s v="technology/web"/>
    <s v="technology"/>
    <x v="2"/>
  </r>
  <r>
    <n v="143"/>
    <s v="Avila-Jones"/>
    <s v="Implemented discrete secured line"/>
    <n v="5400"/>
    <n v="7322"/>
    <n v="136"/>
    <x v="1"/>
    <n v="70"/>
    <n v="105"/>
    <x v="1"/>
    <s v="USD"/>
    <n v="1277701200"/>
    <n v="1279429200"/>
    <d v="2010-06-28T05:00:00"/>
    <d v="2010-07-18T05:00:00"/>
    <b v="0"/>
    <b v="0"/>
    <s v="music/indie rock"/>
    <s v="music"/>
    <x v="7"/>
  </r>
  <r>
    <n v="144"/>
    <s v="Martin, Lopez and Hunter"/>
    <s v="Multi-lateral actuating installation"/>
    <n v="9000"/>
    <n v="11619"/>
    <n v="129"/>
    <x v="1"/>
    <n v="135"/>
    <n v="86"/>
    <x v="1"/>
    <s v="USD"/>
    <n v="1560747600"/>
    <n v="1561438800"/>
    <d v="2019-06-17T05:00:00"/>
    <d v="2019-06-25T05:00:00"/>
    <b v="0"/>
    <b v="0"/>
    <s v="theater/plays"/>
    <s v="theater"/>
    <x v="3"/>
  </r>
  <r>
    <n v="145"/>
    <s v="Fields-Moore"/>
    <s v="Secured reciprocal array"/>
    <n v="25000"/>
    <n v="59128"/>
    <n v="237"/>
    <x v="1"/>
    <n v="768"/>
    <n v="77"/>
    <x v="5"/>
    <s v="CHF"/>
    <n v="1410066000"/>
    <n v="1410498000"/>
    <d v="2014-09-07T05:00:00"/>
    <d v="2014-09-12T05:00:00"/>
    <b v="0"/>
    <b v="0"/>
    <s v="technology/wearables"/>
    <s v="technology"/>
    <x v="8"/>
  </r>
  <r>
    <n v="146"/>
    <s v="Harris-Golden"/>
    <s v="Optional bandwidth-monitored middleware"/>
    <n v="8800"/>
    <n v="1518"/>
    <n v="17"/>
    <x v="3"/>
    <n v="51"/>
    <n v="30"/>
    <x v="1"/>
    <s v="USD"/>
    <n v="1320732000"/>
    <n v="1322460000"/>
    <d v="2011-11-08T06:00:00"/>
    <d v="2011-11-28T06:00:00"/>
    <b v="0"/>
    <b v="0"/>
    <s v="theater/plays"/>
    <s v="theater"/>
    <x v="3"/>
  </r>
  <r>
    <n v="147"/>
    <s v="Moss, Norman and Dunlap"/>
    <s v="Upgradable upward-trending workforce"/>
    <n v="8300"/>
    <n v="9337"/>
    <n v="112"/>
    <x v="1"/>
    <n v="199"/>
    <n v="47"/>
    <x v="1"/>
    <s v="USD"/>
    <n v="1465794000"/>
    <n v="1466312400"/>
    <d v="2016-06-13T05:00:00"/>
    <d v="2016-06-19T05:00:00"/>
    <b v="0"/>
    <b v="1"/>
    <s v="theater/plays"/>
    <s v="theater"/>
    <x v="3"/>
  </r>
  <r>
    <n v="148"/>
    <s v="White, Larson and Wright"/>
    <s v="Upgradable hybrid capability"/>
    <n v="9300"/>
    <n v="11255"/>
    <n v="121"/>
    <x v="1"/>
    <n v="107"/>
    <n v="105"/>
    <x v="1"/>
    <s v="USD"/>
    <n v="1500958800"/>
    <n v="1501736400"/>
    <d v="2017-07-25T05:00:00"/>
    <d v="2017-08-03T05:00:00"/>
    <b v="0"/>
    <b v="0"/>
    <s v="technology/wearables"/>
    <s v="technology"/>
    <x v="8"/>
  </r>
  <r>
    <n v="149"/>
    <s v="Payne, Oliver and Burch"/>
    <s v="Managed fresh-thinking flexibility"/>
    <n v="6200"/>
    <n v="13632"/>
    <n v="220"/>
    <x v="1"/>
    <n v="195"/>
    <n v="70"/>
    <x v="1"/>
    <s v="USD"/>
    <n v="1357020000"/>
    <n v="1361512800"/>
    <d v="2013-01-01T06:00:00"/>
    <d v="2013-02-22T06:00:00"/>
    <b v="0"/>
    <b v="0"/>
    <s v="music/indie rock"/>
    <s v="music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s v="music"/>
    <x v="1"/>
  </r>
  <r>
    <n v="151"/>
    <s v="Parker LLC"/>
    <s v="Customizable intermediate extranet"/>
    <n v="137200"/>
    <n v="88037"/>
    <n v="64"/>
    <x v="0"/>
    <n v="1467"/>
    <n v="60"/>
    <x v="1"/>
    <s v="USD"/>
    <n v="1402290000"/>
    <n v="1406696400"/>
    <d v="2014-06-09T05:00:00"/>
    <d v="2014-07-30T05:00:00"/>
    <b v="0"/>
    <b v="0"/>
    <s v="music/electric music"/>
    <s v="music"/>
    <x v="5"/>
  </r>
  <r>
    <n v="152"/>
    <s v="Bowen, Mcdonald and Hall"/>
    <s v="User-centric fault-tolerant task-force"/>
    <n v="41500"/>
    <n v="175573"/>
    <n v="423"/>
    <x v="1"/>
    <n v="3376"/>
    <n v="52"/>
    <x v="1"/>
    <s v="USD"/>
    <n v="1487311200"/>
    <n v="1487916000"/>
    <d v="2017-02-17T06:00:00"/>
    <d v="2017-02-24T06:00:00"/>
    <b v="0"/>
    <b v="0"/>
    <s v="music/indie rock"/>
    <s v="music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s v="theater"/>
    <x v="3"/>
  </r>
  <r>
    <n v="154"/>
    <s v="Rodriguez-Brown"/>
    <s v="Devolved foreground benchmark"/>
    <n v="171300"/>
    <n v="100650"/>
    <n v="59"/>
    <x v="0"/>
    <n v="1059"/>
    <n v="95"/>
    <x v="1"/>
    <s v="USD"/>
    <n v="1463029200"/>
    <n v="1465016400"/>
    <d v="2016-05-12T05:00:00"/>
    <d v="2016-06-04T05:00:00"/>
    <b v="0"/>
    <b v="1"/>
    <s v="music/indie rock"/>
    <s v="music"/>
    <x v="7"/>
  </r>
  <r>
    <n v="155"/>
    <s v="Hall-Schaefer"/>
    <s v="Distributed eco-centric methodology"/>
    <n v="139500"/>
    <n v="90706"/>
    <n v="65"/>
    <x v="0"/>
    <n v="1194"/>
    <n v="76"/>
    <x v="1"/>
    <s v="USD"/>
    <n v="1269493200"/>
    <n v="1270789200"/>
    <d v="2010-03-25T05:00:00"/>
    <d v="2010-04-09T05:00:00"/>
    <b v="0"/>
    <b v="0"/>
    <s v="theater/plays"/>
    <s v="theater"/>
    <x v="3"/>
  </r>
  <r>
    <n v="156"/>
    <s v="Meza-Rogers"/>
    <s v="Streamlined encompassing encryption"/>
    <n v="36400"/>
    <n v="26914"/>
    <n v="74"/>
    <x v="3"/>
    <n v="379"/>
    <n v="71"/>
    <x v="2"/>
    <s v="AUD"/>
    <n v="1570251600"/>
    <n v="1572325200"/>
    <d v="2019-10-05T05:00:00"/>
    <d v="2019-10-29T05:00:00"/>
    <b v="0"/>
    <b v="0"/>
    <s v="music/rock"/>
    <s v="music"/>
    <x v="1"/>
  </r>
  <r>
    <n v="157"/>
    <s v="Curtis-Curtis"/>
    <s v="User-friendly reciprocal initiative"/>
    <n v="4200"/>
    <n v="2212"/>
    <n v="53"/>
    <x v="0"/>
    <n v="30"/>
    <n v="74"/>
    <x v="2"/>
    <s v="AUD"/>
    <n v="1388383200"/>
    <n v="1389420000"/>
    <d v="2013-12-30T06:00:00"/>
    <d v="2014-01-11T06:00:00"/>
    <b v="0"/>
    <b v="0"/>
    <s v="photography/photography books"/>
    <s v="photography"/>
    <x v="14"/>
  </r>
  <r>
    <n v="158"/>
    <s v="Carlson Inc"/>
    <s v="Ergonomic fresh-thinking installation"/>
    <n v="2100"/>
    <n v="4640"/>
    <n v="221"/>
    <x v="1"/>
    <n v="41"/>
    <n v="113"/>
    <x v="1"/>
    <s v="USD"/>
    <n v="1449554400"/>
    <n v="1449640800"/>
    <d v="2015-12-08T06:00:00"/>
    <d v="2015-12-09T06:00:00"/>
    <b v="0"/>
    <b v="0"/>
    <s v="music/rock"/>
    <s v="music"/>
    <x v="1"/>
  </r>
  <r>
    <n v="159"/>
    <s v="Clarke, Anderson and Lee"/>
    <s v="Robust explicit hardware"/>
    <n v="191200"/>
    <n v="191222"/>
    <n v="100"/>
    <x v="1"/>
    <n v="1821"/>
    <n v="105"/>
    <x v="1"/>
    <s v="USD"/>
    <n v="1553662800"/>
    <n v="1555218000"/>
    <d v="2019-03-27T05:00:00"/>
    <d v="2019-04-14T05:00:00"/>
    <b v="0"/>
    <b v="1"/>
    <s v="theater/plays"/>
    <s v="theater"/>
    <x v="3"/>
  </r>
  <r>
    <n v="160"/>
    <s v="Evans Group"/>
    <s v="Stand-alone actuating support"/>
    <n v="8000"/>
    <n v="12985"/>
    <n v="162"/>
    <x v="1"/>
    <n v="164"/>
    <n v="79"/>
    <x v="1"/>
    <s v="USD"/>
    <n v="1556341200"/>
    <n v="1557723600"/>
    <d v="2019-04-27T05:00:00"/>
    <d v="2019-05-13T05:00:00"/>
    <b v="0"/>
    <b v="0"/>
    <s v="technology/wearables"/>
    <s v="technology"/>
    <x v="8"/>
  </r>
  <r>
    <n v="161"/>
    <s v="Bruce Group"/>
    <s v="Cross-platform methodical process improvement"/>
    <n v="5500"/>
    <n v="4300"/>
    <n v="78"/>
    <x v="0"/>
    <n v="75"/>
    <n v="57"/>
    <x v="1"/>
    <s v="USD"/>
    <n v="1442984400"/>
    <n v="1443502800"/>
    <d v="2015-09-23T05:00:00"/>
    <d v="2015-09-29T05:00:00"/>
    <b v="0"/>
    <b v="1"/>
    <s v="technology/web"/>
    <s v="technology"/>
    <x v="2"/>
  </r>
  <r>
    <n v="162"/>
    <s v="Keith, Alvarez and Potter"/>
    <s v="Extended bottom-line open architecture"/>
    <n v="6100"/>
    <n v="9134"/>
    <n v="150"/>
    <x v="1"/>
    <n v="157"/>
    <n v="58"/>
    <x v="5"/>
    <s v="CHF"/>
    <n v="1544248800"/>
    <n v="1546840800"/>
    <d v="2018-12-08T06:00:00"/>
    <d v="2019-01-07T06:00:00"/>
    <b v="0"/>
    <b v="0"/>
    <s v="music/rock"/>
    <s v="music"/>
    <x v="1"/>
  </r>
  <r>
    <n v="163"/>
    <s v="Burton-Watkins"/>
    <s v="Extended reciprocal circuit"/>
    <n v="3500"/>
    <n v="8864"/>
    <n v="253"/>
    <x v="1"/>
    <n v="246"/>
    <n v="36"/>
    <x v="1"/>
    <s v="USD"/>
    <n v="1508475600"/>
    <n v="1512712800"/>
    <d v="2017-10-20T05:00:00"/>
    <d v="2017-12-08T06:00:00"/>
    <b v="0"/>
    <b v="1"/>
    <s v="photography/photography books"/>
    <s v="photography"/>
    <x v="14"/>
  </r>
  <r>
    <n v="164"/>
    <s v="Lopez and Sons"/>
    <s v="Polarized human-resource protocol"/>
    <n v="150500"/>
    <n v="150755"/>
    <n v="100"/>
    <x v="1"/>
    <n v="1396"/>
    <n v="108"/>
    <x v="1"/>
    <s v="USD"/>
    <n v="1507438800"/>
    <n v="1507525200"/>
    <d v="2017-10-08T05:00:00"/>
    <d v="2017-10-09T05:00:00"/>
    <b v="0"/>
    <b v="0"/>
    <s v="theater/plays"/>
    <s v="theater"/>
    <x v="3"/>
  </r>
  <r>
    <n v="165"/>
    <s v="Cordova Ltd"/>
    <s v="Synergized radical product"/>
    <n v="90400"/>
    <n v="110279"/>
    <n v="122"/>
    <x v="1"/>
    <n v="2506"/>
    <n v="44"/>
    <x v="1"/>
    <s v="USD"/>
    <n v="1501563600"/>
    <n v="1504328400"/>
    <d v="2017-08-01T05:00:00"/>
    <d v="2017-09-02T05:00:00"/>
    <b v="0"/>
    <b v="0"/>
    <s v="technology/web"/>
    <s v="technology"/>
    <x v="2"/>
  </r>
  <r>
    <n v="166"/>
    <s v="Brown-Vang"/>
    <s v="Robust heuristic artificial intelligence"/>
    <n v="9800"/>
    <n v="13439"/>
    <n v="137"/>
    <x v="1"/>
    <n v="244"/>
    <n v="55"/>
    <x v="1"/>
    <s v="USD"/>
    <n v="1292997600"/>
    <n v="1293343200"/>
    <d v="2010-12-22T06:00:00"/>
    <d v="2010-12-26T06:00:00"/>
    <b v="0"/>
    <b v="0"/>
    <s v="photography/photography books"/>
    <s v="photography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s v="theater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s v="music"/>
    <x v="7"/>
  </r>
  <r>
    <n v="169"/>
    <s v="Tran, Steele and Wilson"/>
    <s v="Profit-focused modular product"/>
    <n v="23300"/>
    <n v="98811"/>
    <n v="424"/>
    <x v="1"/>
    <n v="1267"/>
    <n v="78"/>
    <x v="1"/>
    <s v="USD"/>
    <n v="1339909200"/>
    <n v="1342328400"/>
    <d v="2012-06-17T05:00:00"/>
    <d v="2012-07-15T05:00:00"/>
    <b v="0"/>
    <b v="1"/>
    <s v="film &amp; video/shorts"/>
    <s v="film &amp; video"/>
    <x v="12"/>
  </r>
  <r>
    <n v="170"/>
    <s v="Summers, Gallegos and Stein"/>
    <s v="Mandatory mobile product"/>
    <n v="188100"/>
    <n v="5528"/>
    <n v="3"/>
    <x v="0"/>
    <n v="67"/>
    <n v="83"/>
    <x v="1"/>
    <s v="USD"/>
    <n v="1501736400"/>
    <n v="1502341200"/>
    <d v="2017-08-03T05:00:00"/>
    <d v="2017-08-10T05:00:00"/>
    <b v="0"/>
    <b v="0"/>
    <s v="music/indie rock"/>
    <s v="music"/>
    <x v="7"/>
  </r>
  <r>
    <n v="171"/>
    <s v="Blair Group"/>
    <s v="Public-key 3rdgeneration budgetary management"/>
    <n v="4900"/>
    <n v="521"/>
    <n v="11"/>
    <x v="0"/>
    <n v="5"/>
    <n v="104"/>
    <x v="1"/>
    <s v="USD"/>
    <n v="1395291600"/>
    <n v="1397192400"/>
    <d v="2014-03-20T05:00:00"/>
    <d v="2014-04-11T05:00:00"/>
    <b v="0"/>
    <b v="0"/>
    <s v="publishing/translations"/>
    <s v="publishing"/>
    <x v="18"/>
  </r>
  <r>
    <n v="172"/>
    <s v="Nixon Inc"/>
    <s v="Centralized national firmware"/>
    <n v="800"/>
    <n v="663"/>
    <n v="83"/>
    <x v="0"/>
    <n v="26"/>
    <n v="26"/>
    <x v="1"/>
    <s v="USD"/>
    <n v="1405746000"/>
    <n v="1407042000"/>
    <d v="2014-07-19T05:00:00"/>
    <d v="2014-08-03T05:00:00"/>
    <b v="0"/>
    <b v="1"/>
    <s v="film &amp; video/documentary"/>
    <s v="film &amp; video"/>
    <x v="4"/>
  </r>
  <r>
    <n v="173"/>
    <s v="White LLC"/>
    <s v="Cross-group 4thgeneration middleware"/>
    <n v="96700"/>
    <n v="157635"/>
    <n v="163"/>
    <x v="1"/>
    <n v="1561"/>
    <n v="101"/>
    <x v="1"/>
    <s v="USD"/>
    <n v="1368853200"/>
    <n v="1369371600"/>
    <d v="2013-05-18T05:00:00"/>
    <d v="2013-05-24T05:00:00"/>
    <b v="0"/>
    <b v="0"/>
    <s v="theater/plays"/>
    <s v="theater"/>
    <x v="3"/>
  </r>
  <r>
    <n v="174"/>
    <s v="Santos, Black and Donovan"/>
    <s v="Pre-emptive scalable access"/>
    <n v="600"/>
    <n v="5368"/>
    <n v="895"/>
    <x v="1"/>
    <n v="48"/>
    <n v="112"/>
    <x v="1"/>
    <s v="USD"/>
    <n v="1444021200"/>
    <n v="1444107600"/>
    <d v="2015-10-05T05:00:00"/>
    <d v="2015-10-06T05:00:00"/>
    <b v="0"/>
    <b v="1"/>
    <s v="technology/wearables"/>
    <s v="technology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s v="theater"/>
    <x v="3"/>
  </r>
  <r>
    <n v="176"/>
    <s v="Stone-Orozco"/>
    <s v="Proactive scalable Graphical User Interface"/>
    <n v="115000"/>
    <n v="86060"/>
    <n v="75"/>
    <x v="0"/>
    <n v="782"/>
    <n v="110"/>
    <x v="1"/>
    <s v="USD"/>
    <n v="1472878800"/>
    <n v="1473656400"/>
    <d v="2016-09-03T05:00:00"/>
    <d v="2016-09-12T05:00:00"/>
    <b v="0"/>
    <b v="0"/>
    <s v="theater/plays"/>
    <s v="theater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s v="theater"/>
    <x v="3"/>
  </r>
  <r>
    <n v="178"/>
    <s v="Alexander-Williams"/>
    <s v="Triple-buffered cohesive structure"/>
    <n v="7200"/>
    <n v="6927"/>
    <n v="96"/>
    <x v="0"/>
    <n v="210"/>
    <n v="33"/>
    <x v="1"/>
    <s v="USD"/>
    <n v="1505970000"/>
    <n v="1506747600"/>
    <d v="2017-09-21T05:00:00"/>
    <d v="2017-09-30T05:00:00"/>
    <b v="0"/>
    <b v="0"/>
    <s v="food/food trucks"/>
    <s v="food"/>
    <x v="0"/>
  </r>
  <r>
    <n v="179"/>
    <s v="Marks Ltd"/>
    <s v="Realigned human-resource orchestration"/>
    <n v="44500"/>
    <n v="159185"/>
    <n v="358"/>
    <x v="1"/>
    <n v="3537"/>
    <n v="45"/>
    <x v="0"/>
    <s v="CAD"/>
    <n v="1363496400"/>
    <n v="1363582800"/>
    <d v="2013-03-17T05:00:00"/>
    <d v="2013-03-18T05:00:00"/>
    <b v="0"/>
    <b v="1"/>
    <s v="theater/plays"/>
    <s v="theater"/>
    <x v="3"/>
  </r>
  <r>
    <n v="180"/>
    <s v="Olsen, Edwards and Reid"/>
    <s v="Optional clear-thinking software"/>
    <n v="56000"/>
    <n v="172736"/>
    <n v="308"/>
    <x v="1"/>
    <n v="2107"/>
    <n v="82"/>
    <x v="2"/>
    <s v="AUD"/>
    <n v="1269234000"/>
    <n v="1269666000"/>
    <d v="2010-03-22T05:00:00"/>
    <d v="2010-03-27T05:00:00"/>
    <b v="0"/>
    <b v="0"/>
    <s v="technology/wearables"/>
    <s v="technology"/>
    <x v="8"/>
  </r>
  <r>
    <n v="181"/>
    <s v="Daniels, Rose and Tyler"/>
    <s v="Centralized global approach"/>
    <n v="8600"/>
    <n v="5315"/>
    <n v="62"/>
    <x v="0"/>
    <n v="136"/>
    <n v="39"/>
    <x v="1"/>
    <s v="USD"/>
    <n v="1507093200"/>
    <n v="1508648400"/>
    <d v="2017-10-04T05:00:00"/>
    <d v="2017-10-22T05:00:00"/>
    <b v="0"/>
    <b v="0"/>
    <s v="technology/web"/>
    <s v="technology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s v="theater"/>
    <x v="3"/>
  </r>
  <r>
    <n v="183"/>
    <s v="Rogers, Huerta and Medina"/>
    <s v="Pre-emptive bandwidth-monitored instruction set"/>
    <n v="5100"/>
    <n v="3525"/>
    <n v="69"/>
    <x v="0"/>
    <n v="86"/>
    <n v="41"/>
    <x v="0"/>
    <s v="CAD"/>
    <n v="1284008400"/>
    <n v="1285131600"/>
    <d v="2010-09-09T05:00:00"/>
    <d v="2010-09-22T05:00:00"/>
    <b v="0"/>
    <b v="0"/>
    <s v="music/rock"/>
    <s v="music"/>
    <x v="1"/>
  </r>
  <r>
    <n v="184"/>
    <s v="Howard, Carter and Griffith"/>
    <s v="Adaptive asynchronous emulation"/>
    <n v="3600"/>
    <n v="10550"/>
    <n v="293"/>
    <x v="1"/>
    <n v="340"/>
    <n v="31"/>
    <x v="1"/>
    <s v="USD"/>
    <n v="1556859600"/>
    <n v="1556946000"/>
    <d v="2019-05-03T05:00:00"/>
    <d v="2019-05-04T05:00:00"/>
    <b v="0"/>
    <b v="0"/>
    <s v="theater/plays"/>
    <s v="theater"/>
    <x v="3"/>
  </r>
  <r>
    <n v="185"/>
    <s v="Bailey PLC"/>
    <s v="Innovative actuating conglomeration"/>
    <n v="1000"/>
    <n v="718"/>
    <n v="72"/>
    <x v="0"/>
    <n v="19"/>
    <n v="38"/>
    <x v="1"/>
    <s v="USD"/>
    <n v="1526187600"/>
    <n v="1527138000"/>
    <d v="2018-05-13T05:00:00"/>
    <d v="2018-05-24T05:00:00"/>
    <b v="0"/>
    <b v="0"/>
    <s v="film &amp; video/television"/>
    <s v="film &amp; video"/>
    <x v="19"/>
  </r>
  <r>
    <n v="186"/>
    <s v="Parker Group"/>
    <s v="Grass-roots foreground policy"/>
    <n v="88800"/>
    <n v="28358"/>
    <n v="32"/>
    <x v="0"/>
    <n v="886"/>
    <n v="32"/>
    <x v="1"/>
    <s v="USD"/>
    <n v="1400821200"/>
    <n v="1402117200"/>
    <d v="2014-05-23T05:00:00"/>
    <d v="2014-06-07T05:00:00"/>
    <b v="0"/>
    <b v="0"/>
    <s v="theater/plays"/>
    <s v="theater"/>
    <x v="3"/>
  </r>
  <r>
    <n v="187"/>
    <s v="Fox Group"/>
    <s v="Horizontal transitional paradigm"/>
    <n v="60200"/>
    <n v="138384"/>
    <n v="230"/>
    <x v="1"/>
    <n v="1442"/>
    <n v="96"/>
    <x v="0"/>
    <s v="CAD"/>
    <n v="1361599200"/>
    <n v="1364014800"/>
    <d v="2013-02-23T06:00:00"/>
    <d v="2013-03-23T05:00:00"/>
    <b v="0"/>
    <b v="1"/>
    <s v="film &amp; video/shorts"/>
    <s v="film &amp; video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s v="theater"/>
    <x v="3"/>
  </r>
  <r>
    <n v="189"/>
    <s v="Anthony-Shaw"/>
    <s v="Switchable contextually-based access"/>
    <n v="191300"/>
    <n v="45004"/>
    <n v="24"/>
    <x v="3"/>
    <n v="441"/>
    <n v="102"/>
    <x v="1"/>
    <s v="USD"/>
    <n v="1457071200"/>
    <n v="1457071200"/>
    <d v="2016-03-04T06:00:00"/>
    <d v="2016-03-04T06:00:00"/>
    <b v="0"/>
    <b v="0"/>
    <s v="theater/plays"/>
    <s v="theater"/>
    <x v="3"/>
  </r>
  <r>
    <n v="190"/>
    <s v="Cook LLC"/>
    <s v="Up-sized dynamic throughput"/>
    <n v="3700"/>
    <n v="2538"/>
    <n v="69"/>
    <x v="0"/>
    <n v="24"/>
    <n v="106"/>
    <x v="1"/>
    <s v="USD"/>
    <n v="1370322000"/>
    <n v="1370408400"/>
    <d v="2013-06-04T05:00:00"/>
    <d v="2013-06-05T05:00:00"/>
    <b v="0"/>
    <b v="1"/>
    <s v="theater/plays"/>
    <s v="theater"/>
    <x v="3"/>
  </r>
  <r>
    <n v="191"/>
    <s v="Sutton PLC"/>
    <s v="Mandatory reciprocal superstructure"/>
    <n v="8400"/>
    <n v="3188"/>
    <n v="38"/>
    <x v="0"/>
    <n v="86"/>
    <n v="37"/>
    <x v="6"/>
    <s v="EUR"/>
    <n v="1552366800"/>
    <n v="1552626000"/>
    <d v="2019-03-12T05:00:00"/>
    <d v="2019-03-15T05:00:00"/>
    <b v="0"/>
    <b v="0"/>
    <s v="theater/plays"/>
    <s v="theater"/>
    <x v="3"/>
  </r>
  <r>
    <n v="192"/>
    <s v="Long, Morgan and Mitchell"/>
    <s v="Upgradable 4thgeneration productivity"/>
    <n v="42600"/>
    <n v="8517"/>
    <n v="20"/>
    <x v="0"/>
    <n v="243"/>
    <n v="35"/>
    <x v="1"/>
    <s v="USD"/>
    <n v="1403845200"/>
    <n v="1404190800"/>
    <d v="2014-06-27T05:00:00"/>
    <d v="2014-07-01T05:00:00"/>
    <b v="0"/>
    <b v="0"/>
    <s v="music/rock"/>
    <s v="music"/>
    <x v="1"/>
  </r>
  <r>
    <n v="193"/>
    <s v="Calhoun, Rogers and Long"/>
    <s v="Progressive discrete hub"/>
    <n v="6600"/>
    <n v="3012"/>
    <n v="46"/>
    <x v="0"/>
    <n v="65"/>
    <n v="46"/>
    <x v="1"/>
    <s v="USD"/>
    <n v="1523163600"/>
    <n v="1523509200"/>
    <d v="2018-04-08T05:00:00"/>
    <d v="2018-04-12T05:00:00"/>
    <b v="1"/>
    <b v="0"/>
    <s v="music/indie rock"/>
    <s v="music"/>
    <x v="7"/>
  </r>
  <r>
    <n v="194"/>
    <s v="Sandoval Group"/>
    <s v="Assimilated multi-tasking archive"/>
    <n v="7100"/>
    <n v="8716"/>
    <n v="123"/>
    <x v="1"/>
    <n v="126"/>
    <n v="69"/>
    <x v="1"/>
    <s v="USD"/>
    <n v="1442206800"/>
    <n v="1443589200"/>
    <d v="2015-09-14T05:00:00"/>
    <d v="2015-09-30T05:00:00"/>
    <b v="0"/>
    <b v="0"/>
    <s v="music/metal"/>
    <s v="music"/>
    <x v="16"/>
  </r>
  <r>
    <n v="195"/>
    <s v="Smith and Sons"/>
    <s v="Upgradable high-level solution"/>
    <n v="15800"/>
    <n v="57157"/>
    <n v="362"/>
    <x v="1"/>
    <n v="524"/>
    <n v="109"/>
    <x v="1"/>
    <s v="USD"/>
    <n v="1532840400"/>
    <n v="1533445200"/>
    <d v="2018-07-29T05:00:00"/>
    <d v="2018-08-05T05:00:00"/>
    <b v="0"/>
    <b v="0"/>
    <s v="music/electric music"/>
    <s v="music"/>
    <x v="5"/>
  </r>
  <r>
    <n v="196"/>
    <s v="King Inc"/>
    <s v="Organic bandwidth-monitored frame"/>
    <n v="8200"/>
    <n v="5178"/>
    <n v="63"/>
    <x v="0"/>
    <n v="100"/>
    <n v="52"/>
    <x v="3"/>
    <s v="DKK"/>
    <n v="1472878800"/>
    <n v="1474520400"/>
    <d v="2016-09-03T05:00:00"/>
    <d v="2016-09-22T05:00:00"/>
    <b v="0"/>
    <b v="0"/>
    <s v="technology/wearables"/>
    <s v="technology"/>
    <x v="8"/>
  </r>
  <r>
    <n v="197"/>
    <s v="Perry and Sons"/>
    <s v="Business-focused logistical framework"/>
    <n v="54700"/>
    <n v="163118"/>
    <n v="298"/>
    <x v="1"/>
    <n v="1989"/>
    <n v="82"/>
    <x v="1"/>
    <s v="USD"/>
    <n v="1498194000"/>
    <n v="1499403600"/>
    <d v="2017-06-23T05:00:00"/>
    <d v="2017-07-07T05:00:00"/>
    <b v="0"/>
    <b v="0"/>
    <s v="film &amp; video/drama"/>
    <s v="film &amp; video"/>
    <x v="6"/>
  </r>
  <r>
    <n v="198"/>
    <s v="Palmer Inc"/>
    <s v="Universal multi-state capability"/>
    <n v="63200"/>
    <n v="6041"/>
    <n v="10"/>
    <x v="0"/>
    <n v="168"/>
    <n v="36"/>
    <x v="1"/>
    <s v="USD"/>
    <n v="1281070800"/>
    <n v="1283576400"/>
    <d v="2010-08-06T05:00:00"/>
    <d v="2010-09-04T05:00:00"/>
    <b v="0"/>
    <b v="0"/>
    <s v="music/electric music"/>
    <s v="music"/>
    <x v="5"/>
  </r>
  <r>
    <n v="199"/>
    <s v="Hull, Baker and Martinez"/>
    <s v="Digitized reciprocal infrastructure"/>
    <n v="1800"/>
    <n v="968"/>
    <n v="54"/>
    <x v="0"/>
    <n v="13"/>
    <n v="74"/>
    <x v="1"/>
    <s v="USD"/>
    <n v="1436245200"/>
    <n v="1436590800"/>
    <d v="2015-07-07T05:00:00"/>
    <d v="2015-07-11T05:00:00"/>
    <b v="0"/>
    <b v="0"/>
    <s v="music/rock"/>
    <s v="music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s v="theater"/>
    <x v="3"/>
  </r>
  <r>
    <n v="201"/>
    <s v="Osborne, Perkins and Knox"/>
    <s v="Cross-platform bi-directional workforce"/>
    <n v="2100"/>
    <n v="14305"/>
    <n v="681"/>
    <x v="1"/>
    <n v="157"/>
    <n v="91"/>
    <x v="1"/>
    <s v="USD"/>
    <n v="1406264400"/>
    <n v="1407819600"/>
    <d v="2014-07-25T05:00:00"/>
    <d v="2014-08-12T05:00:00"/>
    <b v="0"/>
    <b v="0"/>
    <s v="technology/web"/>
    <s v="technology"/>
    <x v="2"/>
  </r>
  <r>
    <n v="202"/>
    <s v="Mcknight-Freeman"/>
    <s v="Upgradable scalable methodology"/>
    <n v="8300"/>
    <n v="6543"/>
    <n v="79"/>
    <x v="3"/>
    <n v="82"/>
    <n v="80"/>
    <x v="1"/>
    <s v="USD"/>
    <n v="1317531600"/>
    <n v="1317877200"/>
    <d v="2011-10-02T05:00:00"/>
    <d v="2011-10-06T05:00:00"/>
    <b v="0"/>
    <b v="0"/>
    <s v="food/food trucks"/>
    <s v="food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s v="theater"/>
    <x v="3"/>
  </r>
  <r>
    <n v="204"/>
    <s v="Daniel-Luna"/>
    <s v="Mandatory multimedia leverage"/>
    <n v="75000"/>
    <n v="2529"/>
    <n v="3"/>
    <x v="0"/>
    <n v="40"/>
    <n v="63"/>
    <x v="1"/>
    <s v="USD"/>
    <n v="1301806800"/>
    <n v="1302670800"/>
    <d v="2011-04-03T05:00:00"/>
    <d v="2011-04-13T05:00:00"/>
    <b v="0"/>
    <b v="0"/>
    <s v="music/jazz"/>
    <s v="music"/>
    <x v="17"/>
  </r>
  <r>
    <n v="205"/>
    <s v="Weaver-Marquez"/>
    <s v="Focused analyzing circuit"/>
    <n v="1300"/>
    <n v="5614"/>
    <n v="432"/>
    <x v="1"/>
    <n v="80"/>
    <n v="70"/>
    <x v="1"/>
    <s v="USD"/>
    <n v="1539752400"/>
    <n v="1540789200"/>
    <d v="2018-10-17T05:00:00"/>
    <d v="2018-10-29T05:00:00"/>
    <b v="1"/>
    <b v="0"/>
    <s v="theater/plays"/>
    <s v="theater"/>
    <x v="3"/>
  </r>
  <r>
    <n v="206"/>
    <s v="Austin, Baker and Kelley"/>
    <s v="Fundamental grid-enabled strategy"/>
    <n v="9000"/>
    <n v="3496"/>
    <n v="39"/>
    <x v="3"/>
    <n v="57"/>
    <n v="61"/>
    <x v="1"/>
    <s v="USD"/>
    <n v="1267250400"/>
    <n v="1268028000"/>
    <d v="2010-02-27T06:00:00"/>
    <d v="2010-03-08T06:00:00"/>
    <b v="0"/>
    <b v="0"/>
    <s v="publishing/fiction"/>
    <s v="publishing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s v="music"/>
    <x v="1"/>
  </r>
  <r>
    <n v="208"/>
    <s v="Jackson Inc"/>
    <s v="Mandatory multi-tasking encryption"/>
    <n v="196900"/>
    <n v="199110"/>
    <n v="101"/>
    <x v="1"/>
    <n v="2053"/>
    <n v="97"/>
    <x v="1"/>
    <s v="USD"/>
    <n v="1510207200"/>
    <n v="1512280800"/>
    <d v="2017-11-09T06:00:00"/>
    <d v="2017-12-03T06:00:00"/>
    <b v="0"/>
    <b v="0"/>
    <s v="film &amp; video/documentary"/>
    <s v="film &amp; video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s v="film &amp; video"/>
    <x v="4"/>
  </r>
  <r>
    <n v="210"/>
    <s v="Schultz Inc"/>
    <s v="Synergistic tertiary time-frame"/>
    <n v="9400"/>
    <n v="6338"/>
    <n v="67"/>
    <x v="0"/>
    <n v="226"/>
    <n v="28"/>
    <x v="3"/>
    <s v="DKK"/>
    <n v="1488520800"/>
    <n v="1490850000"/>
    <d v="2017-03-03T06:00:00"/>
    <d v="2017-03-30T05:00:00"/>
    <b v="0"/>
    <b v="0"/>
    <s v="film &amp; video/science fiction"/>
    <s v="film &amp; video"/>
    <x v="22"/>
  </r>
  <r>
    <n v="211"/>
    <s v="Thompson LLC"/>
    <s v="Customer-focused impactful benchmark"/>
    <n v="104400"/>
    <n v="99100"/>
    <n v="95"/>
    <x v="0"/>
    <n v="1625"/>
    <n v="61"/>
    <x v="1"/>
    <s v="USD"/>
    <n v="1377579600"/>
    <n v="1379653200"/>
    <d v="2013-08-27T05:00:00"/>
    <d v="2013-09-20T05:00:00"/>
    <b v="0"/>
    <b v="0"/>
    <s v="theater/plays"/>
    <s v="theater"/>
    <x v="3"/>
  </r>
  <r>
    <n v="212"/>
    <s v="Johnson Inc"/>
    <s v="Profound next generation infrastructure"/>
    <n v="8100"/>
    <n v="12300"/>
    <n v="152"/>
    <x v="1"/>
    <n v="168"/>
    <n v="73"/>
    <x v="1"/>
    <s v="USD"/>
    <n v="1576389600"/>
    <n v="1580364000"/>
    <d v="2019-12-15T06:00:00"/>
    <d v="2020-01-30T06:00:00"/>
    <b v="0"/>
    <b v="0"/>
    <s v="theater/plays"/>
    <s v="theater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s v="music"/>
    <x v="7"/>
  </r>
  <r>
    <n v="214"/>
    <s v="Sullivan Group"/>
    <s v="Open-source fresh-thinking policy"/>
    <n v="1400"/>
    <n v="14324"/>
    <n v="1023"/>
    <x v="1"/>
    <n v="165"/>
    <n v="87"/>
    <x v="1"/>
    <s v="USD"/>
    <n v="1282194000"/>
    <n v="1282712400"/>
    <d v="2010-08-19T05:00:00"/>
    <d v="2010-08-25T05:00:00"/>
    <b v="0"/>
    <b v="0"/>
    <s v="music/rock"/>
    <s v="music"/>
    <x v="1"/>
  </r>
  <r>
    <n v="215"/>
    <s v="Vargas, Banks and Palmer"/>
    <s v="Extended 24/7 implementation"/>
    <n v="156800"/>
    <n v="6024"/>
    <n v="4"/>
    <x v="0"/>
    <n v="143"/>
    <n v="42"/>
    <x v="1"/>
    <s v="USD"/>
    <n v="1550037600"/>
    <n v="1550210400"/>
    <d v="2019-02-13T06:00:00"/>
    <d v="2019-02-15T06:00:00"/>
    <b v="0"/>
    <b v="0"/>
    <s v="theater/plays"/>
    <s v="theater"/>
    <x v="3"/>
  </r>
  <r>
    <n v="216"/>
    <s v="Johnson, Dixon and Zimmerman"/>
    <s v="Organic dynamic algorithm"/>
    <n v="121700"/>
    <n v="188721"/>
    <n v="155"/>
    <x v="1"/>
    <n v="1815"/>
    <n v="104"/>
    <x v="1"/>
    <s v="USD"/>
    <n v="1321941600"/>
    <n v="1322114400"/>
    <d v="2011-11-22T06:00:00"/>
    <d v="2011-11-24T06:00:00"/>
    <b v="0"/>
    <b v="0"/>
    <s v="theater/plays"/>
    <s v="theater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s v="film &amp; video"/>
    <x v="22"/>
  </r>
  <r>
    <n v="218"/>
    <s v="Price-Rodriguez"/>
    <s v="Adaptive logistical initiative"/>
    <n v="5700"/>
    <n v="12309"/>
    <n v="216"/>
    <x v="1"/>
    <n v="397"/>
    <n v="31"/>
    <x v="4"/>
    <s v="GBP"/>
    <n v="1320991200"/>
    <n v="1323928800"/>
    <d v="2011-11-11T06:00:00"/>
    <d v="2011-12-15T06:00:00"/>
    <b v="0"/>
    <b v="1"/>
    <s v="film &amp; video/shorts"/>
    <s v="film &amp; video"/>
    <x v="12"/>
  </r>
  <r>
    <n v="219"/>
    <s v="Huang-Henderson"/>
    <s v="Stand-alone mobile customer loyalty"/>
    <n v="41700"/>
    <n v="138497"/>
    <n v="332"/>
    <x v="1"/>
    <n v="1539"/>
    <n v="90"/>
    <x v="1"/>
    <s v="USD"/>
    <n v="1345093200"/>
    <n v="1346130000"/>
    <d v="2012-08-16T05:00:00"/>
    <d v="2012-08-28T05:00:00"/>
    <b v="0"/>
    <b v="0"/>
    <s v="film &amp; video/animation"/>
    <s v="film &amp; video"/>
    <x v="10"/>
  </r>
  <r>
    <n v="220"/>
    <s v="Owens-Le"/>
    <s v="Focused composite approach"/>
    <n v="7900"/>
    <n v="667"/>
    <n v="8"/>
    <x v="0"/>
    <n v="17"/>
    <n v="39"/>
    <x v="1"/>
    <s v="USD"/>
    <n v="1309496400"/>
    <n v="1311051600"/>
    <d v="2011-07-01T05:00:00"/>
    <d v="2011-07-19T05:00:00"/>
    <b v="1"/>
    <b v="0"/>
    <s v="theater/plays"/>
    <s v="theater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n v="1340427600"/>
    <d v="2012-06-21T05:00:00"/>
    <d v="2012-06-23T05:00:00"/>
    <b v="1"/>
    <b v="0"/>
    <s v="food/food trucks"/>
    <s v="food"/>
    <x v="0"/>
  </r>
  <r>
    <n v="222"/>
    <s v="Johnson LLC"/>
    <s v="Cross-group cohesive circuit"/>
    <n v="4800"/>
    <n v="6623"/>
    <n v="138"/>
    <x v="1"/>
    <n v="138"/>
    <n v="48"/>
    <x v="1"/>
    <s v="USD"/>
    <n v="1412226000"/>
    <n v="1412312400"/>
    <d v="2014-10-02T05:00:00"/>
    <d v="2014-10-03T05:00:00"/>
    <b v="0"/>
    <b v="0"/>
    <s v="photography/photography books"/>
    <s v="photography"/>
    <x v="14"/>
  </r>
  <r>
    <n v="223"/>
    <s v="Chavez, Garcia and Cantu"/>
    <s v="Synergistic explicit capability"/>
    <n v="87300"/>
    <n v="81897"/>
    <n v="94"/>
    <x v="0"/>
    <n v="931"/>
    <n v="88"/>
    <x v="1"/>
    <s v="USD"/>
    <n v="1458104400"/>
    <n v="1459314000"/>
    <d v="2016-03-16T05:00:00"/>
    <d v="2016-03-30T05:00:00"/>
    <b v="0"/>
    <b v="0"/>
    <s v="theater/plays"/>
    <s v="theater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s v="film &amp; video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s v="music"/>
    <x v="1"/>
  </r>
  <r>
    <n v="226"/>
    <s v="Garcia Inc"/>
    <s v="Progressive neutral middleware"/>
    <n v="3000"/>
    <n v="10999"/>
    <n v="367"/>
    <x v="1"/>
    <n v="112"/>
    <n v="98"/>
    <x v="1"/>
    <s v="USD"/>
    <n v="1270702800"/>
    <n v="1273899600"/>
    <d v="2010-04-08T05:00:00"/>
    <d v="2010-05-15T05:00:00"/>
    <b v="0"/>
    <b v="0"/>
    <s v="photography/photography books"/>
    <s v="photography"/>
    <x v="14"/>
  </r>
  <r>
    <n v="227"/>
    <s v="Johnson-Lee"/>
    <s v="Intuitive exuding process improvement"/>
    <n v="60900"/>
    <n v="102751"/>
    <n v="169"/>
    <x v="1"/>
    <n v="943"/>
    <n v="109"/>
    <x v="1"/>
    <s v="USD"/>
    <n v="1431666000"/>
    <n v="1432184400"/>
    <d v="2015-05-15T05:00:00"/>
    <d v="2015-05-21T05:00:00"/>
    <b v="0"/>
    <b v="0"/>
    <s v="games/mobile games"/>
    <s v="games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s v="film &amp; video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n v="1500440400"/>
    <d v="2017-06-01T05:00:00"/>
    <d v="2017-07-19T05:00:00"/>
    <b v="0"/>
    <b v="1"/>
    <s v="games/mobile games"/>
    <s v="games"/>
    <x v="20"/>
  </r>
  <r>
    <n v="230"/>
    <s v="Miranda, Hall and Mcgrath"/>
    <s v="Progressive value-added ability"/>
    <n v="2400"/>
    <n v="10084"/>
    <n v="420"/>
    <x v="1"/>
    <n v="101"/>
    <n v="100"/>
    <x v="1"/>
    <s v="USD"/>
    <n v="1575612000"/>
    <n v="1575612000"/>
    <d v="2019-12-06T06:00:00"/>
    <d v="2019-12-06T06:00:00"/>
    <b v="0"/>
    <b v="0"/>
    <s v="games/video games"/>
    <s v="games"/>
    <x v="11"/>
  </r>
  <r>
    <n v="231"/>
    <s v="Williams, Carter and Gonzalez"/>
    <s v="Cross-platform uniform hardware"/>
    <n v="7200"/>
    <n v="5523"/>
    <n v="77"/>
    <x v="3"/>
    <n v="67"/>
    <n v="82"/>
    <x v="1"/>
    <s v="USD"/>
    <n v="1369112400"/>
    <n v="1374123600"/>
    <d v="2013-05-21T05:00:00"/>
    <d v="2013-07-18T05:00:00"/>
    <b v="0"/>
    <b v="0"/>
    <s v="theater/plays"/>
    <s v="theater"/>
    <x v="3"/>
  </r>
  <r>
    <n v="232"/>
    <s v="Davis-Rodriguez"/>
    <s v="Progressive secondary portal"/>
    <n v="3400"/>
    <n v="5823"/>
    <n v="171"/>
    <x v="1"/>
    <n v="92"/>
    <n v="63"/>
    <x v="1"/>
    <s v="USD"/>
    <n v="1469422800"/>
    <n v="1469509200"/>
    <d v="2016-07-25T05:00:00"/>
    <d v="2016-07-26T05:00:00"/>
    <b v="0"/>
    <b v="0"/>
    <s v="theater/plays"/>
    <s v="theater"/>
    <x v="3"/>
  </r>
  <r>
    <n v="233"/>
    <s v="Reid, Rivera and Perry"/>
    <s v="Multi-lateral national adapter"/>
    <n v="3800"/>
    <n v="6000"/>
    <n v="158"/>
    <x v="1"/>
    <n v="62"/>
    <n v="97"/>
    <x v="1"/>
    <s v="USD"/>
    <n v="1307854800"/>
    <n v="1309237200"/>
    <d v="2011-06-12T05:00:00"/>
    <d v="2011-06-28T05:00:00"/>
    <b v="0"/>
    <b v="0"/>
    <s v="film &amp; video/animation"/>
    <s v="film &amp; video"/>
    <x v="10"/>
  </r>
  <r>
    <n v="234"/>
    <s v="Mendoza-Parker"/>
    <s v="Enterprise-wide motivating matrices"/>
    <n v="7500"/>
    <n v="8181"/>
    <n v="109"/>
    <x v="1"/>
    <n v="149"/>
    <n v="55"/>
    <x v="6"/>
    <s v="EUR"/>
    <n v="1503378000"/>
    <n v="1503982800"/>
    <d v="2017-08-22T05:00:00"/>
    <d v="2017-08-29T05:00:00"/>
    <b v="0"/>
    <b v="1"/>
    <s v="games/video games"/>
    <s v="games"/>
    <x v="11"/>
  </r>
  <r>
    <n v="235"/>
    <s v="Lee, Ali and Guzman"/>
    <s v="Polarized upward-trending Local Area Network"/>
    <n v="8600"/>
    <n v="3589"/>
    <n v="42"/>
    <x v="0"/>
    <n v="92"/>
    <n v="39"/>
    <x v="1"/>
    <s v="USD"/>
    <n v="1486965600"/>
    <n v="1487397600"/>
    <d v="2017-02-13T06:00:00"/>
    <d v="2017-02-18T06:00:00"/>
    <b v="0"/>
    <b v="0"/>
    <s v="film &amp; video/animation"/>
    <s v="film &amp; video"/>
    <x v="10"/>
  </r>
  <r>
    <n v="236"/>
    <s v="Gallegos-Cobb"/>
    <s v="Object-based directional function"/>
    <n v="39500"/>
    <n v="4323"/>
    <n v="11"/>
    <x v="0"/>
    <n v="57"/>
    <n v="76"/>
    <x v="2"/>
    <s v="AUD"/>
    <n v="1561438800"/>
    <n v="1562043600"/>
    <d v="2019-06-25T05:00:00"/>
    <d v="2019-07-02T05:00:00"/>
    <b v="0"/>
    <b v="1"/>
    <s v="music/rock"/>
    <s v="music"/>
    <x v="1"/>
  </r>
  <r>
    <n v="237"/>
    <s v="Ellison PLC"/>
    <s v="Re-contextualized tangible open architecture"/>
    <n v="9300"/>
    <n v="14822"/>
    <n v="159"/>
    <x v="1"/>
    <n v="329"/>
    <n v="45"/>
    <x v="1"/>
    <s v="USD"/>
    <n v="1398402000"/>
    <n v="1398574800"/>
    <d v="2014-04-25T05:00:00"/>
    <d v="2014-04-27T05:00:00"/>
    <b v="0"/>
    <b v="0"/>
    <s v="film &amp; video/animation"/>
    <s v="film &amp; video"/>
    <x v="10"/>
  </r>
  <r>
    <n v="238"/>
    <s v="Bolton, Sanchez and Carrillo"/>
    <s v="Distributed systemic adapter"/>
    <n v="2400"/>
    <n v="10138"/>
    <n v="422"/>
    <x v="1"/>
    <n v="97"/>
    <n v="105"/>
    <x v="3"/>
    <s v="DKK"/>
    <n v="1513231200"/>
    <n v="1515391200"/>
    <d v="2017-12-14T06:00:00"/>
    <d v="2018-01-08T06:00:00"/>
    <b v="0"/>
    <b v="1"/>
    <s v="theater/plays"/>
    <s v="theater"/>
    <x v="3"/>
  </r>
  <r>
    <n v="239"/>
    <s v="Mason-Sanders"/>
    <s v="Networked web-enabled instruction set"/>
    <n v="3200"/>
    <n v="3127"/>
    <n v="98"/>
    <x v="0"/>
    <n v="41"/>
    <n v="76"/>
    <x v="1"/>
    <s v="USD"/>
    <n v="1440824400"/>
    <n v="1441170000"/>
    <d v="2015-08-29T05:00:00"/>
    <d v="2015-09-02T05:00:00"/>
    <b v="0"/>
    <b v="0"/>
    <s v="technology/wearables"/>
    <s v="technology"/>
    <x v="8"/>
  </r>
  <r>
    <n v="240"/>
    <s v="Pitts-Reed"/>
    <s v="Vision-oriented dynamic service-desk"/>
    <n v="29400"/>
    <n v="123124"/>
    <n v="419"/>
    <x v="1"/>
    <n v="1784"/>
    <n v="69"/>
    <x v="1"/>
    <s v="USD"/>
    <n v="1281070800"/>
    <n v="1281157200"/>
    <d v="2010-08-06T05:00:00"/>
    <d v="2010-08-07T05:00:00"/>
    <b v="0"/>
    <b v="0"/>
    <s v="theater/plays"/>
    <s v="theater"/>
    <x v="3"/>
  </r>
  <r>
    <n v="241"/>
    <s v="Gonzalez-Martinez"/>
    <s v="Vision-oriented actuating open system"/>
    <n v="168500"/>
    <n v="171729"/>
    <n v="102"/>
    <x v="1"/>
    <n v="1684"/>
    <n v="102"/>
    <x v="2"/>
    <s v="AUD"/>
    <n v="1397365200"/>
    <n v="1398229200"/>
    <d v="2014-04-13T05:00:00"/>
    <d v="2014-04-23T05:00:00"/>
    <b v="0"/>
    <b v="1"/>
    <s v="publishing/nonfiction"/>
    <s v="publishing"/>
    <x v="9"/>
  </r>
  <r>
    <n v="242"/>
    <s v="Hill, Martin and Garcia"/>
    <s v="Sharable scalable core"/>
    <n v="8400"/>
    <n v="10729"/>
    <n v="128"/>
    <x v="1"/>
    <n v="250"/>
    <n v="43"/>
    <x v="1"/>
    <s v="USD"/>
    <n v="1494392400"/>
    <n v="1495256400"/>
    <d v="2017-05-10T05:00:00"/>
    <d v="2017-05-20T05:00:00"/>
    <b v="0"/>
    <b v="1"/>
    <s v="music/rock"/>
    <s v="music"/>
    <x v="1"/>
  </r>
  <r>
    <n v="243"/>
    <s v="Garcia PLC"/>
    <s v="Customer-focused attitude-oriented function"/>
    <n v="2300"/>
    <n v="10240"/>
    <n v="445"/>
    <x v="1"/>
    <n v="238"/>
    <n v="43"/>
    <x v="1"/>
    <s v="USD"/>
    <n v="1520143200"/>
    <n v="1520402400"/>
    <d v="2018-03-04T06:00:00"/>
    <d v="2018-03-07T06:00:00"/>
    <b v="0"/>
    <b v="0"/>
    <s v="theater/plays"/>
    <s v="theater"/>
    <x v="3"/>
  </r>
  <r>
    <n v="244"/>
    <s v="Herring-Bailey"/>
    <s v="Reverse-engineered system-worthy extranet"/>
    <n v="700"/>
    <n v="3988"/>
    <n v="570"/>
    <x v="1"/>
    <n v="53"/>
    <n v="75"/>
    <x v="1"/>
    <s v="USD"/>
    <n v="1405314000"/>
    <n v="1409806800"/>
    <d v="2014-07-14T05:00:00"/>
    <d v="2014-09-04T05:00:00"/>
    <b v="0"/>
    <b v="0"/>
    <s v="theater/plays"/>
    <s v="theater"/>
    <x v="3"/>
  </r>
  <r>
    <n v="245"/>
    <s v="Russell-Gardner"/>
    <s v="Re-engineered systematic monitoring"/>
    <n v="2900"/>
    <n v="14771"/>
    <n v="509"/>
    <x v="1"/>
    <n v="214"/>
    <n v="69"/>
    <x v="1"/>
    <s v="USD"/>
    <n v="1396846800"/>
    <n v="1396933200"/>
    <d v="2014-04-07T05:00:00"/>
    <d v="2014-04-08T05:00:00"/>
    <b v="0"/>
    <b v="0"/>
    <s v="theater/plays"/>
    <s v="theater"/>
    <x v="3"/>
  </r>
  <r>
    <n v="246"/>
    <s v="Walters-Carter"/>
    <s v="Seamless value-added standardization"/>
    <n v="4500"/>
    <n v="14649"/>
    <n v="326"/>
    <x v="1"/>
    <n v="222"/>
    <n v="66"/>
    <x v="1"/>
    <s v="USD"/>
    <n v="1375678800"/>
    <n v="1376024400"/>
    <d v="2013-08-05T05:00:00"/>
    <d v="2013-08-09T05:00:00"/>
    <b v="0"/>
    <b v="0"/>
    <s v="technology/web"/>
    <s v="technology"/>
    <x v="2"/>
  </r>
  <r>
    <n v="247"/>
    <s v="Johnson, Patterson and Montoya"/>
    <s v="Triple-buffered fresh-thinking frame"/>
    <n v="19800"/>
    <n v="184658"/>
    <n v="933"/>
    <x v="1"/>
    <n v="1884"/>
    <n v="98"/>
    <x v="1"/>
    <s v="USD"/>
    <n v="1482386400"/>
    <n v="1483682400"/>
    <d v="2016-12-22T06:00:00"/>
    <d v="2017-01-06T06:00:00"/>
    <b v="0"/>
    <b v="1"/>
    <s v="publishing/fiction"/>
    <s v="publishing"/>
    <x v="13"/>
  </r>
  <r>
    <n v="248"/>
    <s v="Roberts and Sons"/>
    <s v="Streamlined holistic knowledgebase"/>
    <n v="6200"/>
    <n v="13103"/>
    <n v="211"/>
    <x v="1"/>
    <n v="218"/>
    <n v="60"/>
    <x v="2"/>
    <s v="AUD"/>
    <n v="1420005600"/>
    <n v="1420437600"/>
    <d v="2014-12-31T06:00:00"/>
    <d v="2015-01-05T06:00:00"/>
    <b v="0"/>
    <b v="0"/>
    <s v="games/mobile games"/>
    <s v="games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s v="publishing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s v="music"/>
    <x v="1"/>
  </r>
  <r>
    <n v="251"/>
    <s v="Singleton Ltd"/>
    <s v="Enhanced user-facing function"/>
    <n v="7100"/>
    <n v="3840"/>
    <n v="54"/>
    <x v="0"/>
    <n v="101"/>
    <n v="38"/>
    <x v="1"/>
    <s v="USD"/>
    <n v="1355032800"/>
    <n v="1355205600"/>
    <d v="2012-12-09T06:00:00"/>
    <d v="2012-12-11T06:00:00"/>
    <b v="0"/>
    <b v="0"/>
    <s v="theater/plays"/>
    <s v="theater"/>
    <x v="3"/>
  </r>
  <r>
    <n v="252"/>
    <s v="Perez PLC"/>
    <s v="Operative bandwidth-monitored interface"/>
    <n v="1000"/>
    <n v="6263"/>
    <n v="626"/>
    <x v="1"/>
    <n v="59"/>
    <n v="106"/>
    <x v="1"/>
    <s v="USD"/>
    <n v="1382677200"/>
    <n v="1383109200"/>
    <d v="2013-10-25T05:00:00"/>
    <d v="2013-10-30T05:00:00"/>
    <b v="0"/>
    <b v="0"/>
    <s v="theater/plays"/>
    <s v="theater"/>
    <x v="3"/>
  </r>
  <r>
    <n v="253"/>
    <s v="Rogers, Jacobs and Jackson"/>
    <s v="Upgradable multi-state instruction set"/>
    <n v="121500"/>
    <n v="108161"/>
    <n v="89"/>
    <x v="0"/>
    <n v="1335"/>
    <n v="81"/>
    <x v="0"/>
    <s v="CAD"/>
    <n v="1302238800"/>
    <n v="1303275600"/>
    <d v="2011-04-08T05:00:00"/>
    <d v="2011-04-20T05:00:00"/>
    <b v="0"/>
    <b v="0"/>
    <s v="film &amp; video/drama"/>
    <s v="film &amp; video"/>
    <x v="6"/>
  </r>
  <r>
    <n v="254"/>
    <s v="Barry Group"/>
    <s v="De-engineered static Local Area Network"/>
    <n v="4600"/>
    <n v="8505"/>
    <n v="185"/>
    <x v="1"/>
    <n v="88"/>
    <n v="97"/>
    <x v="1"/>
    <s v="USD"/>
    <n v="1487656800"/>
    <n v="1487829600"/>
    <d v="2017-02-21T06:00:00"/>
    <d v="2017-02-23T06:00:00"/>
    <b v="0"/>
    <b v="0"/>
    <s v="publishing/nonfiction"/>
    <s v="publishing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s v="music"/>
    <x v="1"/>
  </r>
  <r>
    <n v="256"/>
    <s v="Smith-Reid"/>
    <s v="Optimized actuating toolset"/>
    <n v="4100"/>
    <n v="959"/>
    <n v="23"/>
    <x v="0"/>
    <n v="15"/>
    <n v="64"/>
    <x v="4"/>
    <s v="GBP"/>
    <n v="1453615200"/>
    <n v="1456812000"/>
    <d v="2016-01-24T06:00:00"/>
    <d v="2016-03-01T06:00:00"/>
    <b v="0"/>
    <b v="0"/>
    <s v="music/rock"/>
    <s v="music"/>
    <x v="1"/>
  </r>
  <r>
    <n v="257"/>
    <s v="Williams Inc"/>
    <s v="Decentralized exuding strategy"/>
    <n v="5700"/>
    <n v="8322"/>
    <n v="146"/>
    <x v="1"/>
    <n v="92"/>
    <n v="90"/>
    <x v="1"/>
    <s v="USD"/>
    <n v="1362463200"/>
    <n v="1363669200"/>
    <d v="2013-03-05T06:00:00"/>
    <d v="2013-03-19T05:00:00"/>
    <b v="0"/>
    <b v="0"/>
    <s v="theater/plays"/>
    <s v="theater"/>
    <x v="3"/>
  </r>
  <r>
    <n v="258"/>
    <s v="Duncan, Mcdonald and Miller"/>
    <s v="Assimilated coherent hardware"/>
    <n v="5000"/>
    <n v="13424"/>
    <n v="268"/>
    <x v="1"/>
    <n v="186"/>
    <n v="72"/>
    <x v="1"/>
    <s v="USD"/>
    <n v="1481176800"/>
    <n v="1482904800"/>
    <d v="2016-12-08T06:00:00"/>
    <d v="2016-12-28T06:00:00"/>
    <b v="0"/>
    <b v="1"/>
    <s v="theater/plays"/>
    <s v="theater"/>
    <x v="3"/>
  </r>
  <r>
    <n v="259"/>
    <s v="Watkins Ltd"/>
    <s v="Multi-channeled responsive implementation"/>
    <n v="1800"/>
    <n v="10755"/>
    <n v="598"/>
    <x v="1"/>
    <n v="138"/>
    <n v="78"/>
    <x v="1"/>
    <s v="USD"/>
    <n v="1354946400"/>
    <n v="1356588000"/>
    <d v="2012-12-08T06:00:00"/>
    <d v="2012-12-27T06:00:00"/>
    <b v="1"/>
    <b v="0"/>
    <s v="photography/photography books"/>
    <s v="photography"/>
    <x v="14"/>
  </r>
  <r>
    <n v="260"/>
    <s v="Allen-Jones"/>
    <s v="Centralized modular initiative"/>
    <n v="6300"/>
    <n v="9935"/>
    <n v="158"/>
    <x v="1"/>
    <n v="261"/>
    <n v="38"/>
    <x v="1"/>
    <s v="USD"/>
    <n v="1348808400"/>
    <n v="1349845200"/>
    <d v="2012-09-28T05:00:00"/>
    <d v="2012-10-10T05:00:00"/>
    <b v="0"/>
    <b v="0"/>
    <s v="music/rock"/>
    <s v="music"/>
    <x v="1"/>
  </r>
  <r>
    <n v="261"/>
    <s v="Mason-Smith"/>
    <s v="Reverse-engineered cohesive migration"/>
    <n v="84300"/>
    <n v="26303"/>
    <n v="31"/>
    <x v="0"/>
    <n v="454"/>
    <n v="58"/>
    <x v="1"/>
    <s v="USD"/>
    <n v="1282712400"/>
    <n v="1283058000"/>
    <d v="2010-08-25T05:00:00"/>
    <d v="2010-08-29T05:00:00"/>
    <b v="0"/>
    <b v="1"/>
    <s v="music/rock"/>
    <s v="music"/>
    <x v="1"/>
  </r>
  <r>
    <n v="262"/>
    <s v="Lloyd, Kennedy and Davis"/>
    <s v="Compatible multimedia hub"/>
    <n v="1700"/>
    <n v="5328"/>
    <n v="313"/>
    <x v="1"/>
    <n v="107"/>
    <n v="50"/>
    <x v="1"/>
    <s v="USD"/>
    <n v="1301979600"/>
    <n v="1304226000"/>
    <d v="2011-04-05T05:00:00"/>
    <d v="2011-05-01T05:00:00"/>
    <b v="0"/>
    <b v="1"/>
    <s v="music/indie rock"/>
    <s v="music"/>
    <x v="7"/>
  </r>
  <r>
    <n v="263"/>
    <s v="Walker Ltd"/>
    <s v="Organic eco-centric success"/>
    <n v="2900"/>
    <n v="10756"/>
    <n v="371"/>
    <x v="1"/>
    <n v="199"/>
    <n v="54"/>
    <x v="1"/>
    <s v="USD"/>
    <n v="1263016800"/>
    <n v="1263016800"/>
    <d v="2010-01-09T06:00:00"/>
    <d v="2010-01-09T06:00:00"/>
    <b v="0"/>
    <b v="0"/>
    <s v="photography/photography books"/>
    <s v="photography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s v="theater"/>
    <x v="3"/>
  </r>
  <r>
    <n v="265"/>
    <s v="Lee and Sons"/>
    <s v="Persevering interactive emulation"/>
    <n v="4900"/>
    <n v="6031"/>
    <n v="123"/>
    <x v="1"/>
    <n v="86"/>
    <n v="70"/>
    <x v="1"/>
    <s v="USD"/>
    <n v="1451800800"/>
    <n v="1455602400"/>
    <d v="2016-01-03T06:00:00"/>
    <d v="2016-02-16T06:00:00"/>
    <b v="0"/>
    <b v="0"/>
    <s v="theater/plays"/>
    <s v="theater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s v="music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n v="1352440800"/>
    <d v="2012-10-24T05:00:00"/>
    <d v="2012-11-09T06:00:00"/>
    <b v="0"/>
    <b v="0"/>
    <s v="theater/plays"/>
    <s v="theater"/>
    <x v="3"/>
  </r>
  <r>
    <n v="268"/>
    <s v="Brown-Mckee"/>
    <s v="Networked optimal productivity"/>
    <n v="1500"/>
    <n v="2708"/>
    <n v="181"/>
    <x v="1"/>
    <n v="48"/>
    <n v="56"/>
    <x v="1"/>
    <s v="USD"/>
    <n v="1349326800"/>
    <n v="1353304800"/>
    <d v="2012-10-04T05:00:00"/>
    <d v="2012-11-19T06:00:00"/>
    <b v="0"/>
    <b v="0"/>
    <s v="film &amp; video/documentary"/>
    <s v="film &amp; video"/>
    <x v="4"/>
  </r>
  <r>
    <n v="269"/>
    <s v="Miles and Sons"/>
    <s v="Persistent attitude-oriented approach"/>
    <n v="3500"/>
    <n v="8842"/>
    <n v="253"/>
    <x v="1"/>
    <n v="87"/>
    <n v="102"/>
    <x v="1"/>
    <s v="USD"/>
    <n v="1548914400"/>
    <n v="1550728800"/>
    <d v="2019-01-31T06:00:00"/>
    <d v="2019-02-21T06:00:00"/>
    <b v="0"/>
    <b v="0"/>
    <s v="film &amp; video/television"/>
    <s v="film &amp; video"/>
    <x v="19"/>
  </r>
  <r>
    <n v="270"/>
    <s v="Sawyer, Horton and Williams"/>
    <s v="Triple-buffered 4thgeneration toolset"/>
    <n v="173900"/>
    <n v="47260"/>
    <n v="27"/>
    <x v="3"/>
    <n v="1890"/>
    <n v="25"/>
    <x v="1"/>
    <s v="USD"/>
    <n v="1291269600"/>
    <n v="1291442400"/>
    <d v="2010-12-02T06:00:00"/>
    <d v="2010-12-04T06:00:00"/>
    <b v="0"/>
    <b v="0"/>
    <s v="games/video games"/>
    <s v="games"/>
    <x v="11"/>
  </r>
  <r>
    <n v="271"/>
    <s v="Foley-Cox"/>
    <s v="Progressive zero administration leverage"/>
    <n v="153700"/>
    <n v="1953"/>
    <n v="1"/>
    <x v="2"/>
    <n v="61"/>
    <n v="32"/>
    <x v="1"/>
    <s v="USD"/>
    <n v="1449468000"/>
    <n v="1452146400"/>
    <d v="2015-12-07T06:00:00"/>
    <d v="2016-01-07T06:00:00"/>
    <b v="0"/>
    <b v="0"/>
    <s v="photography/photography books"/>
    <s v="photography"/>
    <x v="14"/>
  </r>
  <r>
    <n v="272"/>
    <s v="Horton, Morrison and Clark"/>
    <s v="Networked radical neural-net"/>
    <n v="51100"/>
    <n v="155349"/>
    <n v="304"/>
    <x v="1"/>
    <n v="1894"/>
    <n v="82"/>
    <x v="1"/>
    <s v="USD"/>
    <n v="1562734800"/>
    <n v="1564894800"/>
    <d v="2019-07-10T05:00:00"/>
    <d v="2019-08-04T05:00:00"/>
    <b v="0"/>
    <b v="1"/>
    <s v="theater/plays"/>
    <s v="theater"/>
    <x v="3"/>
  </r>
  <r>
    <n v="273"/>
    <s v="Thomas and Sons"/>
    <s v="Re-engineered heuristic forecast"/>
    <n v="7800"/>
    <n v="10704"/>
    <n v="137"/>
    <x v="1"/>
    <n v="282"/>
    <n v="38"/>
    <x v="0"/>
    <s v="CAD"/>
    <n v="1505624400"/>
    <n v="1505883600"/>
    <d v="2017-09-17T05:00:00"/>
    <d v="2017-09-20T05:00:00"/>
    <b v="0"/>
    <b v="0"/>
    <s v="theater/plays"/>
    <s v="theater"/>
    <x v="3"/>
  </r>
  <r>
    <n v="274"/>
    <s v="Morgan-Jenkins"/>
    <s v="Fully-configurable background algorithm"/>
    <n v="2400"/>
    <n v="773"/>
    <n v="32"/>
    <x v="0"/>
    <n v="15"/>
    <n v="52"/>
    <x v="1"/>
    <s v="USD"/>
    <n v="1509948000"/>
    <n v="1510380000"/>
    <d v="2017-11-06T06:00:00"/>
    <d v="2017-11-11T06:00:00"/>
    <b v="0"/>
    <b v="0"/>
    <s v="theater/plays"/>
    <s v="theater"/>
    <x v="3"/>
  </r>
  <r>
    <n v="275"/>
    <s v="Ward, Sanchez and Kemp"/>
    <s v="Stand-alone discrete Graphical User Interface"/>
    <n v="3900"/>
    <n v="9419"/>
    <n v="242"/>
    <x v="1"/>
    <n v="116"/>
    <n v="81"/>
    <x v="1"/>
    <s v="USD"/>
    <n v="1554526800"/>
    <n v="1555218000"/>
    <d v="2019-04-06T05:00:00"/>
    <d v="2019-04-14T05:00:00"/>
    <b v="0"/>
    <b v="0"/>
    <s v="publishing/translations"/>
    <s v="publishing"/>
    <x v="18"/>
  </r>
  <r>
    <n v="276"/>
    <s v="Fields Ltd"/>
    <s v="Front-line foreground project"/>
    <n v="5500"/>
    <n v="5324"/>
    <n v="97"/>
    <x v="0"/>
    <n v="133"/>
    <n v="40"/>
    <x v="1"/>
    <s v="USD"/>
    <n v="1334811600"/>
    <n v="1335243600"/>
    <d v="2012-04-19T05:00:00"/>
    <d v="2012-04-24T05:00:00"/>
    <b v="0"/>
    <b v="1"/>
    <s v="games/video games"/>
    <s v="games"/>
    <x v="11"/>
  </r>
  <r>
    <n v="277"/>
    <s v="Ramos-Mitchell"/>
    <s v="Persevering system-worthy info-mediaries"/>
    <n v="700"/>
    <n v="7465"/>
    <n v="1066"/>
    <x v="1"/>
    <n v="83"/>
    <n v="90"/>
    <x v="1"/>
    <s v="USD"/>
    <n v="1279515600"/>
    <n v="1279688400"/>
    <d v="2010-07-19T05:00:00"/>
    <d v="2010-07-21T05:00:00"/>
    <b v="0"/>
    <b v="0"/>
    <s v="theater/plays"/>
    <s v="theater"/>
    <x v="3"/>
  </r>
  <r>
    <n v="278"/>
    <s v="Higgins, Davis and Salazar"/>
    <s v="Distributed multi-tasking strategy"/>
    <n v="2700"/>
    <n v="8799"/>
    <n v="326"/>
    <x v="1"/>
    <n v="91"/>
    <n v="97"/>
    <x v="1"/>
    <s v="USD"/>
    <n v="1353909600"/>
    <n v="1356069600"/>
    <d v="2012-11-26T06:00:00"/>
    <d v="2012-12-21T06:00:00"/>
    <b v="0"/>
    <b v="0"/>
    <s v="technology/web"/>
    <s v="technology"/>
    <x v="2"/>
  </r>
  <r>
    <n v="279"/>
    <s v="Smith-Jenkins"/>
    <s v="Vision-oriented methodical application"/>
    <n v="8000"/>
    <n v="13656"/>
    <n v="171"/>
    <x v="1"/>
    <n v="546"/>
    <n v="25"/>
    <x v="1"/>
    <s v="USD"/>
    <n v="1535950800"/>
    <n v="1536210000"/>
    <d v="2018-09-03T05:00:00"/>
    <d v="2018-09-06T05:00:00"/>
    <b v="0"/>
    <b v="0"/>
    <s v="theater/plays"/>
    <s v="theater"/>
    <x v="3"/>
  </r>
  <r>
    <n v="280"/>
    <s v="Braun PLC"/>
    <s v="Function-based high-level infrastructure"/>
    <n v="2500"/>
    <n v="14536"/>
    <n v="581"/>
    <x v="1"/>
    <n v="393"/>
    <n v="37"/>
    <x v="1"/>
    <s v="USD"/>
    <n v="1511244000"/>
    <n v="1511762400"/>
    <d v="2017-11-21T06:00:00"/>
    <d v="2017-11-27T06:00:00"/>
    <b v="0"/>
    <b v="0"/>
    <s v="film &amp; video/animation"/>
    <s v="film &amp; video"/>
    <x v="10"/>
  </r>
  <r>
    <n v="281"/>
    <s v="Drake PLC"/>
    <s v="Profound object-oriented paradigm"/>
    <n v="164500"/>
    <n v="150552"/>
    <n v="92"/>
    <x v="0"/>
    <n v="2062"/>
    <n v="73"/>
    <x v="1"/>
    <s v="USD"/>
    <n v="1331445600"/>
    <n v="1333256400"/>
    <d v="2012-03-11T06:00:00"/>
    <d v="2012-04-01T05:00:00"/>
    <b v="0"/>
    <b v="1"/>
    <s v="theater/plays"/>
    <s v="theater"/>
    <x v="3"/>
  </r>
  <r>
    <n v="282"/>
    <s v="Ross, Kelly and Brown"/>
    <s v="Virtual contextually-based circuit"/>
    <n v="8400"/>
    <n v="9076"/>
    <n v="108"/>
    <x v="1"/>
    <n v="133"/>
    <n v="68"/>
    <x v="1"/>
    <s v="USD"/>
    <n v="1480226400"/>
    <n v="1480744800"/>
    <d v="2016-11-27T06:00:00"/>
    <d v="2016-12-03T06:00:00"/>
    <b v="0"/>
    <b v="1"/>
    <s v="film &amp; video/television"/>
    <s v="film &amp; video"/>
    <x v="19"/>
  </r>
  <r>
    <n v="283"/>
    <s v="Lucas-Mullins"/>
    <s v="Business-focused dynamic instruction set"/>
    <n v="8100"/>
    <n v="1517"/>
    <n v="19"/>
    <x v="0"/>
    <n v="29"/>
    <n v="52"/>
    <x v="3"/>
    <s v="DKK"/>
    <n v="1464584400"/>
    <n v="1465016400"/>
    <d v="2016-05-30T05:00:00"/>
    <d v="2016-06-04T05:00:00"/>
    <b v="0"/>
    <b v="0"/>
    <s v="music/rock"/>
    <s v="music"/>
    <x v="1"/>
  </r>
  <r>
    <n v="284"/>
    <s v="Tran LLC"/>
    <s v="Ameliorated fresh-thinking protocol"/>
    <n v="9800"/>
    <n v="8153"/>
    <n v="83"/>
    <x v="0"/>
    <n v="132"/>
    <n v="62"/>
    <x v="1"/>
    <s v="USD"/>
    <n v="1335848400"/>
    <n v="1336280400"/>
    <d v="2012-05-01T05:00:00"/>
    <d v="2012-05-06T05:00:00"/>
    <b v="0"/>
    <b v="0"/>
    <s v="technology/web"/>
    <s v="technology"/>
    <x v="2"/>
  </r>
  <r>
    <n v="285"/>
    <s v="Dawson, Brady and Gilbert"/>
    <s v="Front-line optimizing emulation"/>
    <n v="900"/>
    <n v="6357"/>
    <n v="706"/>
    <x v="1"/>
    <n v="254"/>
    <n v="25"/>
    <x v="1"/>
    <s v="USD"/>
    <n v="1473483600"/>
    <n v="1476766800"/>
    <d v="2016-09-10T05:00:00"/>
    <d v="2016-10-18T05:00:00"/>
    <b v="0"/>
    <b v="0"/>
    <s v="theater/plays"/>
    <s v="theater"/>
    <x v="3"/>
  </r>
  <r>
    <n v="286"/>
    <s v="Obrien-Aguirre"/>
    <s v="Devolved uniform complexity"/>
    <n v="112100"/>
    <n v="19557"/>
    <n v="17"/>
    <x v="3"/>
    <n v="184"/>
    <n v="106"/>
    <x v="1"/>
    <s v="USD"/>
    <n v="1479880800"/>
    <n v="1480485600"/>
    <d v="2016-11-23T06:00:00"/>
    <d v="2016-11-30T06:00:00"/>
    <b v="0"/>
    <b v="0"/>
    <s v="theater/plays"/>
    <s v="theater"/>
    <x v="3"/>
  </r>
  <r>
    <n v="287"/>
    <s v="Ferguson PLC"/>
    <s v="Public-key intangible superstructure"/>
    <n v="6300"/>
    <n v="13213"/>
    <n v="210"/>
    <x v="1"/>
    <n v="176"/>
    <n v="75"/>
    <x v="1"/>
    <s v="USD"/>
    <n v="1430197200"/>
    <n v="1430197200"/>
    <d v="2015-04-28T05:00:00"/>
    <d v="2015-04-28T05:00:00"/>
    <b v="0"/>
    <b v="0"/>
    <s v="music/electric music"/>
    <s v="music"/>
    <x v="5"/>
  </r>
  <r>
    <n v="288"/>
    <s v="Garcia Ltd"/>
    <s v="Secured global success"/>
    <n v="5600"/>
    <n v="5476"/>
    <n v="98"/>
    <x v="0"/>
    <n v="137"/>
    <n v="40"/>
    <x v="3"/>
    <s v="DKK"/>
    <n v="1331701200"/>
    <n v="1331787600"/>
    <d v="2012-03-14T05:00:00"/>
    <d v="2012-03-15T05:00:00"/>
    <b v="0"/>
    <b v="1"/>
    <s v="music/metal"/>
    <s v="music"/>
    <x v="16"/>
  </r>
  <r>
    <n v="289"/>
    <s v="Smith, Love and Smith"/>
    <s v="Grass-roots mission-critical capability"/>
    <n v="800"/>
    <n v="13474"/>
    <n v="1684"/>
    <x v="1"/>
    <n v="337"/>
    <n v="40"/>
    <x v="0"/>
    <s v="CAD"/>
    <n v="1438578000"/>
    <n v="1438837200"/>
    <d v="2015-08-03T05:00:00"/>
    <d v="2015-08-06T05:00:00"/>
    <b v="0"/>
    <b v="0"/>
    <s v="theater/plays"/>
    <s v="theater"/>
    <x v="3"/>
  </r>
  <r>
    <n v="290"/>
    <s v="Wilson, Hall and Osborne"/>
    <s v="Advanced global data-warehouse"/>
    <n v="168600"/>
    <n v="91722"/>
    <n v="54"/>
    <x v="0"/>
    <n v="908"/>
    <n v="101"/>
    <x v="1"/>
    <s v="USD"/>
    <n v="1368162000"/>
    <n v="1370926800"/>
    <d v="2013-05-10T05:00:00"/>
    <d v="2013-06-11T05:00:00"/>
    <b v="0"/>
    <b v="1"/>
    <s v="film &amp; video/documentary"/>
    <s v="film &amp; video"/>
    <x v="4"/>
  </r>
  <r>
    <n v="291"/>
    <s v="Bell, Grimes and Kerr"/>
    <s v="Self-enabling uniform complexity"/>
    <n v="1800"/>
    <n v="8219"/>
    <n v="457"/>
    <x v="1"/>
    <n v="107"/>
    <n v="77"/>
    <x v="1"/>
    <s v="USD"/>
    <n v="1318654800"/>
    <n v="1319000400"/>
    <d v="2011-10-15T05:00:00"/>
    <d v="2011-10-19T05:00:00"/>
    <b v="1"/>
    <b v="0"/>
    <s v="technology/web"/>
    <s v="technology"/>
    <x v="2"/>
  </r>
  <r>
    <n v="292"/>
    <s v="Ho-Harris"/>
    <s v="Versatile cohesive encoding"/>
    <n v="7300"/>
    <n v="717"/>
    <n v="10"/>
    <x v="0"/>
    <n v="10"/>
    <n v="72"/>
    <x v="1"/>
    <s v="USD"/>
    <n v="1331874000"/>
    <n v="1333429200"/>
    <d v="2012-03-16T05:00:00"/>
    <d v="2012-04-03T05:00:00"/>
    <b v="0"/>
    <b v="0"/>
    <s v="food/food trucks"/>
    <s v="food"/>
    <x v="0"/>
  </r>
  <r>
    <n v="293"/>
    <s v="Ross Group"/>
    <s v="Organized executive solution"/>
    <n v="6500"/>
    <n v="1065"/>
    <n v="16"/>
    <x v="3"/>
    <n v="32"/>
    <n v="33"/>
    <x v="6"/>
    <s v="EUR"/>
    <n v="1286254800"/>
    <n v="1287032400"/>
    <d v="2010-10-05T05:00:00"/>
    <d v="2010-10-14T05:00:00"/>
    <b v="0"/>
    <b v="0"/>
    <s v="theater/plays"/>
    <s v="theater"/>
    <x v="3"/>
  </r>
  <r>
    <n v="294"/>
    <s v="Turner-Davis"/>
    <s v="Automated local emulation"/>
    <n v="600"/>
    <n v="8038"/>
    <n v="1340"/>
    <x v="1"/>
    <n v="183"/>
    <n v="44"/>
    <x v="1"/>
    <s v="USD"/>
    <n v="1540530000"/>
    <n v="1541570400"/>
    <d v="2018-10-26T05:00:00"/>
    <d v="2018-11-07T06:00:00"/>
    <b v="0"/>
    <b v="0"/>
    <s v="theater/plays"/>
    <s v="theater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s v="theater"/>
    <x v="3"/>
  </r>
  <r>
    <n v="296"/>
    <s v="Smith-Hess"/>
    <s v="Grass-roots real-time Local Area Network"/>
    <n v="6100"/>
    <n v="3352"/>
    <n v="55"/>
    <x v="0"/>
    <n v="38"/>
    <n v="88"/>
    <x v="2"/>
    <s v="AUD"/>
    <n v="1548655200"/>
    <n v="1550556000"/>
    <d v="2019-01-28T06:00:00"/>
    <d v="2019-02-19T06:00:00"/>
    <b v="0"/>
    <b v="0"/>
    <s v="theater/plays"/>
    <s v="theater"/>
    <x v="3"/>
  </r>
  <r>
    <n v="297"/>
    <s v="Brown, Herring and Bass"/>
    <s v="Organized client-driven capacity"/>
    <n v="7200"/>
    <n v="6785"/>
    <n v="94"/>
    <x v="0"/>
    <n v="104"/>
    <n v="65"/>
    <x v="2"/>
    <s v="AUD"/>
    <n v="1389679200"/>
    <n v="1390456800"/>
    <d v="2014-01-14T06:00:00"/>
    <d v="2014-01-23T06:00:00"/>
    <b v="0"/>
    <b v="1"/>
    <s v="theater/plays"/>
    <s v="theater"/>
    <x v="3"/>
  </r>
  <r>
    <n v="298"/>
    <s v="Chase, Garcia and Johnson"/>
    <s v="Adaptive intangible database"/>
    <n v="3500"/>
    <n v="5037"/>
    <n v="144"/>
    <x v="1"/>
    <n v="72"/>
    <n v="70"/>
    <x v="1"/>
    <s v="USD"/>
    <n v="1456466400"/>
    <n v="1458018000"/>
    <d v="2016-02-26T06:00:00"/>
    <d v="2016-03-15T05:00:00"/>
    <b v="0"/>
    <b v="1"/>
    <s v="music/rock"/>
    <s v="music"/>
    <x v="1"/>
  </r>
  <r>
    <n v="299"/>
    <s v="Ramsey and Sons"/>
    <s v="Grass-roots contextually-based algorithm"/>
    <n v="3800"/>
    <n v="1954"/>
    <n v="51"/>
    <x v="0"/>
    <n v="49"/>
    <n v="40"/>
    <x v="1"/>
    <s v="USD"/>
    <n v="1456984800"/>
    <n v="1461819600"/>
    <d v="2016-03-03T06:00:00"/>
    <d v="2016-04-28T05:00:00"/>
    <b v="0"/>
    <b v="0"/>
    <s v="food/food trucks"/>
    <s v="food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s v="publishing"/>
    <x v="9"/>
  </r>
  <r>
    <n v="301"/>
    <s v="Wong-Walker"/>
    <s v="Multi-channeled disintermediate policy"/>
    <n v="900"/>
    <n v="12102"/>
    <n v="1345"/>
    <x v="1"/>
    <n v="295"/>
    <n v="41"/>
    <x v="1"/>
    <s v="USD"/>
    <n v="1424930400"/>
    <n v="1426395600"/>
    <d v="2015-02-26T06:00:00"/>
    <d v="2015-03-15T05:00:00"/>
    <b v="0"/>
    <b v="0"/>
    <s v="film &amp; video/documentary"/>
    <s v="film &amp; video"/>
    <x v="4"/>
  </r>
  <r>
    <n v="302"/>
    <s v="Ferguson, Collins and Mata"/>
    <s v="Customizable bi-directional hardware"/>
    <n v="76100"/>
    <n v="24234"/>
    <n v="32"/>
    <x v="0"/>
    <n v="245"/>
    <n v="99"/>
    <x v="1"/>
    <s v="USD"/>
    <n v="1535864400"/>
    <n v="1537074000"/>
    <d v="2018-09-02T05:00:00"/>
    <d v="2018-09-16T05:00:00"/>
    <b v="0"/>
    <b v="0"/>
    <s v="theater/plays"/>
    <s v="theater"/>
    <x v="3"/>
  </r>
  <r>
    <n v="303"/>
    <s v="Guerrero, Flores and Jenkins"/>
    <s v="Networked optimal architecture"/>
    <n v="3400"/>
    <n v="2809"/>
    <n v="83"/>
    <x v="0"/>
    <n v="32"/>
    <n v="88"/>
    <x v="1"/>
    <s v="USD"/>
    <n v="1452146400"/>
    <n v="1452578400"/>
    <d v="2016-01-07T06:00:00"/>
    <d v="2016-01-12T06:00:00"/>
    <b v="0"/>
    <b v="0"/>
    <s v="music/indie rock"/>
    <s v="music"/>
    <x v="7"/>
  </r>
  <r>
    <n v="304"/>
    <s v="Peterson PLC"/>
    <s v="User-friendly discrete benchmark"/>
    <n v="2100"/>
    <n v="11469"/>
    <n v="546"/>
    <x v="1"/>
    <n v="142"/>
    <n v="81"/>
    <x v="1"/>
    <s v="USD"/>
    <n v="1470546000"/>
    <n v="1474088400"/>
    <d v="2016-08-07T05:00:00"/>
    <d v="2016-09-17T05:00:00"/>
    <b v="0"/>
    <b v="0"/>
    <s v="film &amp; video/documentary"/>
    <s v="film &amp; video"/>
    <x v="4"/>
  </r>
  <r>
    <n v="305"/>
    <s v="Townsend Ltd"/>
    <s v="Grass-roots actuating policy"/>
    <n v="2800"/>
    <n v="8014"/>
    <n v="286"/>
    <x v="1"/>
    <n v="85"/>
    <n v="94"/>
    <x v="1"/>
    <s v="USD"/>
    <n v="1458363600"/>
    <n v="1461906000"/>
    <d v="2016-03-19T05:00:00"/>
    <d v="2016-04-29T05:00:00"/>
    <b v="0"/>
    <b v="0"/>
    <s v="theater/plays"/>
    <s v="theater"/>
    <x v="3"/>
  </r>
  <r>
    <n v="306"/>
    <s v="Rush, Reed and Hall"/>
    <s v="Enterprise-wide 3rdgeneration knowledge user"/>
    <n v="6500"/>
    <n v="514"/>
    <n v="8"/>
    <x v="0"/>
    <n v="7"/>
    <n v="73"/>
    <x v="1"/>
    <s v="USD"/>
    <n v="1500008400"/>
    <n v="1500267600"/>
    <d v="2017-07-14T05:00:00"/>
    <d v="2017-07-17T05:00:00"/>
    <b v="0"/>
    <b v="1"/>
    <s v="theater/plays"/>
    <s v="theater"/>
    <x v="3"/>
  </r>
  <r>
    <n v="307"/>
    <s v="Salazar-Dodson"/>
    <s v="Face-to-face zero tolerance moderator"/>
    <n v="32900"/>
    <n v="43473"/>
    <n v="132"/>
    <x v="1"/>
    <n v="659"/>
    <n v="66"/>
    <x v="3"/>
    <s v="DKK"/>
    <n v="1338958800"/>
    <n v="1340686800"/>
    <d v="2012-06-06T05:00:00"/>
    <d v="2012-06-26T05:00:00"/>
    <b v="0"/>
    <b v="1"/>
    <s v="publishing/fiction"/>
    <s v="publishing"/>
    <x v="13"/>
  </r>
  <r>
    <n v="308"/>
    <s v="Davis Ltd"/>
    <s v="Grass-roots optimizing projection"/>
    <n v="118200"/>
    <n v="87560"/>
    <n v="74"/>
    <x v="0"/>
    <n v="803"/>
    <n v="109"/>
    <x v="1"/>
    <s v="USD"/>
    <n v="1303102800"/>
    <n v="1303189200"/>
    <d v="2011-04-18T05:00:00"/>
    <d v="2011-04-19T05:00:00"/>
    <b v="0"/>
    <b v="0"/>
    <s v="theater/plays"/>
    <s v="theater"/>
    <x v="3"/>
  </r>
  <r>
    <n v="309"/>
    <s v="Harris-Perry"/>
    <s v="User-centric 6thgeneration attitude"/>
    <n v="4100"/>
    <n v="3087"/>
    <n v="75"/>
    <x v="3"/>
    <n v="75"/>
    <n v="41"/>
    <x v="1"/>
    <s v="USD"/>
    <n v="1316581200"/>
    <n v="1318309200"/>
    <d v="2011-09-21T05:00:00"/>
    <d v="2011-10-11T05:00:00"/>
    <b v="0"/>
    <b v="1"/>
    <s v="music/indie rock"/>
    <s v="music"/>
    <x v="7"/>
  </r>
  <r>
    <n v="310"/>
    <s v="Velazquez, Hunt and Ortiz"/>
    <s v="Switchable zero tolerance website"/>
    <n v="7800"/>
    <n v="1586"/>
    <n v="20"/>
    <x v="0"/>
    <n v="16"/>
    <n v="99"/>
    <x v="1"/>
    <s v="USD"/>
    <n v="1270789200"/>
    <n v="1272171600"/>
    <d v="2010-04-09T05:00:00"/>
    <d v="2010-04-25T05:00:00"/>
    <b v="0"/>
    <b v="0"/>
    <s v="games/video games"/>
    <s v="games"/>
    <x v="11"/>
  </r>
  <r>
    <n v="311"/>
    <s v="Flores PLC"/>
    <s v="Focused real-time help-desk"/>
    <n v="6300"/>
    <n v="12812"/>
    <n v="203"/>
    <x v="1"/>
    <n v="121"/>
    <n v="106"/>
    <x v="1"/>
    <s v="USD"/>
    <n v="1297836000"/>
    <n v="1298872800"/>
    <d v="2011-02-16T06:00:00"/>
    <d v="2011-02-28T06:00:00"/>
    <b v="0"/>
    <b v="0"/>
    <s v="theater/plays"/>
    <s v="theater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s v="theater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s v="music"/>
    <x v="1"/>
  </r>
  <r>
    <n v="314"/>
    <s v="Sanchez-Morgan"/>
    <s v="Realigned upward-trending strategy"/>
    <n v="1400"/>
    <n v="4126"/>
    <n v="295"/>
    <x v="1"/>
    <n v="133"/>
    <n v="31"/>
    <x v="1"/>
    <s v="USD"/>
    <n v="1552366800"/>
    <n v="1552798800"/>
    <d v="2019-03-12T05:00:00"/>
    <d v="2019-03-17T05:00:00"/>
    <b v="0"/>
    <b v="1"/>
    <s v="film &amp; video/documentary"/>
    <s v="film &amp; video"/>
    <x v="4"/>
  </r>
  <r>
    <n v="315"/>
    <s v="Lopez, Adams and Johnson"/>
    <s v="Open-source interactive knowledge user"/>
    <n v="9500"/>
    <n v="3220"/>
    <n v="34"/>
    <x v="0"/>
    <n v="31"/>
    <n v="104"/>
    <x v="1"/>
    <s v="USD"/>
    <n v="1400907600"/>
    <n v="1403413200"/>
    <d v="2014-05-24T05:00:00"/>
    <d v="2014-06-22T05:00:00"/>
    <b v="0"/>
    <b v="0"/>
    <s v="theater/plays"/>
    <s v="theater"/>
    <x v="3"/>
  </r>
  <r>
    <n v="316"/>
    <s v="Martin-Marshall"/>
    <s v="Configurable demand-driven matrix"/>
    <n v="9600"/>
    <n v="6401"/>
    <n v="67"/>
    <x v="0"/>
    <n v="108"/>
    <n v="59"/>
    <x v="6"/>
    <s v="EUR"/>
    <n v="1574143200"/>
    <n v="1574229600"/>
    <d v="2019-11-19T06:00:00"/>
    <d v="2019-11-20T06:00:00"/>
    <b v="0"/>
    <b v="1"/>
    <s v="food/food trucks"/>
    <s v="food"/>
    <x v="0"/>
  </r>
  <r>
    <n v="317"/>
    <s v="Summers PLC"/>
    <s v="Cross-group coherent hierarchy"/>
    <n v="6600"/>
    <n v="1269"/>
    <n v="19"/>
    <x v="0"/>
    <n v="30"/>
    <n v="42"/>
    <x v="1"/>
    <s v="USD"/>
    <n v="1494738000"/>
    <n v="1495861200"/>
    <d v="2017-05-14T05:00:00"/>
    <d v="2017-05-27T05:00:00"/>
    <b v="0"/>
    <b v="0"/>
    <s v="theater/plays"/>
    <s v="theater"/>
    <x v="3"/>
  </r>
  <r>
    <n v="318"/>
    <s v="Young, Hart and Ryan"/>
    <s v="Decentralized demand-driven open system"/>
    <n v="5700"/>
    <n v="903"/>
    <n v="16"/>
    <x v="0"/>
    <n v="17"/>
    <n v="53"/>
    <x v="1"/>
    <s v="USD"/>
    <n v="1392357600"/>
    <n v="1392530400"/>
    <d v="2014-02-14T06:00:00"/>
    <d v="2014-02-16T06:00:00"/>
    <b v="0"/>
    <b v="0"/>
    <s v="music/rock"/>
    <s v="music"/>
    <x v="1"/>
  </r>
  <r>
    <n v="319"/>
    <s v="Mills Group"/>
    <s v="Advanced empowering matrix"/>
    <n v="8400"/>
    <n v="3251"/>
    <n v="39"/>
    <x v="3"/>
    <n v="64"/>
    <n v="51"/>
    <x v="1"/>
    <s v="USD"/>
    <n v="1281589200"/>
    <n v="1283662800"/>
    <d v="2010-08-12T05:00:00"/>
    <d v="2010-09-05T05:00:00"/>
    <b v="0"/>
    <b v="0"/>
    <s v="technology/web"/>
    <s v="technology"/>
    <x v="2"/>
  </r>
  <r>
    <n v="320"/>
    <s v="Sandoval-Powell"/>
    <s v="Phased holistic implementation"/>
    <n v="84400"/>
    <n v="8092"/>
    <n v="10"/>
    <x v="0"/>
    <n v="80"/>
    <n v="101"/>
    <x v="1"/>
    <s v="USD"/>
    <n v="1305003600"/>
    <n v="1305781200"/>
    <d v="2011-05-10T05:00:00"/>
    <d v="2011-05-19T05:00:00"/>
    <b v="0"/>
    <b v="0"/>
    <s v="publishing/fiction"/>
    <s v="publishing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s v="film &amp; video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s v="theater"/>
    <x v="3"/>
  </r>
  <r>
    <n v="323"/>
    <s v="Cole, Smith and Wood"/>
    <s v="Integrated zero-defect help-desk"/>
    <n v="8900"/>
    <n v="2148"/>
    <n v="24"/>
    <x v="0"/>
    <n v="26"/>
    <n v="83"/>
    <x v="4"/>
    <s v="GBP"/>
    <n v="1395896400"/>
    <n v="1396069200"/>
    <d v="2014-03-27T05:00:00"/>
    <d v="2014-03-29T05:00:00"/>
    <b v="0"/>
    <b v="0"/>
    <s v="film &amp; video/documentary"/>
    <s v="film &amp; video"/>
    <x v="4"/>
  </r>
  <r>
    <n v="324"/>
    <s v="Harris, Hall and Harris"/>
    <s v="Inverse analyzing matrices"/>
    <n v="7100"/>
    <n v="11648"/>
    <n v="164"/>
    <x v="1"/>
    <n v="307"/>
    <n v="38"/>
    <x v="1"/>
    <s v="USD"/>
    <n v="1434862800"/>
    <n v="1435899600"/>
    <d v="2015-06-21T05:00:00"/>
    <d v="2015-07-03T05:00:00"/>
    <b v="0"/>
    <b v="1"/>
    <s v="theater/plays"/>
    <s v="theater"/>
    <x v="3"/>
  </r>
  <r>
    <n v="325"/>
    <s v="Saunders Group"/>
    <s v="Programmable systemic implementation"/>
    <n v="6500"/>
    <n v="5897"/>
    <n v="91"/>
    <x v="0"/>
    <n v="73"/>
    <n v="81"/>
    <x v="1"/>
    <s v="USD"/>
    <n v="1529125200"/>
    <n v="1531112400"/>
    <d v="2018-06-16T05:00:00"/>
    <d v="2018-07-09T05:00:00"/>
    <b v="0"/>
    <b v="1"/>
    <s v="theater/plays"/>
    <s v="theater"/>
    <x v="3"/>
  </r>
  <r>
    <n v="326"/>
    <s v="Pham, Avila and Nash"/>
    <s v="Multi-channeled next generation architecture"/>
    <n v="7200"/>
    <n v="3326"/>
    <n v="46"/>
    <x v="0"/>
    <n v="128"/>
    <n v="26"/>
    <x v="1"/>
    <s v="USD"/>
    <n v="1451109600"/>
    <n v="1451628000"/>
    <d v="2015-12-26T06:00:00"/>
    <d v="2016-01-01T06:00:00"/>
    <b v="0"/>
    <b v="0"/>
    <s v="film &amp; video/animation"/>
    <s v="film &amp; video"/>
    <x v="10"/>
  </r>
  <r>
    <n v="327"/>
    <s v="Patterson, Salinas and Lucas"/>
    <s v="Digitized 3rdgeneration encoding"/>
    <n v="2600"/>
    <n v="1002"/>
    <n v="39"/>
    <x v="0"/>
    <n v="33"/>
    <n v="30"/>
    <x v="1"/>
    <s v="USD"/>
    <n v="1566968400"/>
    <n v="1567314000"/>
    <d v="2019-08-28T05:00:00"/>
    <d v="2019-09-01T05:00:00"/>
    <b v="0"/>
    <b v="1"/>
    <s v="theater/plays"/>
    <s v="theater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s v="music"/>
    <x v="1"/>
  </r>
  <r>
    <n v="329"/>
    <s v="Willis and Sons"/>
    <s v="Fundamental incremental database"/>
    <n v="93800"/>
    <n v="21477"/>
    <n v="23"/>
    <x v="2"/>
    <n v="211"/>
    <n v="102"/>
    <x v="1"/>
    <s v="USD"/>
    <n v="1481522400"/>
    <n v="1482472800"/>
    <d v="2016-12-12T06:00:00"/>
    <d v="2016-12-23T06:00:00"/>
    <b v="0"/>
    <b v="0"/>
    <s v="games/video games"/>
    <s v="games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s v="film &amp; video"/>
    <x v="4"/>
  </r>
  <r>
    <n v="331"/>
    <s v="Rose-Silva"/>
    <s v="Intuitive static portal"/>
    <n v="3300"/>
    <n v="14643"/>
    <n v="444"/>
    <x v="1"/>
    <n v="190"/>
    <n v="77"/>
    <x v="1"/>
    <s v="USD"/>
    <n v="1324274400"/>
    <n v="1324360800"/>
    <d v="2011-12-19T06:00:00"/>
    <d v="2011-12-20T06:00:00"/>
    <b v="0"/>
    <b v="0"/>
    <s v="food/food trucks"/>
    <s v="food"/>
    <x v="0"/>
  </r>
  <r>
    <n v="332"/>
    <s v="Pacheco, Johnson and Torres"/>
    <s v="Optional bandwidth-monitored definition"/>
    <n v="20700"/>
    <n v="41396"/>
    <n v="200"/>
    <x v="1"/>
    <n v="470"/>
    <n v="88"/>
    <x v="1"/>
    <s v="USD"/>
    <n v="1364446800"/>
    <n v="1364533200"/>
    <d v="2013-03-28T05:00:00"/>
    <d v="2013-03-29T05:00:00"/>
    <b v="0"/>
    <b v="0"/>
    <s v="technology/wearables"/>
    <s v="technology"/>
    <x v="8"/>
  </r>
  <r>
    <n v="333"/>
    <s v="Carlson, Dixon and Jones"/>
    <s v="Persistent well-modulated synergy"/>
    <n v="9600"/>
    <n v="11900"/>
    <n v="124"/>
    <x v="1"/>
    <n v="253"/>
    <n v="47"/>
    <x v="1"/>
    <s v="USD"/>
    <n v="1542693600"/>
    <n v="1545112800"/>
    <d v="2018-11-20T06:00:00"/>
    <d v="2018-12-18T06:00:00"/>
    <b v="0"/>
    <b v="0"/>
    <s v="theater/plays"/>
    <s v="theater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s v="music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s v="music"/>
    <x v="1"/>
  </r>
  <r>
    <n v="336"/>
    <s v="Nunez Inc"/>
    <s v="Customizable intangible capability"/>
    <n v="70700"/>
    <n v="68602"/>
    <n v="97"/>
    <x v="0"/>
    <n v="1072"/>
    <n v="64"/>
    <x v="1"/>
    <s v="USD"/>
    <n v="1292392800"/>
    <n v="1292479200"/>
    <d v="2010-12-15T06:00:00"/>
    <d v="2010-12-16T06:00:00"/>
    <b v="0"/>
    <b v="1"/>
    <s v="music/rock"/>
    <s v="music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n v="1573538400"/>
    <d v="2019-11-11T06:00:00"/>
    <d v="2019-11-12T06:00:00"/>
    <b v="0"/>
    <b v="0"/>
    <s v="theater/plays"/>
    <s v="theater"/>
    <x v="3"/>
  </r>
  <r>
    <n v="338"/>
    <s v="Gonzalez-Burton"/>
    <s v="Decentralized intangible encoding"/>
    <n v="69800"/>
    <n v="125042"/>
    <n v="179"/>
    <x v="1"/>
    <n v="1690"/>
    <n v="74"/>
    <x v="1"/>
    <s v="USD"/>
    <n v="1317790800"/>
    <n v="1320382800"/>
    <d v="2011-10-05T05:00:00"/>
    <d v="2011-11-04T05:00:00"/>
    <b v="0"/>
    <b v="0"/>
    <s v="theater/plays"/>
    <s v="theater"/>
    <x v="3"/>
  </r>
  <r>
    <n v="339"/>
    <s v="Lewis, Taylor and Rivers"/>
    <s v="Front-line transitional algorithm"/>
    <n v="136300"/>
    <n v="108974"/>
    <n v="80"/>
    <x v="3"/>
    <n v="1297"/>
    <n v="84"/>
    <x v="0"/>
    <s v="CAD"/>
    <n v="1501650000"/>
    <n v="1502859600"/>
    <d v="2017-08-02T05:00:00"/>
    <d v="2017-08-16T05:00:00"/>
    <b v="0"/>
    <b v="0"/>
    <s v="theater/plays"/>
    <s v="theater"/>
    <x v="3"/>
  </r>
  <r>
    <n v="340"/>
    <s v="Butler, Henry and Espinoza"/>
    <s v="Switchable didactic matrices"/>
    <n v="37100"/>
    <n v="34964"/>
    <n v="94"/>
    <x v="0"/>
    <n v="393"/>
    <n v="89"/>
    <x v="1"/>
    <s v="USD"/>
    <n v="1323669600"/>
    <n v="1323756000"/>
    <d v="2011-12-12T06:00:00"/>
    <d v="2011-12-13T06:00:00"/>
    <b v="0"/>
    <b v="0"/>
    <s v="photography/photography books"/>
    <s v="photography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n v="1441342800"/>
    <d v="2015-08-28T05:00:00"/>
    <d v="2015-09-04T05:00:00"/>
    <b v="0"/>
    <b v="0"/>
    <s v="music/indie rock"/>
    <s v="music"/>
    <x v="7"/>
  </r>
  <r>
    <n v="342"/>
    <s v="Gibson-Hernandez"/>
    <s v="Visionary foreground middleware"/>
    <n v="47900"/>
    <n v="31864"/>
    <n v="67"/>
    <x v="0"/>
    <n v="328"/>
    <n v="97"/>
    <x v="1"/>
    <s v="USD"/>
    <n v="1374296400"/>
    <n v="1375333200"/>
    <d v="2013-07-20T05:00:00"/>
    <d v="2013-08-01T05:00:00"/>
    <b v="0"/>
    <b v="0"/>
    <s v="theater/plays"/>
    <s v="theater"/>
    <x v="3"/>
  </r>
  <r>
    <n v="343"/>
    <s v="Spencer-Weber"/>
    <s v="Optional zero-defect task-force"/>
    <n v="9000"/>
    <n v="4853"/>
    <n v="54"/>
    <x v="0"/>
    <n v="147"/>
    <n v="33"/>
    <x v="1"/>
    <s v="USD"/>
    <n v="1384840800"/>
    <n v="1389420000"/>
    <d v="2013-11-19T06:00:00"/>
    <d v="2014-01-11T06:00:00"/>
    <b v="0"/>
    <b v="0"/>
    <s v="theater/plays"/>
    <s v="theater"/>
    <x v="3"/>
  </r>
  <r>
    <n v="344"/>
    <s v="Berger, Johnson and Marshall"/>
    <s v="Devolved exuding emulation"/>
    <n v="197600"/>
    <n v="82959"/>
    <n v="42"/>
    <x v="0"/>
    <n v="830"/>
    <n v="100"/>
    <x v="1"/>
    <s v="USD"/>
    <n v="1516600800"/>
    <n v="1520056800"/>
    <d v="2018-01-22T06:00:00"/>
    <d v="2018-03-03T06:00:00"/>
    <b v="0"/>
    <b v="0"/>
    <s v="games/video games"/>
    <s v="games"/>
    <x v="11"/>
  </r>
  <r>
    <n v="345"/>
    <s v="Taylor, Cisneros and Romero"/>
    <s v="Open-source neutral task-force"/>
    <n v="157600"/>
    <n v="23159"/>
    <n v="15"/>
    <x v="0"/>
    <n v="331"/>
    <n v="70"/>
    <x v="4"/>
    <s v="GBP"/>
    <n v="1436418000"/>
    <n v="1436504400"/>
    <d v="2015-07-09T05:00:00"/>
    <d v="2015-07-10T05:00:00"/>
    <b v="0"/>
    <b v="0"/>
    <s v="film &amp; video/drama"/>
    <s v="film &amp; video"/>
    <x v="6"/>
  </r>
  <r>
    <n v="346"/>
    <s v="Little-Marsh"/>
    <s v="Virtual attitude-oriented migration"/>
    <n v="8000"/>
    <n v="2758"/>
    <n v="34"/>
    <x v="0"/>
    <n v="25"/>
    <n v="110"/>
    <x v="1"/>
    <s v="USD"/>
    <n v="1503550800"/>
    <n v="1508302800"/>
    <d v="2017-08-24T05:00:00"/>
    <d v="2017-10-18T05:00:00"/>
    <b v="0"/>
    <b v="1"/>
    <s v="music/indie rock"/>
    <s v="music"/>
    <x v="7"/>
  </r>
  <r>
    <n v="347"/>
    <s v="Petersen and Sons"/>
    <s v="Open-source full-range portal"/>
    <n v="900"/>
    <n v="12607"/>
    <n v="1401"/>
    <x v="1"/>
    <n v="191"/>
    <n v="66"/>
    <x v="1"/>
    <s v="USD"/>
    <n v="1423634400"/>
    <n v="1425708000"/>
    <d v="2015-02-11T06:00:00"/>
    <d v="2015-03-07T06:00:00"/>
    <b v="0"/>
    <b v="0"/>
    <s v="technology/web"/>
    <s v="technology"/>
    <x v="2"/>
  </r>
  <r>
    <n v="348"/>
    <s v="Hensley Ltd"/>
    <s v="Versatile cohesive open system"/>
    <n v="199000"/>
    <n v="142823"/>
    <n v="72"/>
    <x v="0"/>
    <n v="3483"/>
    <n v="41"/>
    <x v="1"/>
    <s v="USD"/>
    <n v="1487224800"/>
    <n v="1488348000"/>
    <d v="2017-02-16T06:00:00"/>
    <d v="2017-03-01T06:00:00"/>
    <b v="0"/>
    <b v="0"/>
    <s v="food/food trucks"/>
    <s v="food"/>
    <x v="0"/>
  </r>
  <r>
    <n v="349"/>
    <s v="Navarro and Sons"/>
    <s v="Multi-layered bottom-line frame"/>
    <n v="180800"/>
    <n v="95958"/>
    <n v="53"/>
    <x v="0"/>
    <n v="923"/>
    <n v="104"/>
    <x v="1"/>
    <s v="USD"/>
    <n v="1500008400"/>
    <n v="1502600400"/>
    <d v="2017-07-14T05:00:00"/>
    <d v="2017-08-13T05:00:00"/>
    <b v="0"/>
    <b v="0"/>
    <s v="theater/plays"/>
    <s v="theater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s v="music"/>
    <x v="17"/>
  </r>
  <r>
    <n v="351"/>
    <s v="Young LLC"/>
    <s v="Universal maximized methodology"/>
    <n v="74100"/>
    <n v="94631"/>
    <n v="128"/>
    <x v="1"/>
    <n v="2013"/>
    <n v="47"/>
    <x v="1"/>
    <s v="USD"/>
    <n v="1440392400"/>
    <n v="1441602000"/>
    <d v="2015-08-24T05:00:00"/>
    <d v="2015-09-07T05:00:00"/>
    <b v="0"/>
    <b v="0"/>
    <s v="music/rock"/>
    <s v="music"/>
    <x v="1"/>
  </r>
  <r>
    <n v="352"/>
    <s v="Adams, Willis and Sanchez"/>
    <s v="Expanded hybrid hardware"/>
    <n v="2800"/>
    <n v="977"/>
    <n v="35"/>
    <x v="0"/>
    <n v="33"/>
    <n v="30"/>
    <x v="0"/>
    <s v="CAD"/>
    <n v="1446876000"/>
    <n v="1447567200"/>
    <d v="2015-11-07T06:00:00"/>
    <d v="2015-11-15T06:00:00"/>
    <b v="0"/>
    <b v="0"/>
    <s v="theater/plays"/>
    <s v="theater"/>
    <x v="3"/>
  </r>
  <r>
    <n v="353"/>
    <s v="Mills-Roy"/>
    <s v="Profit-focused multi-tasking access"/>
    <n v="33600"/>
    <n v="137961"/>
    <n v="411"/>
    <x v="1"/>
    <n v="1703"/>
    <n v="81"/>
    <x v="1"/>
    <s v="USD"/>
    <n v="1562302800"/>
    <n v="1562389200"/>
    <d v="2019-07-05T05:00:00"/>
    <d v="2019-07-06T05:00:00"/>
    <b v="0"/>
    <b v="0"/>
    <s v="theater/plays"/>
    <s v="theater"/>
    <x v="3"/>
  </r>
  <r>
    <n v="354"/>
    <s v="Brown Group"/>
    <s v="Profit-focused transitional capability"/>
    <n v="6100"/>
    <n v="7548"/>
    <n v="124"/>
    <x v="1"/>
    <n v="80"/>
    <n v="94"/>
    <x v="3"/>
    <s v="DKK"/>
    <n v="1378184400"/>
    <n v="1378789200"/>
    <d v="2013-09-03T05:00:00"/>
    <d v="2013-09-10T05:00:00"/>
    <b v="0"/>
    <b v="0"/>
    <s v="film &amp; video/documentary"/>
    <s v="film &amp; video"/>
    <x v="4"/>
  </r>
  <r>
    <n v="355"/>
    <s v="Burns-Burnett"/>
    <s v="Front-line scalable definition"/>
    <n v="3800"/>
    <n v="2241"/>
    <n v="59"/>
    <x v="2"/>
    <n v="86"/>
    <n v="26"/>
    <x v="1"/>
    <s v="USD"/>
    <n v="1485064800"/>
    <n v="1488520800"/>
    <d v="2017-01-22T06:00:00"/>
    <d v="2017-03-03T06:00:00"/>
    <b v="0"/>
    <b v="0"/>
    <s v="technology/wearables"/>
    <s v="technology"/>
    <x v="8"/>
  </r>
  <r>
    <n v="356"/>
    <s v="Glass, Nunez and Mcdonald"/>
    <s v="Open-source systematic protocol"/>
    <n v="9300"/>
    <n v="3431"/>
    <n v="37"/>
    <x v="0"/>
    <n v="40"/>
    <n v="86"/>
    <x v="6"/>
    <s v="EUR"/>
    <n v="1326520800"/>
    <n v="1327298400"/>
    <d v="2012-01-14T06:00:00"/>
    <d v="2012-01-23T06:00:00"/>
    <b v="0"/>
    <b v="0"/>
    <s v="theater/plays"/>
    <s v="theater"/>
    <x v="3"/>
  </r>
  <r>
    <n v="357"/>
    <s v="Perez, Davis and Wilson"/>
    <s v="Implemented tangible algorithm"/>
    <n v="2300"/>
    <n v="4253"/>
    <n v="185"/>
    <x v="1"/>
    <n v="41"/>
    <n v="104"/>
    <x v="1"/>
    <s v="USD"/>
    <n v="1441256400"/>
    <n v="1443416400"/>
    <d v="2015-09-03T05:00:00"/>
    <d v="2015-09-28T05:00:00"/>
    <b v="0"/>
    <b v="0"/>
    <s v="games/video games"/>
    <s v="games"/>
    <x v="11"/>
  </r>
  <r>
    <n v="358"/>
    <s v="Diaz-Garcia"/>
    <s v="Profit-focused 3rdgeneration circuit"/>
    <n v="9700"/>
    <n v="1146"/>
    <n v="12"/>
    <x v="0"/>
    <n v="23"/>
    <n v="50"/>
    <x v="0"/>
    <s v="CAD"/>
    <n v="1533877200"/>
    <n v="1534136400"/>
    <d v="2018-08-10T05:00:00"/>
    <d v="2018-08-13T05:00:00"/>
    <b v="1"/>
    <b v="0"/>
    <s v="photography/photography books"/>
    <s v="photography"/>
    <x v="14"/>
  </r>
  <r>
    <n v="359"/>
    <s v="Salazar-Moon"/>
    <s v="Compatible needs-based architecture"/>
    <n v="4000"/>
    <n v="11948"/>
    <n v="299"/>
    <x v="1"/>
    <n v="187"/>
    <n v="64"/>
    <x v="1"/>
    <s v="USD"/>
    <n v="1314421200"/>
    <n v="1315026000"/>
    <d v="2011-08-27T05:00:00"/>
    <d v="2011-09-03T05:00:00"/>
    <b v="0"/>
    <b v="0"/>
    <s v="film &amp; video/animation"/>
    <s v="film &amp; video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s v="theater"/>
    <x v="3"/>
  </r>
  <r>
    <n v="361"/>
    <s v="Anderson and Sons"/>
    <s v="Quality-focused reciprocal structure"/>
    <n v="5500"/>
    <n v="9546"/>
    <n v="174"/>
    <x v="1"/>
    <n v="88"/>
    <n v="108"/>
    <x v="1"/>
    <s v="USD"/>
    <n v="1507352400"/>
    <n v="1509426000"/>
    <d v="2017-10-07T05:00:00"/>
    <d v="2017-10-31T05:00:00"/>
    <b v="0"/>
    <b v="0"/>
    <s v="theater/plays"/>
    <s v="theater"/>
    <x v="3"/>
  </r>
  <r>
    <n v="362"/>
    <s v="Lawrence Group"/>
    <s v="Automated actuating conglomeration"/>
    <n v="3700"/>
    <n v="13755"/>
    <n v="372"/>
    <x v="1"/>
    <n v="191"/>
    <n v="72"/>
    <x v="1"/>
    <s v="USD"/>
    <n v="1296108000"/>
    <n v="1299391200"/>
    <d v="2011-01-27T06:00:00"/>
    <d v="2011-03-06T06:00:00"/>
    <b v="0"/>
    <b v="0"/>
    <s v="music/rock"/>
    <s v="music"/>
    <x v="1"/>
  </r>
  <r>
    <n v="363"/>
    <s v="Gray-Davis"/>
    <s v="Re-contextualized local initiative"/>
    <n v="5200"/>
    <n v="8330"/>
    <n v="160"/>
    <x v="1"/>
    <n v="139"/>
    <n v="60"/>
    <x v="1"/>
    <s v="USD"/>
    <n v="1324965600"/>
    <n v="1325052000"/>
    <d v="2011-12-27T06:00:00"/>
    <d v="2011-12-28T06:00:00"/>
    <b v="0"/>
    <b v="0"/>
    <s v="music/rock"/>
    <s v="music"/>
    <x v="1"/>
  </r>
  <r>
    <n v="364"/>
    <s v="Ramirez-Myers"/>
    <s v="Switchable intangible definition"/>
    <n v="900"/>
    <n v="14547"/>
    <n v="1616"/>
    <x v="1"/>
    <n v="186"/>
    <n v="78"/>
    <x v="1"/>
    <s v="USD"/>
    <n v="1520229600"/>
    <n v="1522818000"/>
    <d v="2018-03-05T06:00:00"/>
    <d v="2018-04-04T05:00:00"/>
    <b v="0"/>
    <b v="0"/>
    <s v="music/indie rock"/>
    <s v="music"/>
    <x v="7"/>
  </r>
  <r>
    <n v="365"/>
    <s v="Lucas, Hall and Bonilla"/>
    <s v="Networked bottom-line initiative"/>
    <n v="1600"/>
    <n v="11735"/>
    <n v="733"/>
    <x v="1"/>
    <n v="112"/>
    <n v="105"/>
    <x v="2"/>
    <s v="AUD"/>
    <n v="1482991200"/>
    <n v="1485324000"/>
    <d v="2016-12-29T06:00:00"/>
    <d v="2017-01-25T06:00:00"/>
    <b v="0"/>
    <b v="0"/>
    <s v="theater/plays"/>
    <s v="theater"/>
    <x v="3"/>
  </r>
  <r>
    <n v="366"/>
    <s v="Williams, Perez and Villegas"/>
    <s v="Robust directional system engine"/>
    <n v="1800"/>
    <n v="10658"/>
    <n v="592"/>
    <x v="1"/>
    <n v="101"/>
    <n v="106"/>
    <x v="1"/>
    <s v="USD"/>
    <n v="1294034400"/>
    <n v="1294120800"/>
    <d v="2011-01-03T06:00:00"/>
    <d v="2011-01-04T06:00:00"/>
    <b v="0"/>
    <b v="1"/>
    <s v="theater/plays"/>
    <s v="theater"/>
    <x v="3"/>
  </r>
  <r>
    <n v="367"/>
    <s v="Brooks, Jones and Ingram"/>
    <s v="Triple-buffered explicit methodology"/>
    <n v="9900"/>
    <n v="1870"/>
    <n v="19"/>
    <x v="0"/>
    <n v="75"/>
    <n v="25"/>
    <x v="1"/>
    <s v="USD"/>
    <n v="1413608400"/>
    <n v="1415685600"/>
    <d v="2014-10-18T05:00:00"/>
    <d v="2014-11-11T06:00:00"/>
    <b v="0"/>
    <b v="1"/>
    <s v="theater/plays"/>
    <s v="theater"/>
    <x v="3"/>
  </r>
  <r>
    <n v="368"/>
    <s v="Whitaker, Wallace and Daniels"/>
    <s v="Reactive directional capacity"/>
    <n v="5200"/>
    <n v="14394"/>
    <n v="277"/>
    <x v="1"/>
    <n v="206"/>
    <n v="70"/>
    <x v="4"/>
    <s v="GBP"/>
    <n v="1286946000"/>
    <n v="1288933200"/>
    <d v="2010-10-13T05:00:00"/>
    <d v="2010-11-05T05:00:00"/>
    <b v="0"/>
    <b v="1"/>
    <s v="film &amp; video/documentary"/>
    <s v="film &amp; video"/>
    <x v="4"/>
  </r>
  <r>
    <n v="369"/>
    <s v="Smith-Gonzalez"/>
    <s v="Polarized needs-based approach"/>
    <n v="5400"/>
    <n v="14743"/>
    <n v="273"/>
    <x v="1"/>
    <n v="154"/>
    <n v="96"/>
    <x v="1"/>
    <s v="USD"/>
    <n v="1359871200"/>
    <n v="1363237200"/>
    <d v="2013-02-03T06:00:00"/>
    <d v="2013-03-14T05:00:00"/>
    <b v="0"/>
    <b v="1"/>
    <s v="film &amp; video/television"/>
    <s v="film &amp; video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s v="theater"/>
    <x v="3"/>
  </r>
  <r>
    <n v="371"/>
    <s v="Nolan, Smith and Sanchez"/>
    <s v="Multi-channeled logistical matrices"/>
    <n v="189200"/>
    <n v="128410"/>
    <n v="68"/>
    <x v="0"/>
    <n v="2176"/>
    <n v="59"/>
    <x v="1"/>
    <s v="USD"/>
    <n v="1423375200"/>
    <n v="1427778000"/>
    <d v="2015-02-08T06:00:00"/>
    <d v="2015-03-31T05:00:00"/>
    <b v="0"/>
    <b v="0"/>
    <s v="theater/plays"/>
    <s v="theater"/>
    <x v="3"/>
  </r>
  <r>
    <n v="372"/>
    <s v="Green-Carr"/>
    <s v="Pre-emptive bifurcated artificial intelligence"/>
    <n v="900"/>
    <n v="14324"/>
    <n v="1592"/>
    <x v="1"/>
    <n v="169"/>
    <n v="85"/>
    <x v="1"/>
    <s v="USD"/>
    <n v="1420696800"/>
    <n v="1422424800"/>
    <d v="2015-01-08T06:00:00"/>
    <d v="2015-01-28T06:00:00"/>
    <b v="0"/>
    <b v="1"/>
    <s v="film &amp; video/documentary"/>
    <s v="film &amp; video"/>
    <x v="4"/>
  </r>
  <r>
    <n v="373"/>
    <s v="Brown-Parker"/>
    <s v="Down-sized coherent toolset"/>
    <n v="22500"/>
    <n v="164291"/>
    <n v="730"/>
    <x v="1"/>
    <n v="2106"/>
    <n v="78"/>
    <x v="1"/>
    <s v="USD"/>
    <n v="1502946000"/>
    <n v="1503637200"/>
    <d v="2017-08-17T05:00:00"/>
    <d v="2017-08-25T05:00:00"/>
    <b v="0"/>
    <b v="0"/>
    <s v="theater/plays"/>
    <s v="theater"/>
    <x v="3"/>
  </r>
  <r>
    <n v="374"/>
    <s v="Marshall Inc"/>
    <s v="Open-source multi-tasking data-warehouse"/>
    <n v="167400"/>
    <n v="22073"/>
    <n v="13"/>
    <x v="0"/>
    <n v="441"/>
    <n v="50"/>
    <x v="1"/>
    <s v="USD"/>
    <n v="1547186400"/>
    <n v="1547618400"/>
    <d v="2019-01-11T06:00:00"/>
    <d v="2019-01-16T06:00:00"/>
    <b v="0"/>
    <b v="1"/>
    <s v="film &amp; video/documentary"/>
    <s v="film &amp; video"/>
    <x v="4"/>
  </r>
  <r>
    <n v="375"/>
    <s v="Leblanc-Pineda"/>
    <s v="Future-proofed upward-trending contingency"/>
    <n v="2700"/>
    <n v="1479"/>
    <n v="55"/>
    <x v="0"/>
    <n v="25"/>
    <n v="59"/>
    <x v="1"/>
    <s v="USD"/>
    <n v="1444971600"/>
    <n v="1449900000"/>
    <d v="2015-10-16T05:00:00"/>
    <d v="2015-12-12T06:00:00"/>
    <b v="0"/>
    <b v="0"/>
    <s v="music/indie rock"/>
    <s v="music"/>
    <x v="7"/>
  </r>
  <r>
    <n v="376"/>
    <s v="Perry PLC"/>
    <s v="Mandatory uniform matrix"/>
    <n v="3400"/>
    <n v="12275"/>
    <n v="361"/>
    <x v="1"/>
    <n v="131"/>
    <n v="94"/>
    <x v="1"/>
    <s v="USD"/>
    <n v="1404622800"/>
    <n v="1405141200"/>
    <d v="2014-07-06T05:00:00"/>
    <d v="2014-07-12T05:00:00"/>
    <b v="0"/>
    <b v="0"/>
    <s v="music/rock"/>
    <s v="music"/>
    <x v="1"/>
  </r>
  <r>
    <n v="377"/>
    <s v="Klein, Stark and Livingston"/>
    <s v="Phased methodical initiative"/>
    <n v="49700"/>
    <n v="5098"/>
    <n v="10"/>
    <x v="0"/>
    <n v="127"/>
    <n v="40"/>
    <x v="1"/>
    <s v="USD"/>
    <n v="1571720400"/>
    <n v="1572933600"/>
    <d v="2019-10-22T05:00:00"/>
    <d v="2019-11-05T06:00:00"/>
    <b v="0"/>
    <b v="0"/>
    <s v="theater/plays"/>
    <s v="theater"/>
    <x v="3"/>
  </r>
  <r>
    <n v="378"/>
    <s v="Fleming-Oliver"/>
    <s v="Managed stable function"/>
    <n v="178200"/>
    <n v="24882"/>
    <n v="14"/>
    <x v="0"/>
    <n v="355"/>
    <n v="70"/>
    <x v="1"/>
    <s v="USD"/>
    <n v="1526878800"/>
    <n v="1530162000"/>
    <d v="2018-05-21T05:00:00"/>
    <d v="2018-06-28T05:00:00"/>
    <b v="0"/>
    <b v="0"/>
    <s v="film &amp; video/documentary"/>
    <s v="film &amp; video"/>
    <x v="4"/>
  </r>
  <r>
    <n v="379"/>
    <s v="Reilly, Aguirre and Johnson"/>
    <s v="Realigned clear-thinking migration"/>
    <n v="7200"/>
    <n v="2912"/>
    <n v="40"/>
    <x v="0"/>
    <n v="44"/>
    <n v="66"/>
    <x v="4"/>
    <s v="GBP"/>
    <n v="1319691600"/>
    <n v="1320904800"/>
    <d v="2011-10-27T05:00:00"/>
    <d v="2011-11-10T06:00:00"/>
    <b v="0"/>
    <b v="0"/>
    <s v="theater/plays"/>
    <s v="theater"/>
    <x v="3"/>
  </r>
  <r>
    <n v="380"/>
    <s v="Davidson, Wilcox and Lewis"/>
    <s v="Optional clear-thinking process improvement"/>
    <n v="2500"/>
    <n v="4008"/>
    <n v="160"/>
    <x v="1"/>
    <n v="84"/>
    <n v="48"/>
    <x v="1"/>
    <s v="USD"/>
    <n v="1371963600"/>
    <n v="1372395600"/>
    <d v="2013-06-23T05:00:00"/>
    <d v="2013-06-28T05:00:00"/>
    <b v="0"/>
    <b v="0"/>
    <s v="theater/plays"/>
    <s v="theater"/>
    <x v="3"/>
  </r>
  <r>
    <n v="381"/>
    <s v="Michael, Anderson and Vincent"/>
    <s v="Cross-group global moratorium"/>
    <n v="5300"/>
    <n v="9749"/>
    <n v="184"/>
    <x v="1"/>
    <n v="155"/>
    <n v="63"/>
    <x v="1"/>
    <s v="USD"/>
    <n v="1433739600"/>
    <n v="1437714000"/>
    <d v="2015-06-08T05:00:00"/>
    <d v="2015-07-24T05:00:00"/>
    <b v="0"/>
    <b v="0"/>
    <s v="theater/plays"/>
    <s v="theater"/>
    <x v="3"/>
  </r>
  <r>
    <n v="382"/>
    <s v="King Ltd"/>
    <s v="Visionary systemic process improvement"/>
    <n v="9100"/>
    <n v="5803"/>
    <n v="64"/>
    <x v="0"/>
    <n v="67"/>
    <n v="87"/>
    <x v="1"/>
    <s v="USD"/>
    <n v="1508130000"/>
    <n v="1509771600"/>
    <d v="2017-10-16T05:00:00"/>
    <d v="2017-11-04T05:00:00"/>
    <b v="0"/>
    <b v="0"/>
    <s v="photography/photography books"/>
    <s v="photography"/>
    <x v="14"/>
  </r>
  <r>
    <n v="383"/>
    <s v="Baker Ltd"/>
    <s v="Progressive intangible flexibility"/>
    <n v="6300"/>
    <n v="14199"/>
    <n v="225"/>
    <x v="1"/>
    <n v="189"/>
    <n v="75"/>
    <x v="1"/>
    <s v="USD"/>
    <n v="1550037600"/>
    <n v="1550556000"/>
    <d v="2019-02-13T06:00:00"/>
    <d v="2019-02-19T06:00:00"/>
    <b v="0"/>
    <b v="1"/>
    <s v="food/food trucks"/>
    <s v="food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s v="film &amp; video"/>
    <x v="4"/>
  </r>
  <r>
    <n v="385"/>
    <s v="Warren-Harrison"/>
    <s v="Programmable incremental knowledge user"/>
    <n v="38900"/>
    <n v="56859"/>
    <n v="146"/>
    <x v="1"/>
    <n v="1137"/>
    <n v="50"/>
    <x v="1"/>
    <s v="USD"/>
    <n v="1553835600"/>
    <n v="1556600400"/>
    <d v="2019-03-29T05:00:00"/>
    <d v="2019-04-30T05:00:00"/>
    <b v="0"/>
    <b v="0"/>
    <s v="publishing/nonfiction"/>
    <s v="publishing"/>
    <x v="9"/>
  </r>
  <r>
    <n v="386"/>
    <s v="Gardner Group"/>
    <s v="Progressive 5thgeneration customer loyalty"/>
    <n v="135500"/>
    <n v="103554"/>
    <n v="76"/>
    <x v="0"/>
    <n v="1068"/>
    <n v="97"/>
    <x v="1"/>
    <s v="USD"/>
    <n v="1277528400"/>
    <n v="1278565200"/>
    <d v="2010-06-26T05:00:00"/>
    <d v="2010-07-08T05:00:00"/>
    <b v="0"/>
    <b v="0"/>
    <s v="theater/plays"/>
    <s v="theater"/>
    <x v="3"/>
  </r>
  <r>
    <n v="387"/>
    <s v="Flores-Lambert"/>
    <s v="Triple-buffered logistical frame"/>
    <n v="109000"/>
    <n v="42795"/>
    <n v="39"/>
    <x v="0"/>
    <n v="424"/>
    <n v="101"/>
    <x v="1"/>
    <s v="USD"/>
    <n v="1339477200"/>
    <n v="1339909200"/>
    <d v="2012-06-12T05:00:00"/>
    <d v="2012-06-17T05:00:00"/>
    <b v="0"/>
    <b v="0"/>
    <s v="technology/wearables"/>
    <s v="technology"/>
    <x v="8"/>
  </r>
  <r>
    <n v="388"/>
    <s v="Cruz Ltd"/>
    <s v="Exclusive dynamic adapter"/>
    <n v="114800"/>
    <n v="12938"/>
    <n v="11"/>
    <x v="3"/>
    <n v="145"/>
    <n v="89"/>
    <x v="5"/>
    <s v="CHF"/>
    <n v="1325656800"/>
    <n v="1325829600"/>
    <d v="2012-01-04T06:00:00"/>
    <d v="2012-01-06T06:00:00"/>
    <b v="0"/>
    <b v="0"/>
    <s v="music/indie rock"/>
    <s v="music"/>
    <x v="7"/>
  </r>
  <r>
    <n v="389"/>
    <s v="Knox-Garner"/>
    <s v="Automated systemic hierarchy"/>
    <n v="83000"/>
    <n v="101352"/>
    <n v="122"/>
    <x v="1"/>
    <n v="1152"/>
    <n v="88"/>
    <x v="1"/>
    <s v="USD"/>
    <n v="1288242000"/>
    <n v="1290578400"/>
    <d v="2010-10-28T05:00:00"/>
    <d v="2010-11-24T06:00:00"/>
    <b v="0"/>
    <b v="0"/>
    <s v="theater/plays"/>
    <s v="theater"/>
    <x v="3"/>
  </r>
  <r>
    <n v="390"/>
    <s v="Davis-Allen"/>
    <s v="Digitized eco-centric core"/>
    <n v="2400"/>
    <n v="4477"/>
    <n v="187"/>
    <x v="1"/>
    <n v="50"/>
    <n v="90"/>
    <x v="1"/>
    <s v="USD"/>
    <n v="1379048400"/>
    <n v="1380344400"/>
    <d v="2013-09-13T05:00:00"/>
    <d v="2013-09-28T05:00:00"/>
    <b v="0"/>
    <b v="0"/>
    <s v="photography/photography books"/>
    <s v="photography"/>
    <x v="14"/>
  </r>
  <r>
    <n v="391"/>
    <s v="Miller-Patel"/>
    <s v="Mandatory uniform strategy"/>
    <n v="60400"/>
    <n v="4393"/>
    <n v="7"/>
    <x v="0"/>
    <n v="151"/>
    <n v="29"/>
    <x v="1"/>
    <s v="USD"/>
    <n v="1389679200"/>
    <n v="1389852000"/>
    <d v="2014-01-14T06:00:00"/>
    <d v="2014-01-16T06:00:00"/>
    <b v="0"/>
    <b v="0"/>
    <s v="publishing/nonfiction"/>
    <s v="publishing"/>
    <x v="9"/>
  </r>
  <r>
    <n v="392"/>
    <s v="Hernandez-Grimes"/>
    <s v="Profit-focused zero administration forecast"/>
    <n v="102900"/>
    <n v="67546"/>
    <n v="66"/>
    <x v="0"/>
    <n v="1608"/>
    <n v="42"/>
    <x v="1"/>
    <s v="USD"/>
    <n v="1294293600"/>
    <n v="1294466400"/>
    <d v="2011-01-06T06:00:00"/>
    <d v="2011-01-08T06:00:00"/>
    <b v="0"/>
    <b v="0"/>
    <s v="technology/wearables"/>
    <s v="technology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s v="music"/>
    <x v="17"/>
  </r>
  <r>
    <n v="394"/>
    <s v="Noble-Bailey"/>
    <s v="Customizable dynamic info-mediaries"/>
    <n v="800"/>
    <n v="3755"/>
    <n v="469"/>
    <x v="1"/>
    <n v="34"/>
    <n v="110"/>
    <x v="1"/>
    <s v="USD"/>
    <n v="1375074000"/>
    <n v="1375938000"/>
    <d v="2013-07-29T05:00:00"/>
    <d v="2013-08-08T05:00:00"/>
    <b v="0"/>
    <b v="1"/>
    <s v="film &amp; video/documentary"/>
    <s v="film &amp; video"/>
    <x v="4"/>
  </r>
  <r>
    <n v="395"/>
    <s v="Taylor PLC"/>
    <s v="Enhanced incremental budgetary management"/>
    <n v="7100"/>
    <n v="9238"/>
    <n v="130"/>
    <x v="1"/>
    <n v="220"/>
    <n v="42"/>
    <x v="1"/>
    <s v="USD"/>
    <n v="1323324000"/>
    <n v="1323410400"/>
    <d v="2011-12-08T06:00:00"/>
    <d v="2011-12-09T06:00:00"/>
    <b v="1"/>
    <b v="0"/>
    <s v="theater/plays"/>
    <s v="theater"/>
    <x v="3"/>
  </r>
  <r>
    <n v="396"/>
    <s v="Holmes PLC"/>
    <s v="Digitized local info-mediaries"/>
    <n v="46100"/>
    <n v="77012"/>
    <n v="167"/>
    <x v="1"/>
    <n v="1604"/>
    <n v="48"/>
    <x v="2"/>
    <s v="AUD"/>
    <n v="1538715600"/>
    <n v="1539406800"/>
    <d v="2018-10-05T05:00:00"/>
    <d v="2018-10-13T05:00:00"/>
    <b v="0"/>
    <b v="0"/>
    <s v="film &amp; video/drama"/>
    <s v="film &amp; video"/>
    <x v="6"/>
  </r>
  <r>
    <n v="397"/>
    <s v="Jones-Martin"/>
    <s v="Virtual systematic monitoring"/>
    <n v="8100"/>
    <n v="14083"/>
    <n v="174"/>
    <x v="1"/>
    <n v="454"/>
    <n v="31"/>
    <x v="1"/>
    <s v="USD"/>
    <n v="1369285200"/>
    <n v="1369803600"/>
    <d v="2013-05-23T05:00:00"/>
    <d v="2013-05-29T05:00:00"/>
    <b v="0"/>
    <b v="0"/>
    <s v="music/rock"/>
    <s v="music"/>
    <x v="1"/>
  </r>
  <r>
    <n v="398"/>
    <s v="Myers LLC"/>
    <s v="Reactive bottom-line open architecture"/>
    <n v="1700"/>
    <n v="12202"/>
    <n v="718"/>
    <x v="1"/>
    <n v="123"/>
    <n v="99"/>
    <x v="6"/>
    <s v="EUR"/>
    <n v="1525755600"/>
    <n v="1525928400"/>
    <d v="2018-05-08T05:00:00"/>
    <d v="2018-05-10T05:00:00"/>
    <b v="0"/>
    <b v="1"/>
    <s v="film &amp; video/animation"/>
    <s v="film &amp; video"/>
    <x v="10"/>
  </r>
  <r>
    <n v="399"/>
    <s v="Acosta, Mullins and Morris"/>
    <s v="Pre-emptive interactive model"/>
    <n v="97300"/>
    <n v="62127"/>
    <n v="64"/>
    <x v="0"/>
    <n v="941"/>
    <n v="66"/>
    <x v="1"/>
    <s v="USD"/>
    <n v="1296626400"/>
    <n v="1297231200"/>
    <d v="2011-02-02T06:00:00"/>
    <d v="2011-02-09T06:00:00"/>
    <b v="0"/>
    <b v="0"/>
    <s v="music/indie rock"/>
    <s v="music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s v="photography"/>
    <x v="14"/>
  </r>
  <r>
    <n v="401"/>
    <s v="Smith-Schmidt"/>
    <s v="Inverse radical hierarchy"/>
    <n v="900"/>
    <n v="13772"/>
    <n v="1530"/>
    <x v="1"/>
    <n v="299"/>
    <n v="46"/>
    <x v="1"/>
    <s v="USD"/>
    <n v="1572152400"/>
    <n v="1572152400"/>
    <d v="2019-10-27T05:00:00"/>
    <d v="2019-10-27T05:00:00"/>
    <b v="0"/>
    <b v="0"/>
    <s v="theater/plays"/>
    <s v="theater"/>
    <x v="3"/>
  </r>
  <r>
    <n v="402"/>
    <s v="Ruiz, Richardson and Cole"/>
    <s v="Team-oriented static interface"/>
    <n v="7300"/>
    <n v="2946"/>
    <n v="40"/>
    <x v="0"/>
    <n v="40"/>
    <n v="74"/>
    <x v="1"/>
    <s v="USD"/>
    <n v="1325829600"/>
    <n v="1329890400"/>
    <d v="2012-01-06T06:00:00"/>
    <d v="2012-02-22T06:00:00"/>
    <b v="0"/>
    <b v="1"/>
    <s v="film &amp; video/shorts"/>
    <s v="film &amp; video"/>
    <x v="12"/>
  </r>
  <r>
    <n v="403"/>
    <s v="Leonard-Mcclain"/>
    <s v="Virtual foreground throughput"/>
    <n v="195800"/>
    <n v="168820"/>
    <n v="86"/>
    <x v="0"/>
    <n v="3015"/>
    <n v="56"/>
    <x v="0"/>
    <s v="CAD"/>
    <n v="1273640400"/>
    <n v="1276750800"/>
    <d v="2010-05-12T05:00:00"/>
    <d v="2010-06-17T05:00:00"/>
    <b v="0"/>
    <b v="1"/>
    <s v="theater/plays"/>
    <s v="theater"/>
    <x v="3"/>
  </r>
  <r>
    <n v="404"/>
    <s v="Bailey-Boyer"/>
    <s v="Visionary exuding Internet solution"/>
    <n v="48900"/>
    <n v="154321"/>
    <n v="316"/>
    <x v="1"/>
    <n v="2237"/>
    <n v="69"/>
    <x v="1"/>
    <s v="USD"/>
    <n v="1510639200"/>
    <n v="1510898400"/>
    <d v="2017-11-14T06:00:00"/>
    <d v="2017-11-17T06:00:00"/>
    <b v="0"/>
    <b v="0"/>
    <s v="theater/plays"/>
    <s v="theater"/>
    <x v="3"/>
  </r>
  <r>
    <n v="405"/>
    <s v="Lee LLC"/>
    <s v="Synchronized secondary analyzer"/>
    <n v="29600"/>
    <n v="26527"/>
    <n v="90"/>
    <x v="0"/>
    <n v="435"/>
    <n v="61"/>
    <x v="1"/>
    <s v="USD"/>
    <n v="1528088400"/>
    <n v="1532408400"/>
    <d v="2018-06-04T05:00:00"/>
    <d v="2018-07-24T05:00:00"/>
    <b v="0"/>
    <b v="0"/>
    <s v="theater/plays"/>
    <s v="theater"/>
    <x v="3"/>
  </r>
  <r>
    <n v="406"/>
    <s v="Lyons Inc"/>
    <s v="Balanced attitude-oriented parallelism"/>
    <n v="39300"/>
    <n v="71583"/>
    <n v="182"/>
    <x v="1"/>
    <n v="645"/>
    <n v="111"/>
    <x v="1"/>
    <s v="USD"/>
    <n v="1359525600"/>
    <n v="1360562400"/>
    <d v="2013-01-30T06:00:00"/>
    <d v="2013-02-11T06:00:00"/>
    <b v="1"/>
    <b v="0"/>
    <s v="film &amp; video/documentary"/>
    <s v="film &amp; video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s v="theater"/>
    <x v="3"/>
  </r>
  <r>
    <n v="408"/>
    <s v="Mahoney, Adams and Lucas"/>
    <s v="Cloned leadingedge utilization"/>
    <n v="9200"/>
    <n v="12129"/>
    <n v="132"/>
    <x v="1"/>
    <n v="154"/>
    <n v="79"/>
    <x v="0"/>
    <s v="CAD"/>
    <n v="1466398800"/>
    <n v="1468126800"/>
    <d v="2016-06-20T05:00:00"/>
    <d v="2016-07-10T05:00:00"/>
    <b v="0"/>
    <b v="0"/>
    <s v="film &amp; video/documentary"/>
    <s v="film &amp; video"/>
    <x v="4"/>
  </r>
  <r>
    <n v="409"/>
    <s v="Stewart LLC"/>
    <s v="Secured asymmetric projection"/>
    <n v="135600"/>
    <n v="62804"/>
    <n v="46"/>
    <x v="0"/>
    <n v="714"/>
    <n v="88"/>
    <x v="1"/>
    <s v="USD"/>
    <n v="1492491600"/>
    <n v="1492837200"/>
    <d v="2017-04-18T05:00:00"/>
    <d v="2017-04-22T05:00:00"/>
    <b v="0"/>
    <b v="0"/>
    <s v="music/rock"/>
    <s v="music"/>
    <x v="1"/>
  </r>
  <r>
    <n v="410"/>
    <s v="Mcmillan Group"/>
    <s v="Advanced cohesive Graphic Interface"/>
    <n v="153700"/>
    <n v="55536"/>
    <n v="36"/>
    <x v="2"/>
    <n v="1111"/>
    <n v="50"/>
    <x v="1"/>
    <s v="USD"/>
    <n v="1430197200"/>
    <n v="1430197200"/>
    <d v="2015-04-28T05:00:00"/>
    <d v="2015-04-28T05:00:00"/>
    <b v="0"/>
    <b v="0"/>
    <s v="games/mobile games"/>
    <s v="games"/>
    <x v="20"/>
  </r>
  <r>
    <n v="411"/>
    <s v="Beck, Thompson and Martinez"/>
    <s v="Down-sized maximized function"/>
    <n v="7800"/>
    <n v="8161"/>
    <n v="105"/>
    <x v="1"/>
    <n v="82"/>
    <n v="100"/>
    <x v="1"/>
    <s v="USD"/>
    <n v="1496034000"/>
    <n v="1496206800"/>
    <d v="2017-05-29T05:00:00"/>
    <d v="2017-05-31T05:00:00"/>
    <b v="0"/>
    <b v="0"/>
    <s v="theater/plays"/>
    <s v="theater"/>
    <x v="3"/>
  </r>
  <r>
    <n v="412"/>
    <s v="Rodriguez-Scott"/>
    <s v="Realigned zero tolerance software"/>
    <n v="2100"/>
    <n v="14046"/>
    <n v="669"/>
    <x v="1"/>
    <n v="134"/>
    <n v="105"/>
    <x v="1"/>
    <s v="USD"/>
    <n v="1388728800"/>
    <n v="1389592800"/>
    <d v="2014-01-03T06:00:00"/>
    <d v="2014-01-13T06:00:00"/>
    <b v="0"/>
    <b v="0"/>
    <s v="publishing/fiction"/>
    <s v="publishing"/>
    <x v="13"/>
  </r>
  <r>
    <n v="413"/>
    <s v="Rush-Bowers"/>
    <s v="Persevering analyzing extranet"/>
    <n v="189500"/>
    <n v="117628"/>
    <n v="62"/>
    <x v="2"/>
    <n v="1089"/>
    <n v="108"/>
    <x v="1"/>
    <s v="USD"/>
    <n v="1543298400"/>
    <n v="1545631200"/>
    <d v="2018-11-27T06:00:00"/>
    <d v="2018-12-24T06:00:00"/>
    <b v="0"/>
    <b v="0"/>
    <s v="film &amp; video/animation"/>
    <s v="film &amp; video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s v="food"/>
    <x v="0"/>
  </r>
  <r>
    <n v="415"/>
    <s v="Anderson-Pham"/>
    <s v="Intuitive needs-based monitoring"/>
    <n v="113500"/>
    <n v="12552"/>
    <n v="11"/>
    <x v="0"/>
    <n v="418"/>
    <n v="30"/>
    <x v="1"/>
    <s v="USD"/>
    <n v="1326434400"/>
    <n v="1327903200"/>
    <d v="2012-01-13T06:00:00"/>
    <d v="2012-01-30T06:00:00"/>
    <b v="0"/>
    <b v="0"/>
    <s v="theater/plays"/>
    <s v="theater"/>
    <x v="3"/>
  </r>
  <r>
    <n v="416"/>
    <s v="Stewart-Coleman"/>
    <s v="Customer-focused disintermediate toolset"/>
    <n v="134600"/>
    <n v="59007"/>
    <n v="44"/>
    <x v="0"/>
    <n v="1439"/>
    <n v="41"/>
    <x v="1"/>
    <s v="USD"/>
    <n v="1295244000"/>
    <n v="1296021600"/>
    <d v="2011-01-17T06:00:00"/>
    <d v="2011-01-26T06:00:00"/>
    <b v="0"/>
    <b v="1"/>
    <s v="film &amp; video/documentary"/>
    <s v="film &amp; video"/>
    <x v="4"/>
  </r>
  <r>
    <n v="417"/>
    <s v="Bradshaw, Smith and Ryan"/>
    <s v="Upgradable 24/7 emulation"/>
    <n v="1700"/>
    <n v="943"/>
    <n v="55"/>
    <x v="0"/>
    <n v="15"/>
    <n v="63"/>
    <x v="1"/>
    <s v="USD"/>
    <n v="1541221200"/>
    <n v="1543298400"/>
    <d v="2018-11-03T05:00:00"/>
    <d v="2018-11-27T06:00:00"/>
    <b v="0"/>
    <b v="0"/>
    <s v="theater/plays"/>
    <s v="theater"/>
    <x v="3"/>
  </r>
  <r>
    <n v="418"/>
    <s v="Jackson PLC"/>
    <s v="Quality-focused client-server core"/>
    <n v="163700"/>
    <n v="93963"/>
    <n v="57"/>
    <x v="0"/>
    <n v="1999"/>
    <n v="47"/>
    <x v="0"/>
    <s v="CAD"/>
    <n v="1336280400"/>
    <n v="1336366800"/>
    <d v="2012-05-06T05:00:00"/>
    <d v="2012-05-07T05:00:00"/>
    <b v="0"/>
    <b v="0"/>
    <s v="film &amp; video/documentary"/>
    <s v="film &amp; video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s v="technology"/>
    <x v="2"/>
  </r>
  <r>
    <n v="420"/>
    <s v="Blair, Reyes and Woods"/>
    <s v="Cross-platform interactive synergy"/>
    <n v="5000"/>
    <n v="6423"/>
    <n v="128"/>
    <x v="1"/>
    <n v="94"/>
    <n v="68"/>
    <x v="1"/>
    <s v="USD"/>
    <n v="1498366800"/>
    <n v="1499576400"/>
    <d v="2017-06-25T05:00:00"/>
    <d v="2017-07-09T05:00:00"/>
    <b v="0"/>
    <b v="0"/>
    <s v="theater/plays"/>
    <s v="theater"/>
    <x v="3"/>
  </r>
  <r>
    <n v="421"/>
    <s v="Thomas-Lopez"/>
    <s v="User-centric fault-tolerant archive"/>
    <n v="9400"/>
    <n v="6015"/>
    <n v="64"/>
    <x v="0"/>
    <n v="118"/>
    <n v="51"/>
    <x v="1"/>
    <s v="USD"/>
    <n v="1498712400"/>
    <n v="1501304400"/>
    <d v="2017-06-29T05:00:00"/>
    <d v="2017-07-29T05:00:00"/>
    <b v="0"/>
    <b v="1"/>
    <s v="technology/wearables"/>
    <s v="technology"/>
    <x v="8"/>
  </r>
  <r>
    <n v="422"/>
    <s v="Brown, Davies and Pacheco"/>
    <s v="Reverse-engineered regional knowledge user"/>
    <n v="8700"/>
    <n v="11075"/>
    <n v="127"/>
    <x v="1"/>
    <n v="205"/>
    <n v="54"/>
    <x v="1"/>
    <s v="USD"/>
    <n v="1271480400"/>
    <n v="1273208400"/>
    <d v="2010-04-17T05:00:00"/>
    <d v="2010-05-07T05:00:00"/>
    <b v="0"/>
    <b v="1"/>
    <s v="theater/plays"/>
    <s v="theater"/>
    <x v="3"/>
  </r>
  <r>
    <n v="423"/>
    <s v="Jones-Riddle"/>
    <s v="Self-enabling real-time definition"/>
    <n v="147800"/>
    <n v="15723"/>
    <n v="11"/>
    <x v="0"/>
    <n v="162"/>
    <n v="97"/>
    <x v="1"/>
    <s v="USD"/>
    <n v="1316667600"/>
    <n v="1316840400"/>
    <d v="2011-09-22T05:00:00"/>
    <d v="2011-09-24T05:00:00"/>
    <b v="0"/>
    <b v="1"/>
    <s v="food/food trucks"/>
    <s v="food"/>
    <x v="0"/>
  </r>
  <r>
    <n v="424"/>
    <s v="Schmidt-Gomez"/>
    <s v="User-centric impactful projection"/>
    <n v="5100"/>
    <n v="2064"/>
    <n v="40"/>
    <x v="0"/>
    <n v="83"/>
    <n v="25"/>
    <x v="1"/>
    <s v="USD"/>
    <n v="1524027600"/>
    <n v="1524546000"/>
    <d v="2018-04-18T05:00:00"/>
    <d v="2018-04-24T05:00:00"/>
    <b v="0"/>
    <b v="0"/>
    <s v="music/indie rock"/>
    <s v="music"/>
    <x v="7"/>
  </r>
  <r>
    <n v="425"/>
    <s v="Sullivan, Davis and Booth"/>
    <s v="Vision-oriented actuating hardware"/>
    <n v="2700"/>
    <n v="7767"/>
    <n v="288"/>
    <x v="1"/>
    <n v="92"/>
    <n v="84"/>
    <x v="1"/>
    <s v="USD"/>
    <n v="1438059600"/>
    <n v="1438578000"/>
    <d v="2015-07-28T05:00:00"/>
    <d v="2015-08-03T05:00:00"/>
    <b v="0"/>
    <b v="0"/>
    <s v="photography/photography books"/>
    <s v="photography"/>
    <x v="14"/>
  </r>
  <r>
    <n v="426"/>
    <s v="Edwards-Kane"/>
    <s v="Virtual leadingedge framework"/>
    <n v="1800"/>
    <n v="10313"/>
    <n v="573"/>
    <x v="1"/>
    <n v="219"/>
    <n v="47"/>
    <x v="1"/>
    <s v="USD"/>
    <n v="1361944800"/>
    <n v="1362549600"/>
    <d v="2013-02-27T06:00:00"/>
    <d v="2013-03-06T06:00:00"/>
    <b v="0"/>
    <b v="0"/>
    <s v="theater/plays"/>
    <s v="theater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s v="theater"/>
    <x v="3"/>
  </r>
  <r>
    <n v="428"/>
    <s v="Mayer-Richmond"/>
    <s v="Progressive zero-defect capability"/>
    <n v="101400"/>
    <n v="47037"/>
    <n v="46"/>
    <x v="0"/>
    <n v="747"/>
    <n v="63"/>
    <x v="1"/>
    <s v="USD"/>
    <n v="1297404000"/>
    <n v="1298008800"/>
    <d v="2011-02-11T06:00:00"/>
    <d v="2011-02-18T06:00:00"/>
    <b v="0"/>
    <b v="0"/>
    <s v="film &amp; video/animation"/>
    <s v="film &amp; video"/>
    <x v="10"/>
  </r>
  <r>
    <n v="429"/>
    <s v="Robles Ltd"/>
    <s v="Right-sized demand-driven adapter"/>
    <n v="191000"/>
    <n v="173191"/>
    <n v="91"/>
    <x v="3"/>
    <n v="2138"/>
    <n v="81"/>
    <x v="1"/>
    <s v="USD"/>
    <n v="1392012000"/>
    <n v="1394427600"/>
    <d v="2014-02-10T06:00:00"/>
    <d v="2014-03-10T05:00:00"/>
    <b v="0"/>
    <b v="1"/>
    <s v="photography/photography books"/>
    <s v="photography"/>
    <x v="14"/>
  </r>
  <r>
    <n v="430"/>
    <s v="Cochran Ltd"/>
    <s v="Re-engineered attitude-oriented frame"/>
    <n v="8100"/>
    <n v="5487"/>
    <n v="68"/>
    <x v="0"/>
    <n v="84"/>
    <n v="65"/>
    <x v="1"/>
    <s v="USD"/>
    <n v="1569733200"/>
    <n v="1572670800"/>
    <d v="2019-09-29T05:00:00"/>
    <d v="2019-11-02T05:00:00"/>
    <b v="0"/>
    <b v="0"/>
    <s v="theater/plays"/>
    <s v="theater"/>
    <x v="3"/>
  </r>
  <r>
    <n v="431"/>
    <s v="Rosales LLC"/>
    <s v="Compatible multimedia utilization"/>
    <n v="5100"/>
    <n v="9817"/>
    <n v="192"/>
    <x v="1"/>
    <n v="94"/>
    <n v="104"/>
    <x v="1"/>
    <s v="USD"/>
    <n v="1529643600"/>
    <n v="1531112400"/>
    <d v="2018-06-22T05:00:00"/>
    <d v="2018-07-09T05:00:00"/>
    <b v="1"/>
    <b v="0"/>
    <s v="theater/plays"/>
    <s v="theater"/>
    <x v="3"/>
  </r>
  <r>
    <n v="432"/>
    <s v="Harper-Bryan"/>
    <s v="Re-contextualized dedicated hardware"/>
    <n v="7700"/>
    <n v="6369"/>
    <n v="83"/>
    <x v="0"/>
    <n v="91"/>
    <n v="70"/>
    <x v="1"/>
    <s v="USD"/>
    <n v="1399006800"/>
    <n v="1400734800"/>
    <d v="2014-05-02T05:00:00"/>
    <d v="2014-05-22T05:00:00"/>
    <b v="0"/>
    <b v="0"/>
    <s v="theater/plays"/>
    <s v="theater"/>
    <x v="3"/>
  </r>
  <r>
    <n v="433"/>
    <s v="Potter, Harper and Everett"/>
    <s v="Decentralized composite paradigm"/>
    <n v="121400"/>
    <n v="65755"/>
    <n v="54"/>
    <x v="0"/>
    <n v="792"/>
    <n v="83"/>
    <x v="1"/>
    <s v="USD"/>
    <n v="1385359200"/>
    <n v="1386741600"/>
    <d v="2013-11-25T06:00:00"/>
    <d v="2013-12-11T06:00:00"/>
    <b v="0"/>
    <b v="1"/>
    <s v="film &amp; video/documentary"/>
    <s v="film &amp; video"/>
    <x v="4"/>
  </r>
  <r>
    <n v="434"/>
    <s v="Floyd-Sims"/>
    <s v="Cloned transitional hierarchy"/>
    <n v="5400"/>
    <n v="903"/>
    <n v="17"/>
    <x v="3"/>
    <n v="10"/>
    <n v="90"/>
    <x v="0"/>
    <s v="CAD"/>
    <n v="1480572000"/>
    <n v="1481781600"/>
    <d v="2016-12-01T06:00:00"/>
    <d v="2016-12-15T06:00:00"/>
    <b v="1"/>
    <b v="0"/>
    <s v="theater/plays"/>
    <s v="theater"/>
    <x v="3"/>
  </r>
  <r>
    <n v="435"/>
    <s v="Spence, Jackson and Kelly"/>
    <s v="Advanced discrete leverage"/>
    <n v="152400"/>
    <n v="178120"/>
    <n v="117"/>
    <x v="1"/>
    <n v="1713"/>
    <n v="104"/>
    <x v="6"/>
    <s v="EUR"/>
    <n v="1418623200"/>
    <n v="1419660000"/>
    <d v="2014-12-15T06:00:00"/>
    <d v="2014-12-27T06:00:00"/>
    <b v="0"/>
    <b v="1"/>
    <s v="theater/plays"/>
    <s v="theater"/>
    <x v="3"/>
  </r>
  <r>
    <n v="436"/>
    <s v="King-Nguyen"/>
    <s v="Open-source incremental throughput"/>
    <n v="1300"/>
    <n v="13678"/>
    <n v="1052"/>
    <x v="1"/>
    <n v="249"/>
    <n v="55"/>
    <x v="1"/>
    <s v="USD"/>
    <n v="1555736400"/>
    <n v="1555822800"/>
    <d v="2019-04-20T05:00:00"/>
    <d v="2019-04-21T05:00:00"/>
    <b v="0"/>
    <b v="0"/>
    <s v="music/jazz"/>
    <s v="music"/>
    <x v="17"/>
  </r>
  <r>
    <n v="437"/>
    <s v="Hansen Group"/>
    <s v="Centralized regional interface"/>
    <n v="8100"/>
    <n v="9969"/>
    <n v="123"/>
    <x v="1"/>
    <n v="192"/>
    <n v="52"/>
    <x v="1"/>
    <s v="USD"/>
    <n v="1442120400"/>
    <n v="1442379600"/>
    <d v="2015-09-13T05:00:00"/>
    <d v="2015-09-16T05:00:00"/>
    <b v="0"/>
    <b v="1"/>
    <s v="film &amp; video/animation"/>
    <s v="film &amp; video"/>
    <x v="10"/>
  </r>
  <r>
    <n v="438"/>
    <s v="Mathis, Hall and Hansen"/>
    <s v="Streamlined web-enabled knowledgebase"/>
    <n v="8300"/>
    <n v="14827"/>
    <n v="179"/>
    <x v="1"/>
    <n v="247"/>
    <n v="60"/>
    <x v="1"/>
    <s v="USD"/>
    <n v="1362376800"/>
    <n v="1364965200"/>
    <d v="2013-03-04T06:00:00"/>
    <d v="2013-04-03T05:00:00"/>
    <b v="0"/>
    <b v="0"/>
    <s v="theater/plays"/>
    <s v="theater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s v="film &amp; video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s v="film &amp; video"/>
    <x v="19"/>
  </r>
  <r>
    <n v="441"/>
    <s v="Rodriguez-West"/>
    <s v="Automated optimal function"/>
    <n v="7000"/>
    <n v="1744"/>
    <n v="25"/>
    <x v="0"/>
    <n v="32"/>
    <n v="55"/>
    <x v="1"/>
    <s v="USD"/>
    <n v="1335416400"/>
    <n v="1337835600"/>
    <d v="2012-04-26T05:00:00"/>
    <d v="2012-05-24T05:00:00"/>
    <b v="0"/>
    <b v="0"/>
    <s v="technology/wearables"/>
    <s v="technology"/>
    <x v="8"/>
  </r>
  <r>
    <n v="442"/>
    <s v="Calderon, Bradford and Dean"/>
    <s v="Devolved system-worthy framework"/>
    <n v="5400"/>
    <n v="10731"/>
    <n v="199"/>
    <x v="1"/>
    <n v="143"/>
    <n v="75"/>
    <x v="6"/>
    <s v="EUR"/>
    <n v="1504328400"/>
    <n v="1505710800"/>
    <d v="2017-09-02T05:00:00"/>
    <d v="2017-09-18T05:00:00"/>
    <b v="0"/>
    <b v="0"/>
    <s v="theater/plays"/>
    <s v="theater"/>
    <x v="3"/>
  </r>
  <r>
    <n v="443"/>
    <s v="Clark-Bowman"/>
    <s v="Stand-alone user-facing service-desk"/>
    <n v="9300"/>
    <n v="3232"/>
    <n v="35"/>
    <x v="3"/>
    <n v="90"/>
    <n v="36"/>
    <x v="1"/>
    <s v="USD"/>
    <n v="1285822800"/>
    <n v="1287464400"/>
    <d v="2010-09-30T05:00:00"/>
    <d v="2010-10-19T05:00:00"/>
    <b v="0"/>
    <b v="0"/>
    <s v="theater/plays"/>
    <s v="theater"/>
    <x v="3"/>
  </r>
  <r>
    <n v="444"/>
    <s v="Hensley Ltd"/>
    <s v="Versatile global attitude"/>
    <n v="6200"/>
    <n v="10938"/>
    <n v="176"/>
    <x v="1"/>
    <n v="296"/>
    <n v="37"/>
    <x v="1"/>
    <s v="USD"/>
    <n v="1311483600"/>
    <n v="1311656400"/>
    <d v="2011-07-24T05:00:00"/>
    <d v="2011-07-26T05:00:00"/>
    <b v="0"/>
    <b v="1"/>
    <s v="music/indie rock"/>
    <s v="music"/>
    <x v="7"/>
  </r>
  <r>
    <n v="445"/>
    <s v="Anderson-Pearson"/>
    <s v="Intuitive demand-driven Local Area Network"/>
    <n v="2100"/>
    <n v="10739"/>
    <n v="511"/>
    <x v="1"/>
    <n v="170"/>
    <n v="63"/>
    <x v="1"/>
    <s v="USD"/>
    <n v="1291356000"/>
    <n v="1293170400"/>
    <d v="2010-12-03T06:00:00"/>
    <d v="2010-12-24T06:00:00"/>
    <b v="0"/>
    <b v="1"/>
    <s v="theater/plays"/>
    <s v="theater"/>
    <x v="3"/>
  </r>
  <r>
    <n v="446"/>
    <s v="Martin, Martin and Solis"/>
    <s v="Assimilated uniform methodology"/>
    <n v="6800"/>
    <n v="5579"/>
    <n v="82"/>
    <x v="0"/>
    <n v="186"/>
    <n v="30"/>
    <x v="1"/>
    <s v="USD"/>
    <n v="1355810400"/>
    <n v="1355983200"/>
    <d v="2012-12-18T06:00:00"/>
    <d v="2012-12-20T06:00:00"/>
    <b v="0"/>
    <b v="0"/>
    <s v="technology/wearables"/>
    <s v="technology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s v="film &amp; video"/>
    <x v="19"/>
  </r>
  <r>
    <n v="448"/>
    <s v="Price and Sons"/>
    <s v="Object-based demand-driven strategy"/>
    <n v="89900"/>
    <n v="45384"/>
    <n v="50"/>
    <x v="0"/>
    <n v="605"/>
    <n v="75"/>
    <x v="1"/>
    <s v="USD"/>
    <n v="1365915600"/>
    <n v="1366088400"/>
    <d v="2013-04-14T05:00:00"/>
    <d v="2013-04-16T05:00:00"/>
    <b v="0"/>
    <b v="1"/>
    <s v="games/video games"/>
    <s v="games"/>
    <x v="11"/>
  </r>
  <r>
    <n v="449"/>
    <s v="Cuevas-Morales"/>
    <s v="Public-key coherent ability"/>
    <n v="900"/>
    <n v="8703"/>
    <n v="967"/>
    <x v="1"/>
    <n v="86"/>
    <n v="101"/>
    <x v="3"/>
    <s v="DKK"/>
    <n v="1551852000"/>
    <n v="1553317200"/>
    <d v="2019-03-06T06:00:00"/>
    <d v="2019-03-23T05:00:00"/>
    <b v="0"/>
    <b v="0"/>
    <s v="games/video games"/>
    <s v="games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s v="film &amp; video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s v="music"/>
    <x v="1"/>
  </r>
  <r>
    <n v="452"/>
    <s v="Morris Group"/>
    <s v="Realigned impactful artificial intelligence"/>
    <n v="4800"/>
    <n v="3045"/>
    <n v="63"/>
    <x v="0"/>
    <n v="31"/>
    <n v="98"/>
    <x v="1"/>
    <s v="USD"/>
    <n v="1278392400"/>
    <n v="1278478800"/>
    <d v="2010-07-06T05:00:00"/>
    <d v="2010-07-07T05:00:00"/>
    <b v="0"/>
    <b v="0"/>
    <s v="film &amp; video/drama"/>
    <s v="film &amp; video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s v="film &amp; video"/>
    <x v="22"/>
  </r>
  <r>
    <n v="454"/>
    <s v="Woods Inc"/>
    <s v="Upgradable upward-trending portal"/>
    <n v="4000"/>
    <n v="1763"/>
    <n v="44"/>
    <x v="0"/>
    <n v="39"/>
    <n v="45"/>
    <x v="1"/>
    <s v="USD"/>
    <n v="1382331600"/>
    <n v="1385445600"/>
    <d v="2013-10-21T05:00:00"/>
    <d v="2013-11-26T06:00:00"/>
    <b v="0"/>
    <b v="1"/>
    <s v="film &amp; video/drama"/>
    <s v="film &amp; video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s v="theater"/>
    <x v="3"/>
  </r>
  <r>
    <n v="456"/>
    <s v="Wilson, Brooks and Clark"/>
    <s v="Operative well-modulated data-warehouse"/>
    <n v="146400"/>
    <n v="152438"/>
    <n v="104"/>
    <x v="1"/>
    <n v="1605"/>
    <n v="95"/>
    <x v="1"/>
    <s v="USD"/>
    <n v="1518242400"/>
    <n v="1518242400"/>
    <d v="2018-02-10T06:00:00"/>
    <d v="2018-02-10T06:00:00"/>
    <b v="0"/>
    <b v="1"/>
    <s v="music/indie rock"/>
    <s v="music"/>
    <x v="7"/>
  </r>
  <r>
    <n v="457"/>
    <s v="Sheppard, Smith and Spence"/>
    <s v="Cloned asymmetric functionalities"/>
    <n v="5000"/>
    <n v="1332"/>
    <n v="27"/>
    <x v="0"/>
    <n v="46"/>
    <n v="29"/>
    <x v="1"/>
    <s v="USD"/>
    <n v="1476421200"/>
    <n v="1476594000"/>
    <d v="2016-10-14T05:00:00"/>
    <d v="2016-10-16T05:00:00"/>
    <b v="0"/>
    <b v="0"/>
    <s v="theater/plays"/>
    <s v="theater"/>
    <x v="3"/>
  </r>
  <r>
    <n v="458"/>
    <s v="Wise, Thompson and Allen"/>
    <s v="Pre-emptive neutral portal"/>
    <n v="33800"/>
    <n v="118706"/>
    <n v="351"/>
    <x v="1"/>
    <n v="2120"/>
    <n v="56"/>
    <x v="1"/>
    <s v="USD"/>
    <n v="1269752400"/>
    <n v="1273554000"/>
    <d v="2010-03-28T05:00:00"/>
    <d v="2010-05-11T05:00:00"/>
    <b v="0"/>
    <b v="0"/>
    <s v="theater/plays"/>
    <s v="theater"/>
    <x v="3"/>
  </r>
  <r>
    <n v="459"/>
    <s v="Lane, Ryan and Chapman"/>
    <s v="Switchable demand-driven help-desk"/>
    <n v="6300"/>
    <n v="5674"/>
    <n v="90"/>
    <x v="0"/>
    <n v="105"/>
    <n v="54"/>
    <x v="1"/>
    <s v="USD"/>
    <n v="1419746400"/>
    <n v="1421906400"/>
    <d v="2014-12-28T06:00:00"/>
    <d v="2015-01-22T06:00:00"/>
    <b v="0"/>
    <b v="0"/>
    <s v="film &amp; video/documentary"/>
    <s v="film &amp; video"/>
    <x v="4"/>
  </r>
  <r>
    <n v="460"/>
    <s v="Rich, Alvarez and King"/>
    <s v="Business-focused static ability"/>
    <n v="2400"/>
    <n v="4119"/>
    <n v="172"/>
    <x v="1"/>
    <n v="50"/>
    <n v="82"/>
    <x v="1"/>
    <s v="USD"/>
    <n v="1281330000"/>
    <n v="1281589200"/>
    <d v="2010-08-09T05:00:00"/>
    <d v="2010-08-12T05:00:00"/>
    <b v="0"/>
    <b v="0"/>
    <s v="theater/plays"/>
    <s v="theater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s v="film &amp; video"/>
    <x v="6"/>
  </r>
  <r>
    <n v="462"/>
    <s v="Wang-Rodriguez"/>
    <s v="Total multimedia website"/>
    <n v="188800"/>
    <n v="57734"/>
    <n v="31"/>
    <x v="0"/>
    <n v="535"/>
    <n v="108"/>
    <x v="1"/>
    <s v="USD"/>
    <n v="1359525600"/>
    <n v="1362808800"/>
    <d v="2013-01-30T06:00:00"/>
    <d v="2013-03-09T06:00:00"/>
    <b v="0"/>
    <b v="0"/>
    <s v="games/mobile games"/>
    <s v="games"/>
    <x v="20"/>
  </r>
  <r>
    <n v="463"/>
    <s v="Mckee-Hill"/>
    <s v="Cross-platform upward-trending parallelism"/>
    <n v="134300"/>
    <n v="145265"/>
    <n v="108"/>
    <x v="1"/>
    <n v="2105"/>
    <n v="69"/>
    <x v="1"/>
    <s v="USD"/>
    <n v="1388469600"/>
    <n v="1388815200"/>
    <d v="2013-12-31T06:00:00"/>
    <d v="2014-01-04T06:00:00"/>
    <b v="0"/>
    <b v="0"/>
    <s v="film &amp; video/animation"/>
    <s v="film &amp; video"/>
    <x v="10"/>
  </r>
  <r>
    <n v="464"/>
    <s v="Gomez LLC"/>
    <s v="Pre-emptive mission-critical hardware"/>
    <n v="71200"/>
    <n v="95020"/>
    <n v="133"/>
    <x v="1"/>
    <n v="2436"/>
    <n v="39"/>
    <x v="1"/>
    <s v="USD"/>
    <n v="1518328800"/>
    <n v="1519538400"/>
    <d v="2018-02-11T06:00:00"/>
    <d v="2018-02-25T06:00:00"/>
    <b v="0"/>
    <b v="0"/>
    <s v="theater/plays"/>
    <s v="theater"/>
    <x v="3"/>
  </r>
  <r>
    <n v="465"/>
    <s v="Gonzalez-Robbins"/>
    <s v="Up-sized responsive protocol"/>
    <n v="4700"/>
    <n v="8829"/>
    <n v="188"/>
    <x v="1"/>
    <n v="80"/>
    <n v="110"/>
    <x v="1"/>
    <s v="USD"/>
    <n v="1517032800"/>
    <n v="1517810400"/>
    <d v="2018-01-27T06:00:00"/>
    <d v="2018-02-05T06:00:00"/>
    <b v="0"/>
    <b v="0"/>
    <s v="publishing/translations"/>
    <s v="publishing"/>
    <x v="18"/>
  </r>
  <r>
    <n v="466"/>
    <s v="Obrien and Sons"/>
    <s v="Pre-emptive transitional frame"/>
    <n v="1200"/>
    <n v="3984"/>
    <n v="332"/>
    <x v="1"/>
    <n v="42"/>
    <n v="95"/>
    <x v="1"/>
    <s v="USD"/>
    <n v="1368594000"/>
    <n v="1370581200"/>
    <d v="2013-05-15T05:00:00"/>
    <d v="2013-06-07T05:00:00"/>
    <b v="0"/>
    <b v="1"/>
    <s v="technology/wearables"/>
    <s v="technology"/>
    <x v="8"/>
  </r>
  <r>
    <n v="467"/>
    <s v="Shaw Ltd"/>
    <s v="Profit-focused content-based application"/>
    <n v="1400"/>
    <n v="8053"/>
    <n v="575"/>
    <x v="1"/>
    <n v="139"/>
    <n v="58"/>
    <x v="0"/>
    <s v="CAD"/>
    <n v="1448258400"/>
    <n v="1448863200"/>
    <d v="2015-11-23T06:00:00"/>
    <d v="2015-11-30T06:00:00"/>
    <b v="0"/>
    <b v="1"/>
    <s v="technology/web"/>
    <s v="technology"/>
    <x v="2"/>
  </r>
  <r>
    <n v="468"/>
    <s v="Hughes Inc"/>
    <s v="Streamlined neutral analyzer"/>
    <n v="4000"/>
    <n v="1620"/>
    <n v="41"/>
    <x v="0"/>
    <n v="16"/>
    <n v="101"/>
    <x v="1"/>
    <s v="USD"/>
    <n v="1555218000"/>
    <n v="1556600400"/>
    <d v="2019-04-14T05:00:00"/>
    <d v="2019-04-30T05:00:00"/>
    <b v="0"/>
    <b v="0"/>
    <s v="theater/plays"/>
    <s v="theater"/>
    <x v="3"/>
  </r>
  <r>
    <n v="469"/>
    <s v="Olsen-Ryan"/>
    <s v="Assimilated neutral utilization"/>
    <n v="5600"/>
    <n v="10328"/>
    <n v="184"/>
    <x v="1"/>
    <n v="159"/>
    <n v="65"/>
    <x v="1"/>
    <s v="USD"/>
    <n v="1431925200"/>
    <n v="1432098000"/>
    <d v="2015-05-18T05:00:00"/>
    <d v="2015-05-20T05:00:00"/>
    <b v="0"/>
    <b v="0"/>
    <s v="film &amp; video/drama"/>
    <s v="film &amp; video"/>
    <x v="6"/>
  </r>
  <r>
    <n v="470"/>
    <s v="Grimes, Holland and Sloan"/>
    <s v="Extended dedicated archive"/>
    <n v="3600"/>
    <n v="10289"/>
    <n v="286"/>
    <x v="1"/>
    <n v="381"/>
    <n v="27"/>
    <x v="1"/>
    <s v="USD"/>
    <n v="1481522400"/>
    <n v="1482127200"/>
    <d v="2016-12-12T06:00:00"/>
    <d v="2016-12-19T06:00:00"/>
    <b v="0"/>
    <b v="0"/>
    <s v="technology/wearables"/>
    <s v="technology"/>
    <x v="8"/>
  </r>
  <r>
    <n v="471"/>
    <s v="Perry and Sons"/>
    <s v="Configurable static help-desk"/>
    <n v="3100"/>
    <n v="9889"/>
    <n v="319"/>
    <x v="1"/>
    <n v="194"/>
    <n v="51"/>
    <x v="4"/>
    <s v="GBP"/>
    <n v="1335934800"/>
    <n v="1335934800"/>
    <d v="2012-05-02T05:00:00"/>
    <d v="2012-05-02T05:00:00"/>
    <b v="0"/>
    <b v="1"/>
    <s v="food/food trucks"/>
    <s v="food"/>
    <x v="0"/>
  </r>
  <r>
    <n v="472"/>
    <s v="Turner, Young and Collins"/>
    <s v="Self-enabling clear-thinking framework"/>
    <n v="153800"/>
    <n v="60342"/>
    <n v="39"/>
    <x v="0"/>
    <n v="575"/>
    <n v="105"/>
    <x v="1"/>
    <s v="USD"/>
    <n v="1552280400"/>
    <n v="1556946000"/>
    <d v="2019-03-11T05:00:00"/>
    <d v="2019-05-04T05:00:00"/>
    <b v="0"/>
    <b v="0"/>
    <s v="music/rock"/>
    <s v="music"/>
    <x v="1"/>
  </r>
  <r>
    <n v="473"/>
    <s v="Richardson Inc"/>
    <s v="Assimilated fault-tolerant capacity"/>
    <n v="5000"/>
    <n v="8907"/>
    <n v="178"/>
    <x v="1"/>
    <n v="106"/>
    <n v="84"/>
    <x v="1"/>
    <s v="USD"/>
    <n v="1529989200"/>
    <n v="1530075600"/>
    <d v="2018-06-26T05:00:00"/>
    <d v="2018-06-27T05:00:00"/>
    <b v="0"/>
    <b v="0"/>
    <s v="music/electric music"/>
    <s v="music"/>
    <x v="5"/>
  </r>
  <r>
    <n v="474"/>
    <s v="Santos-Young"/>
    <s v="Enhanced neutral ability"/>
    <n v="4000"/>
    <n v="14606"/>
    <n v="365"/>
    <x v="1"/>
    <n v="142"/>
    <n v="103"/>
    <x v="1"/>
    <s v="USD"/>
    <n v="1418709600"/>
    <n v="1418796000"/>
    <d v="2014-12-16T06:00:00"/>
    <d v="2014-12-17T06:00:00"/>
    <b v="0"/>
    <b v="0"/>
    <s v="film &amp; video/television"/>
    <s v="film &amp; video"/>
    <x v="19"/>
  </r>
  <r>
    <n v="475"/>
    <s v="Nichols Ltd"/>
    <s v="Function-based attitude-oriented groupware"/>
    <n v="7400"/>
    <n v="8432"/>
    <n v="114"/>
    <x v="1"/>
    <n v="211"/>
    <n v="40"/>
    <x v="1"/>
    <s v="USD"/>
    <n v="1372136400"/>
    <n v="1372482000"/>
    <d v="2013-06-25T05:00:00"/>
    <d v="2013-06-29T05:00:00"/>
    <b v="0"/>
    <b v="1"/>
    <s v="publishing/translations"/>
    <s v="publishing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s v="publishing"/>
    <x v="13"/>
  </r>
  <r>
    <n v="477"/>
    <s v="Hogan, Porter and Rivera"/>
    <s v="Organic object-oriented core"/>
    <n v="8500"/>
    <n v="4613"/>
    <n v="54"/>
    <x v="0"/>
    <n v="113"/>
    <n v="41"/>
    <x v="1"/>
    <s v="USD"/>
    <n v="1309064400"/>
    <n v="1311397200"/>
    <d v="2011-06-26T05:00:00"/>
    <d v="2011-07-23T05:00:00"/>
    <b v="0"/>
    <b v="0"/>
    <s v="film &amp; video/science fiction"/>
    <s v="film &amp; video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s v="technology"/>
    <x v="8"/>
  </r>
  <r>
    <n v="479"/>
    <s v="Long-Greene"/>
    <s v="Future-proofed heuristic encryption"/>
    <n v="2400"/>
    <n v="12310"/>
    <n v="513"/>
    <x v="1"/>
    <n v="173"/>
    <n v="71"/>
    <x v="4"/>
    <s v="GBP"/>
    <n v="1501304400"/>
    <n v="1501477200"/>
    <d v="2017-07-29T05:00:00"/>
    <d v="2017-07-31T05:00:00"/>
    <b v="0"/>
    <b v="0"/>
    <s v="food/food trucks"/>
    <s v="food"/>
    <x v="0"/>
  </r>
  <r>
    <n v="480"/>
    <s v="Robles-Hudson"/>
    <s v="Balanced bifurcated leverage"/>
    <n v="8600"/>
    <n v="8656"/>
    <n v="101"/>
    <x v="1"/>
    <n v="87"/>
    <n v="99"/>
    <x v="1"/>
    <s v="USD"/>
    <n v="1268287200"/>
    <n v="1269061200"/>
    <d v="2010-03-11T06:00:00"/>
    <d v="2010-03-20T05:00:00"/>
    <b v="0"/>
    <b v="1"/>
    <s v="photography/photography books"/>
    <s v="photography"/>
    <x v="14"/>
  </r>
  <r>
    <n v="481"/>
    <s v="Mcclure LLC"/>
    <s v="Sharable discrete budgetary management"/>
    <n v="196600"/>
    <n v="159931"/>
    <n v="81"/>
    <x v="0"/>
    <n v="1538"/>
    <n v="104"/>
    <x v="1"/>
    <s v="USD"/>
    <n v="1412139600"/>
    <n v="1415772000"/>
    <d v="2014-10-01T05:00:00"/>
    <d v="2014-11-12T06:00:00"/>
    <b v="0"/>
    <b v="1"/>
    <s v="theater/plays"/>
    <s v="theater"/>
    <x v="3"/>
  </r>
  <r>
    <n v="482"/>
    <s v="Martin, Russell and Baker"/>
    <s v="Focused solution-oriented instruction set"/>
    <n v="4200"/>
    <n v="689"/>
    <n v="16"/>
    <x v="0"/>
    <n v="9"/>
    <n v="77"/>
    <x v="1"/>
    <s v="USD"/>
    <n v="1330063200"/>
    <n v="1331013600"/>
    <d v="2012-02-24T06:00:00"/>
    <d v="2012-03-06T06:00:00"/>
    <b v="0"/>
    <b v="1"/>
    <s v="publishing/fiction"/>
    <s v="publishing"/>
    <x v="13"/>
  </r>
  <r>
    <n v="483"/>
    <s v="Rice-Parker"/>
    <s v="Down-sized actuating infrastructure"/>
    <n v="91400"/>
    <n v="48236"/>
    <n v="53"/>
    <x v="0"/>
    <n v="554"/>
    <n v="87"/>
    <x v="1"/>
    <s v="USD"/>
    <n v="1576130400"/>
    <n v="1576735200"/>
    <d v="2019-12-12T06:00:00"/>
    <d v="2019-12-19T06:00:00"/>
    <b v="0"/>
    <b v="0"/>
    <s v="theater/plays"/>
    <s v="theater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s v="food"/>
    <x v="0"/>
  </r>
  <r>
    <n v="485"/>
    <s v="Richards-Davis"/>
    <s v="Quality-focused mission-critical structure"/>
    <n v="90600"/>
    <n v="27844"/>
    <n v="31"/>
    <x v="0"/>
    <n v="648"/>
    <n v="43"/>
    <x v="4"/>
    <s v="GBP"/>
    <n v="1560142800"/>
    <n v="1563685200"/>
    <d v="2019-06-10T05:00:00"/>
    <d v="2019-07-21T05:00:00"/>
    <b v="0"/>
    <b v="0"/>
    <s v="theater/plays"/>
    <s v="theater"/>
    <x v="3"/>
  </r>
  <r>
    <n v="486"/>
    <s v="Davis, Cox and Fox"/>
    <s v="Compatible exuding Graphical User Interface"/>
    <n v="5200"/>
    <n v="702"/>
    <n v="14"/>
    <x v="0"/>
    <n v="21"/>
    <n v="33"/>
    <x v="4"/>
    <s v="GBP"/>
    <n v="1520575200"/>
    <n v="1521867600"/>
    <d v="2018-03-09T06:00:00"/>
    <d v="2018-03-24T05:00:00"/>
    <b v="0"/>
    <b v="1"/>
    <s v="publishing/translations"/>
    <s v="publishing"/>
    <x v="18"/>
  </r>
  <r>
    <n v="487"/>
    <s v="Smith-Wallace"/>
    <s v="Monitored 24/7 time-frame"/>
    <n v="110300"/>
    <n v="197024"/>
    <n v="179"/>
    <x v="1"/>
    <n v="2346"/>
    <n v="84"/>
    <x v="1"/>
    <s v="USD"/>
    <n v="1492664400"/>
    <n v="1495515600"/>
    <d v="2017-04-20T05:00:00"/>
    <d v="2017-05-23T05:00:00"/>
    <b v="0"/>
    <b v="0"/>
    <s v="theater/plays"/>
    <s v="theater"/>
    <x v="3"/>
  </r>
  <r>
    <n v="488"/>
    <s v="Cordova, Shaw and Wang"/>
    <s v="Virtual secondary open architecture"/>
    <n v="5300"/>
    <n v="11663"/>
    <n v="220"/>
    <x v="1"/>
    <n v="115"/>
    <n v="101"/>
    <x v="1"/>
    <s v="USD"/>
    <n v="1454479200"/>
    <n v="1455948000"/>
    <d v="2016-02-03T06:00:00"/>
    <d v="2016-02-20T06:00:00"/>
    <b v="0"/>
    <b v="0"/>
    <s v="theater/plays"/>
    <s v="theater"/>
    <x v="3"/>
  </r>
  <r>
    <n v="489"/>
    <s v="Clark Inc"/>
    <s v="Down-sized mobile time-frame"/>
    <n v="9200"/>
    <n v="9339"/>
    <n v="102"/>
    <x v="1"/>
    <n v="85"/>
    <n v="110"/>
    <x v="6"/>
    <s v="EUR"/>
    <n v="1281934800"/>
    <n v="1282366800"/>
    <d v="2010-08-16T05:00:00"/>
    <d v="2010-08-21T05:00:00"/>
    <b v="0"/>
    <b v="0"/>
    <s v="technology/wearables"/>
    <s v="technology"/>
    <x v="8"/>
  </r>
  <r>
    <n v="490"/>
    <s v="Young and Sons"/>
    <s v="Innovative disintermediate encryption"/>
    <n v="2400"/>
    <n v="4596"/>
    <n v="192"/>
    <x v="1"/>
    <n v="144"/>
    <n v="32"/>
    <x v="1"/>
    <s v="USD"/>
    <n v="1573970400"/>
    <n v="1574575200"/>
    <d v="2019-11-17T06:00:00"/>
    <d v="2019-11-24T06:00:00"/>
    <b v="0"/>
    <b v="0"/>
    <s v="journalism/audio"/>
    <s v="journalism"/>
    <x v="23"/>
  </r>
  <r>
    <n v="491"/>
    <s v="Henson PLC"/>
    <s v="Universal contextually-based knowledgebase"/>
    <n v="56800"/>
    <n v="173437"/>
    <n v="305"/>
    <x v="1"/>
    <n v="2443"/>
    <n v="71"/>
    <x v="1"/>
    <s v="USD"/>
    <n v="1372654800"/>
    <n v="1374901200"/>
    <d v="2013-07-01T05:00:00"/>
    <d v="2013-07-27T05:00:00"/>
    <b v="0"/>
    <b v="1"/>
    <s v="food/food trucks"/>
    <s v="food"/>
    <x v="0"/>
  </r>
  <r>
    <n v="492"/>
    <s v="Garcia Group"/>
    <s v="Persevering interactive matrix"/>
    <n v="191000"/>
    <n v="45831"/>
    <n v="24"/>
    <x v="3"/>
    <n v="595"/>
    <n v="77"/>
    <x v="1"/>
    <s v="USD"/>
    <n v="1275886800"/>
    <n v="1278910800"/>
    <d v="2010-06-07T05:00:00"/>
    <d v="2010-07-12T05:00:00"/>
    <b v="1"/>
    <b v="1"/>
    <s v="film &amp; video/shorts"/>
    <s v="film &amp; video"/>
    <x v="12"/>
  </r>
  <r>
    <n v="493"/>
    <s v="Adams, Walker and Wong"/>
    <s v="Seamless background framework"/>
    <n v="900"/>
    <n v="6514"/>
    <n v="724"/>
    <x v="1"/>
    <n v="64"/>
    <n v="102"/>
    <x v="1"/>
    <s v="USD"/>
    <n v="1561784400"/>
    <n v="1562907600"/>
    <d v="2019-06-29T05:00:00"/>
    <d v="2019-07-12T05:00:00"/>
    <b v="0"/>
    <b v="0"/>
    <s v="photography/photography books"/>
    <s v="photography"/>
    <x v="14"/>
  </r>
  <r>
    <n v="494"/>
    <s v="Hopkins-Browning"/>
    <s v="Balanced upward-trending productivity"/>
    <n v="2500"/>
    <n v="13684"/>
    <n v="547"/>
    <x v="1"/>
    <n v="268"/>
    <n v="51"/>
    <x v="1"/>
    <s v="USD"/>
    <n v="1332392400"/>
    <n v="1332478800"/>
    <d v="2012-03-22T05:00:00"/>
    <d v="2012-03-23T05:00:00"/>
    <b v="0"/>
    <b v="0"/>
    <s v="technology/wearables"/>
    <s v="technology"/>
    <x v="8"/>
  </r>
  <r>
    <n v="495"/>
    <s v="Bell, Edwards and Andersen"/>
    <s v="Centralized clear-thinking solution"/>
    <n v="3200"/>
    <n v="13264"/>
    <n v="415"/>
    <x v="1"/>
    <n v="195"/>
    <n v="68"/>
    <x v="3"/>
    <s v="DKK"/>
    <n v="1402376400"/>
    <n v="1402722000"/>
    <d v="2014-06-10T05:00:00"/>
    <d v="2014-06-14T05:00:00"/>
    <b v="0"/>
    <b v="0"/>
    <s v="theater/plays"/>
    <s v="theater"/>
    <x v="3"/>
  </r>
  <r>
    <n v="496"/>
    <s v="Morales Group"/>
    <s v="Optimized bi-directional extranet"/>
    <n v="183800"/>
    <n v="1667"/>
    <n v="1"/>
    <x v="0"/>
    <n v="54"/>
    <n v="31"/>
    <x v="1"/>
    <s v="USD"/>
    <n v="1495342800"/>
    <n v="1496811600"/>
    <d v="2017-05-21T05:00:00"/>
    <d v="2017-06-07T05:00:00"/>
    <b v="0"/>
    <b v="0"/>
    <s v="film &amp; video/animation"/>
    <s v="film &amp; video"/>
    <x v="10"/>
  </r>
  <r>
    <n v="497"/>
    <s v="Lucero Group"/>
    <s v="Intuitive actuating benchmark"/>
    <n v="9800"/>
    <n v="3349"/>
    <n v="34"/>
    <x v="0"/>
    <n v="120"/>
    <n v="28"/>
    <x v="1"/>
    <s v="USD"/>
    <n v="1482213600"/>
    <n v="1482213600"/>
    <d v="2016-12-20T06:00:00"/>
    <d v="2016-12-20T06:00:00"/>
    <b v="0"/>
    <b v="1"/>
    <s v="technology/wearables"/>
    <s v="technology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n v="1420264800"/>
    <d v="2015-01-01T06:00:00"/>
    <d v="2015-01-03T06:00:00"/>
    <b v="0"/>
    <b v="0"/>
    <s v="technology/web"/>
    <s v="technology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s v="film &amp; video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s v="theater"/>
    <x v="3"/>
  </r>
  <r>
    <n v="501"/>
    <s v="Mccann-Le"/>
    <s v="Focused coherent methodology"/>
    <n v="153600"/>
    <n v="107743"/>
    <n v="70"/>
    <x v="0"/>
    <n v="1796"/>
    <n v="60"/>
    <x v="1"/>
    <s v="USD"/>
    <n v="1363064400"/>
    <n v="1363237200"/>
    <d v="2013-03-12T05:00:00"/>
    <d v="2013-03-14T05:00:00"/>
    <b v="0"/>
    <b v="0"/>
    <s v="film &amp; video/documentary"/>
    <s v="film &amp; video"/>
    <x v="4"/>
  </r>
  <r>
    <n v="502"/>
    <s v="Johnson Inc"/>
    <s v="Reduced context-sensitive complexity"/>
    <n v="1300"/>
    <n v="6889"/>
    <n v="530"/>
    <x v="1"/>
    <n v="186"/>
    <n v="37"/>
    <x v="2"/>
    <s v="AUD"/>
    <n v="1343365200"/>
    <n v="1345870800"/>
    <d v="2012-07-27T05:00:00"/>
    <d v="2012-08-25T05:00:00"/>
    <b v="0"/>
    <b v="1"/>
    <s v="games/video games"/>
    <s v="games"/>
    <x v="11"/>
  </r>
  <r>
    <n v="503"/>
    <s v="Collins LLC"/>
    <s v="Decentralized 4thgeneration time-frame"/>
    <n v="25500"/>
    <n v="45983"/>
    <n v="180"/>
    <x v="1"/>
    <n v="460"/>
    <n v="100"/>
    <x v="1"/>
    <s v="USD"/>
    <n v="1435726800"/>
    <n v="1437454800"/>
    <d v="2015-07-01T05:00:00"/>
    <d v="2015-07-21T05:00:00"/>
    <b v="0"/>
    <b v="0"/>
    <s v="film &amp; video/drama"/>
    <s v="film &amp; video"/>
    <x v="6"/>
  </r>
  <r>
    <n v="504"/>
    <s v="Smith-Miller"/>
    <s v="De-engineered cohesive moderator"/>
    <n v="7500"/>
    <n v="6924"/>
    <n v="92"/>
    <x v="0"/>
    <n v="62"/>
    <n v="112"/>
    <x v="6"/>
    <s v="EUR"/>
    <n v="1431925200"/>
    <n v="1432011600"/>
    <d v="2015-05-18T05:00:00"/>
    <d v="2015-05-19T05:00:00"/>
    <b v="0"/>
    <b v="0"/>
    <s v="music/rock"/>
    <s v="music"/>
    <x v="1"/>
  </r>
  <r>
    <n v="505"/>
    <s v="Jensen-Vargas"/>
    <s v="Ameliorated explicit parallelism"/>
    <n v="89900"/>
    <n v="12497"/>
    <n v="14"/>
    <x v="0"/>
    <n v="347"/>
    <n v="36"/>
    <x v="1"/>
    <s v="USD"/>
    <n v="1362722400"/>
    <n v="1366347600"/>
    <d v="2013-03-08T06:00:00"/>
    <d v="2013-04-19T05:00:00"/>
    <b v="0"/>
    <b v="1"/>
    <s v="publishing/radio &amp; podcasts"/>
    <s v="publishing"/>
    <x v="15"/>
  </r>
  <r>
    <n v="506"/>
    <s v="Robles, Bell and Gonzalez"/>
    <s v="Customizable background monitoring"/>
    <n v="18000"/>
    <n v="166874"/>
    <n v="927"/>
    <x v="1"/>
    <n v="2528"/>
    <n v="66"/>
    <x v="1"/>
    <s v="USD"/>
    <n v="1511416800"/>
    <n v="1512885600"/>
    <d v="2017-11-23T06:00:00"/>
    <d v="2017-12-10T06:00:00"/>
    <b v="0"/>
    <b v="1"/>
    <s v="theater/plays"/>
    <s v="theater"/>
    <x v="3"/>
  </r>
  <r>
    <n v="507"/>
    <s v="Turner, Miller and Francis"/>
    <s v="Compatible well-modulated budgetary management"/>
    <n v="2100"/>
    <n v="837"/>
    <n v="40"/>
    <x v="0"/>
    <n v="19"/>
    <n v="44"/>
    <x v="1"/>
    <s v="USD"/>
    <n v="1365483600"/>
    <n v="1369717200"/>
    <d v="2013-04-09T05:00:00"/>
    <d v="2013-05-28T05:00:00"/>
    <b v="0"/>
    <b v="1"/>
    <s v="technology/web"/>
    <s v="technology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s v="theater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s v="theater"/>
    <x v="3"/>
  </r>
  <r>
    <n v="510"/>
    <s v="Best, Miller and Thomas"/>
    <s v="Re-engineered mobile task-force"/>
    <n v="7800"/>
    <n v="9289"/>
    <n v="119"/>
    <x v="1"/>
    <n v="131"/>
    <n v="71"/>
    <x v="2"/>
    <s v="AUD"/>
    <n v="1527742800"/>
    <n v="1529816400"/>
    <d v="2018-05-31T05:00:00"/>
    <d v="2018-06-24T05:00:00"/>
    <b v="0"/>
    <b v="0"/>
    <s v="film &amp; video/drama"/>
    <s v="film &amp; video"/>
    <x v="6"/>
  </r>
  <r>
    <n v="511"/>
    <s v="Smith-Mullins"/>
    <s v="User-centric intangible neural-net"/>
    <n v="147800"/>
    <n v="35498"/>
    <n v="24"/>
    <x v="0"/>
    <n v="362"/>
    <n v="98"/>
    <x v="1"/>
    <s v="USD"/>
    <n v="1564030800"/>
    <n v="1564894800"/>
    <d v="2019-07-25T05:00:00"/>
    <d v="2019-08-04T05:00:00"/>
    <b v="0"/>
    <b v="0"/>
    <s v="theater/plays"/>
    <s v="theater"/>
    <x v="3"/>
  </r>
  <r>
    <n v="512"/>
    <s v="Williams-Walsh"/>
    <s v="Organized explicit core"/>
    <n v="9100"/>
    <n v="12678"/>
    <n v="139"/>
    <x v="1"/>
    <n v="239"/>
    <n v="53"/>
    <x v="1"/>
    <s v="USD"/>
    <n v="1404536400"/>
    <n v="1404622800"/>
    <d v="2014-07-05T05:00:00"/>
    <d v="2014-07-06T05:00:00"/>
    <b v="0"/>
    <b v="1"/>
    <s v="games/video games"/>
    <s v="games"/>
    <x v="11"/>
  </r>
  <r>
    <n v="513"/>
    <s v="Harrison, Blackwell and Mendez"/>
    <s v="Synchronized 6thgeneration adapter"/>
    <n v="8300"/>
    <n v="3260"/>
    <n v="39"/>
    <x v="3"/>
    <n v="35"/>
    <n v="93"/>
    <x v="1"/>
    <s v="USD"/>
    <n v="1284008400"/>
    <n v="1284181200"/>
    <d v="2010-09-09T05:00:00"/>
    <d v="2010-09-11T05:00:00"/>
    <b v="0"/>
    <b v="0"/>
    <s v="film &amp; video/television"/>
    <s v="film &amp; video"/>
    <x v="19"/>
  </r>
  <r>
    <n v="514"/>
    <s v="Sanchez, Bradley and Flores"/>
    <s v="Centralized motivating capacity"/>
    <n v="138700"/>
    <n v="31123"/>
    <n v="22"/>
    <x v="3"/>
    <n v="528"/>
    <n v="59"/>
    <x v="5"/>
    <s v="CHF"/>
    <n v="1386309600"/>
    <n v="1386741600"/>
    <d v="2013-12-06T06:00:00"/>
    <d v="2013-12-11T06:00:00"/>
    <b v="0"/>
    <b v="1"/>
    <s v="music/rock"/>
    <s v="music"/>
    <x v="1"/>
  </r>
  <r>
    <n v="515"/>
    <s v="Cox LLC"/>
    <s v="Phased 24hour flexibility"/>
    <n v="8600"/>
    <n v="4797"/>
    <n v="56"/>
    <x v="0"/>
    <n v="133"/>
    <n v="36"/>
    <x v="0"/>
    <s v="CAD"/>
    <n v="1324620000"/>
    <n v="1324792800"/>
    <d v="2011-12-23T06:00:00"/>
    <d v="2011-12-25T06:00:00"/>
    <b v="0"/>
    <b v="1"/>
    <s v="theater/plays"/>
    <s v="theater"/>
    <x v="3"/>
  </r>
  <r>
    <n v="516"/>
    <s v="Morales-Odonnell"/>
    <s v="Exclusive 5thgeneration structure"/>
    <n v="125400"/>
    <n v="53324"/>
    <n v="43"/>
    <x v="0"/>
    <n v="846"/>
    <n v="63"/>
    <x v="1"/>
    <s v="USD"/>
    <n v="1281070800"/>
    <n v="1284354000"/>
    <d v="2010-08-06T05:00:00"/>
    <d v="2010-09-13T05:00:00"/>
    <b v="0"/>
    <b v="0"/>
    <s v="publishing/nonfiction"/>
    <s v="publishing"/>
    <x v="9"/>
  </r>
  <r>
    <n v="517"/>
    <s v="Ramirez LLC"/>
    <s v="Multi-tiered maximized orchestration"/>
    <n v="5900"/>
    <n v="6608"/>
    <n v="112"/>
    <x v="1"/>
    <n v="78"/>
    <n v="85"/>
    <x v="1"/>
    <s v="USD"/>
    <n v="1493960400"/>
    <n v="1494392400"/>
    <d v="2017-05-05T05:00:00"/>
    <d v="2017-05-10T05:00:00"/>
    <b v="0"/>
    <b v="0"/>
    <s v="food/food trucks"/>
    <s v="food"/>
    <x v="0"/>
  </r>
  <r>
    <n v="518"/>
    <s v="Ramirez Group"/>
    <s v="Open-architected uniform instruction set"/>
    <n v="8800"/>
    <n v="622"/>
    <n v="7"/>
    <x v="0"/>
    <n v="10"/>
    <n v="62"/>
    <x v="1"/>
    <s v="USD"/>
    <n v="1519365600"/>
    <n v="1519538400"/>
    <d v="2018-02-23T06:00:00"/>
    <d v="2018-02-25T06:00:00"/>
    <b v="0"/>
    <b v="1"/>
    <s v="film &amp; video/animation"/>
    <s v="film &amp; video"/>
    <x v="10"/>
  </r>
  <r>
    <n v="519"/>
    <s v="Marsh-Coleman"/>
    <s v="Exclusive asymmetric analyzer"/>
    <n v="177700"/>
    <n v="180802"/>
    <n v="102"/>
    <x v="1"/>
    <n v="1773"/>
    <n v="102"/>
    <x v="1"/>
    <s v="USD"/>
    <n v="1420696800"/>
    <n v="1421906400"/>
    <d v="2015-01-08T06:00:00"/>
    <d v="2015-01-22T06:00:00"/>
    <b v="0"/>
    <b v="1"/>
    <s v="music/rock"/>
    <s v="music"/>
    <x v="1"/>
  </r>
  <r>
    <n v="520"/>
    <s v="Frederick, Jenkins and Collins"/>
    <s v="Organic radical collaboration"/>
    <n v="800"/>
    <n v="3406"/>
    <n v="426"/>
    <x v="1"/>
    <n v="32"/>
    <n v="106"/>
    <x v="1"/>
    <s v="USD"/>
    <n v="1555650000"/>
    <n v="1555909200"/>
    <d v="2019-04-19T05:00:00"/>
    <d v="2019-04-22T05:00:00"/>
    <b v="0"/>
    <b v="0"/>
    <s v="theater/plays"/>
    <s v="theater"/>
    <x v="3"/>
  </r>
  <r>
    <n v="521"/>
    <s v="Wilson Ltd"/>
    <s v="Function-based multi-state software"/>
    <n v="7600"/>
    <n v="11061"/>
    <n v="146"/>
    <x v="1"/>
    <n v="369"/>
    <n v="30"/>
    <x v="1"/>
    <s v="USD"/>
    <n v="1471928400"/>
    <n v="1472446800"/>
    <d v="2016-08-23T05:00:00"/>
    <d v="2016-08-29T05:00:00"/>
    <b v="0"/>
    <b v="1"/>
    <s v="film &amp; video/drama"/>
    <s v="film &amp; video"/>
    <x v="6"/>
  </r>
  <r>
    <n v="522"/>
    <s v="Cline, Peterson and Lowery"/>
    <s v="Innovative static budgetary management"/>
    <n v="50500"/>
    <n v="16389"/>
    <n v="32"/>
    <x v="0"/>
    <n v="191"/>
    <n v="86"/>
    <x v="1"/>
    <s v="USD"/>
    <n v="1341291600"/>
    <n v="1342328400"/>
    <d v="2012-07-03T05:00:00"/>
    <d v="2012-07-15T05:00:00"/>
    <b v="0"/>
    <b v="0"/>
    <s v="film &amp; video/shorts"/>
    <s v="film &amp; video"/>
    <x v="12"/>
  </r>
  <r>
    <n v="523"/>
    <s v="Underwood, James and Jones"/>
    <s v="Triple-buffered holistic ability"/>
    <n v="900"/>
    <n v="6303"/>
    <n v="700"/>
    <x v="1"/>
    <n v="89"/>
    <n v="71"/>
    <x v="1"/>
    <s v="USD"/>
    <n v="1267682400"/>
    <n v="1268114400"/>
    <d v="2010-03-04T06:00:00"/>
    <d v="2010-03-09T06:00:00"/>
    <b v="0"/>
    <b v="0"/>
    <s v="film &amp; video/shorts"/>
    <s v="film &amp; video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s v="theater"/>
    <x v="3"/>
  </r>
  <r>
    <n v="525"/>
    <s v="Greene, Lloyd and Sims"/>
    <s v="Balanced leadingedge data-warehouse"/>
    <n v="2100"/>
    <n v="1768"/>
    <n v="84"/>
    <x v="0"/>
    <n v="63"/>
    <n v="28"/>
    <x v="1"/>
    <s v="USD"/>
    <n v="1290492000"/>
    <n v="1290837600"/>
    <d v="2010-11-23T06:00:00"/>
    <d v="2010-11-27T06:00:00"/>
    <b v="0"/>
    <b v="0"/>
    <s v="technology/wearables"/>
    <s v="technology"/>
    <x v="8"/>
  </r>
  <r>
    <n v="526"/>
    <s v="Smith-Sparks"/>
    <s v="Digitized bandwidth-monitored open architecture"/>
    <n v="8300"/>
    <n v="12944"/>
    <n v="156"/>
    <x v="1"/>
    <n v="147"/>
    <n v="88"/>
    <x v="1"/>
    <s v="USD"/>
    <n v="1451109600"/>
    <n v="1454306400"/>
    <d v="2015-12-26T06:00:00"/>
    <d v="2016-02-01T06:00:00"/>
    <b v="0"/>
    <b v="1"/>
    <s v="theater/plays"/>
    <s v="theater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s v="film &amp; video"/>
    <x v="10"/>
  </r>
  <r>
    <n v="528"/>
    <s v="Avila, Ford and Welch"/>
    <s v="Focused leadingedge matrix"/>
    <n v="9000"/>
    <n v="7227"/>
    <n v="80"/>
    <x v="0"/>
    <n v="80"/>
    <n v="90"/>
    <x v="4"/>
    <s v="GBP"/>
    <n v="1385186400"/>
    <n v="1389074400"/>
    <d v="2013-11-23T06:00:00"/>
    <d v="2014-01-07T06:00:00"/>
    <b v="0"/>
    <b v="0"/>
    <s v="music/indie rock"/>
    <s v="music"/>
    <x v="7"/>
  </r>
  <r>
    <n v="529"/>
    <s v="Gallegos Inc"/>
    <s v="Seamless logistical encryption"/>
    <n v="5100"/>
    <n v="574"/>
    <n v="11"/>
    <x v="0"/>
    <n v="9"/>
    <n v="64"/>
    <x v="1"/>
    <s v="USD"/>
    <n v="1399698000"/>
    <n v="1402117200"/>
    <d v="2014-05-10T05:00:00"/>
    <d v="2014-06-07T05:00:00"/>
    <b v="0"/>
    <b v="0"/>
    <s v="games/video games"/>
    <s v="games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s v="publishing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n v="1388988000"/>
    <d v="2013-11-11T06:00:00"/>
    <d v="2014-01-06T06:00:00"/>
    <b v="0"/>
    <b v="0"/>
    <s v="games/video games"/>
    <s v="games"/>
    <x v="11"/>
  </r>
  <r>
    <n v="532"/>
    <s v="Cordova-Torres"/>
    <s v="Pre-emptive grid-enabled contingency"/>
    <n v="1600"/>
    <n v="8046"/>
    <n v="503"/>
    <x v="1"/>
    <n v="126"/>
    <n v="64"/>
    <x v="0"/>
    <s v="CAD"/>
    <n v="1516860000"/>
    <n v="1516946400"/>
    <d v="2018-01-25T06:00:00"/>
    <d v="2018-01-26T06:00:00"/>
    <b v="0"/>
    <b v="0"/>
    <s v="theater/plays"/>
    <s v="theater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s v="music"/>
    <x v="7"/>
  </r>
  <r>
    <n v="534"/>
    <s v="Clark, Mccormick and Mendoza"/>
    <s v="Self-enabling didactic orchestration"/>
    <n v="89100"/>
    <n v="13385"/>
    <n v="15"/>
    <x v="0"/>
    <n v="243"/>
    <n v="55"/>
    <x v="1"/>
    <s v="USD"/>
    <n v="1534482000"/>
    <n v="1534568400"/>
    <d v="2018-08-17T05:00:00"/>
    <d v="2018-08-18T05:00:00"/>
    <b v="0"/>
    <b v="1"/>
    <s v="film &amp; video/drama"/>
    <s v="film &amp; video"/>
    <x v="6"/>
  </r>
  <r>
    <n v="535"/>
    <s v="Garrison LLC"/>
    <s v="Profit-focused 24/7 data-warehouse"/>
    <n v="2600"/>
    <n v="12533"/>
    <n v="482"/>
    <x v="1"/>
    <n v="202"/>
    <n v="62"/>
    <x v="6"/>
    <s v="EUR"/>
    <n v="1528434000"/>
    <n v="1528606800"/>
    <d v="2018-06-08T05:00:00"/>
    <d v="2018-06-10T05:00:00"/>
    <b v="0"/>
    <b v="1"/>
    <s v="theater/plays"/>
    <s v="theater"/>
    <x v="3"/>
  </r>
  <r>
    <n v="536"/>
    <s v="Shannon-Olson"/>
    <s v="Enhanced methodical middleware"/>
    <n v="9800"/>
    <n v="14697"/>
    <n v="150"/>
    <x v="1"/>
    <n v="140"/>
    <n v="105"/>
    <x v="6"/>
    <s v="EUR"/>
    <n v="1282626000"/>
    <n v="1284872400"/>
    <d v="2010-08-24T05:00:00"/>
    <d v="2010-09-19T05:00:00"/>
    <b v="0"/>
    <b v="0"/>
    <s v="publishing/fiction"/>
    <s v="publishing"/>
    <x v="13"/>
  </r>
  <r>
    <n v="537"/>
    <s v="Murillo-Mcfarland"/>
    <s v="Synchronized client-driven projection"/>
    <n v="84400"/>
    <n v="98935"/>
    <n v="117"/>
    <x v="1"/>
    <n v="1052"/>
    <n v="94"/>
    <x v="3"/>
    <s v="DKK"/>
    <n v="1535605200"/>
    <n v="1537592400"/>
    <d v="2018-08-30T05:00:00"/>
    <d v="2018-09-22T05:00:00"/>
    <b v="1"/>
    <b v="1"/>
    <s v="film &amp; video/documentary"/>
    <s v="film &amp; video"/>
    <x v="4"/>
  </r>
  <r>
    <n v="538"/>
    <s v="Young, Gilbert and Escobar"/>
    <s v="Networked didactic time-frame"/>
    <n v="151300"/>
    <n v="57034"/>
    <n v="38"/>
    <x v="0"/>
    <n v="1296"/>
    <n v="44"/>
    <x v="1"/>
    <s v="USD"/>
    <n v="1379826000"/>
    <n v="1381208400"/>
    <d v="2013-09-22T05:00:00"/>
    <d v="2013-10-08T05:00:00"/>
    <b v="0"/>
    <b v="0"/>
    <s v="games/mobile games"/>
    <s v="games"/>
    <x v="20"/>
  </r>
  <r>
    <n v="539"/>
    <s v="Thomas, Welch and Santana"/>
    <s v="Assimilated exuding toolset"/>
    <n v="9800"/>
    <n v="7120"/>
    <n v="73"/>
    <x v="0"/>
    <n v="77"/>
    <n v="92"/>
    <x v="1"/>
    <s v="USD"/>
    <n v="1561957200"/>
    <n v="1562475600"/>
    <d v="2019-07-01T05:00:00"/>
    <d v="2019-07-07T05:00:00"/>
    <b v="0"/>
    <b v="1"/>
    <s v="food/food trucks"/>
    <s v="food"/>
    <x v="0"/>
  </r>
  <r>
    <n v="540"/>
    <s v="Brown-Pena"/>
    <s v="Front-line client-server secured line"/>
    <n v="5300"/>
    <n v="14097"/>
    <n v="266"/>
    <x v="1"/>
    <n v="247"/>
    <n v="57"/>
    <x v="1"/>
    <s v="USD"/>
    <n v="1525496400"/>
    <n v="1527397200"/>
    <d v="2018-05-05T05:00:00"/>
    <d v="2018-05-27T05:00:00"/>
    <b v="0"/>
    <b v="0"/>
    <s v="photography/photography books"/>
    <s v="photography"/>
    <x v="14"/>
  </r>
  <r>
    <n v="541"/>
    <s v="Holder, Caldwell and Vance"/>
    <s v="Polarized systemic Internet solution"/>
    <n v="178000"/>
    <n v="43086"/>
    <n v="24"/>
    <x v="0"/>
    <n v="395"/>
    <n v="109"/>
    <x v="6"/>
    <s v="EUR"/>
    <n v="1433912400"/>
    <n v="1436158800"/>
    <d v="2015-06-10T05:00:00"/>
    <d v="2015-07-06T05:00:00"/>
    <b v="0"/>
    <b v="0"/>
    <s v="games/mobile games"/>
    <s v="games"/>
    <x v="20"/>
  </r>
  <r>
    <n v="542"/>
    <s v="Harrison-Bridges"/>
    <s v="Profit-focused exuding moderator"/>
    <n v="77000"/>
    <n v="1930"/>
    <n v="3"/>
    <x v="0"/>
    <n v="49"/>
    <n v="39"/>
    <x v="4"/>
    <s v="GBP"/>
    <n v="1453442400"/>
    <n v="1456034400"/>
    <d v="2016-01-22T06:00:00"/>
    <d v="2016-02-21T06:00:00"/>
    <b v="0"/>
    <b v="0"/>
    <s v="music/indie rock"/>
    <s v="music"/>
    <x v="7"/>
  </r>
  <r>
    <n v="543"/>
    <s v="Johnson, Murphy and Peterson"/>
    <s v="Cross-group high-level moderator"/>
    <n v="84900"/>
    <n v="13864"/>
    <n v="16"/>
    <x v="0"/>
    <n v="180"/>
    <n v="77"/>
    <x v="1"/>
    <s v="USD"/>
    <n v="1378875600"/>
    <n v="1380171600"/>
    <d v="2013-09-11T05:00:00"/>
    <d v="2013-09-26T05:00:00"/>
    <b v="0"/>
    <b v="0"/>
    <s v="games/video games"/>
    <s v="games"/>
    <x v="11"/>
  </r>
  <r>
    <n v="544"/>
    <s v="Taylor Inc"/>
    <s v="Public-key 3rdgeneration system engine"/>
    <n v="2800"/>
    <n v="7742"/>
    <n v="277"/>
    <x v="1"/>
    <n v="84"/>
    <n v="92"/>
    <x v="1"/>
    <s v="USD"/>
    <n v="1452232800"/>
    <n v="1453356000"/>
    <d v="2016-01-08T06:00:00"/>
    <d v="2016-01-21T06:00:00"/>
    <b v="0"/>
    <b v="0"/>
    <s v="music/rock"/>
    <s v="music"/>
    <x v="1"/>
  </r>
  <r>
    <n v="545"/>
    <s v="Deleon and Sons"/>
    <s v="Organized value-added access"/>
    <n v="184800"/>
    <n v="164109"/>
    <n v="89"/>
    <x v="0"/>
    <n v="2690"/>
    <n v="61"/>
    <x v="1"/>
    <s v="USD"/>
    <n v="1577253600"/>
    <n v="1578981600"/>
    <d v="2019-12-25T06:00:00"/>
    <d v="2020-01-14T06:00:00"/>
    <b v="0"/>
    <b v="0"/>
    <s v="theater/plays"/>
    <s v="theater"/>
    <x v="3"/>
  </r>
  <r>
    <n v="546"/>
    <s v="Benjamin, Paul and Ferguson"/>
    <s v="Cloned global Graphical User Interface"/>
    <n v="4200"/>
    <n v="6870"/>
    <n v="164"/>
    <x v="1"/>
    <n v="88"/>
    <n v="78"/>
    <x v="1"/>
    <s v="USD"/>
    <n v="1537160400"/>
    <n v="1537419600"/>
    <d v="2018-09-17T05:00:00"/>
    <d v="2018-09-20T05:00:00"/>
    <b v="0"/>
    <b v="1"/>
    <s v="theater/plays"/>
    <s v="theater"/>
    <x v="3"/>
  </r>
  <r>
    <n v="547"/>
    <s v="Hardin-Dixon"/>
    <s v="Focused solution-oriented matrix"/>
    <n v="1300"/>
    <n v="12597"/>
    <n v="969"/>
    <x v="1"/>
    <n v="156"/>
    <n v="81"/>
    <x v="1"/>
    <s v="USD"/>
    <n v="1422165600"/>
    <n v="1423202400"/>
    <d v="2015-01-25T06:00:00"/>
    <d v="2015-02-06T06:00:00"/>
    <b v="0"/>
    <b v="0"/>
    <s v="film &amp; video/drama"/>
    <s v="film &amp; video"/>
    <x v="6"/>
  </r>
  <r>
    <n v="548"/>
    <s v="York-Pitts"/>
    <s v="Monitored discrete toolset"/>
    <n v="66100"/>
    <n v="179074"/>
    <n v="271"/>
    <x v="1"/>
    <n v="2985"/>
    <n v="60"/>
    <x v="1"/>
    <s v="USD"/>
    <n v="1459486800"/>
    <n v="1460610000"/>
    <d v="2016-04-01T05:00:00"/>
    <d v="2016-04-14T05:00:00"/>
    <b v="0"/>
    <b v="0"/>
    <s v="theater/plays"/>
    <s v="theater"/>
    <x v="3"/>
  </r>
  <r>
    <n v="549"/>
    <s v="Jarvis and Sons"/>
    <s v="Business-focused intermediate system engine"/>
    <n v="29500"/>
    <n v="83843"/>
    <n v="284"/>
    <x v="1"/>
    <n v="762"/>
    <n v="110"/>
    <x v="1"/>
    <s v="USD"/>
    <n v="1369717200"/>
    <n v="1370494800"/>
    <d v="2013-05-28T05:00:00"/>
    <d v="2013-06-06T05:00:00"/>
    <b v="0"/>
    <b v="0"/>
    <s v="technology/wearables"/>
    <s v="technology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s v="music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s v="technology"/>
    <x v="2"/>
  </r>
  <r>
    <n v="552"/>
    <s v="Mercer, Solomon and Singleton"/>
    <s v="Distributed human-resource policy"/>
    <n v="9000"/>
    <n v="8866"/>
    <n v="99"/>
    <x v="0"/>
    <n v="92"/>
    <n v="96"/>
    <x v="1"/>
    <s v="USD"/>
    <n v="1480140000"/>
    <n v="1480312800"/>
    <d v="2016-11-26T06:00:00"/>
    <d v="2016-11-28T06:00:00"/>
    <b v="0"/>
    <b v="0"/>
    <s v="theater/plays"/>
    <s v="theater"/>
    <x v="3"/>
  </r>
  <r>
    <n v="553"/>
    <s v="Dougherty, Austin and Mills"/>
    <s v="De-engineered 5thgeneration contingency"/>
    <n v="170600"/>
    <n v="75022"/>
    <n v="44"/>
    <x v="0"/>
    <n v="1028"/>
    <n v="73"/>
    <x v="1"/>
    <s v="USD"/>
    <n v="1293948000"/>
    <n v="1294034400"/>
    <d v="2011-01-02T06:00:00"/>
    <d v="2011-01-03T06:00:00"/>
    <b v="0"/>
    <b v="0"/>
    <s v="music/rock"/>
    <s v="music"/>
    <x v="1"/>
  </r>
  <r>
    <n v="554"/>
    <s v="Ritter PLC"/>
    <s v="Multi-channeled upward-trending application"/>
    <n v="9500"/>
    <n v="14408"/>
    <n v="152"/>
    <x v="1"/>
    <n v="554"/>
    <n v="26"/>
    <x v="0"/>
    <s v="CAD"/>
    <n v="1482127200"/>
    <n v="1482645600"/>
    <d v="2016-12-19T06:00:00"/>
    <d v="2016-12-25T06:00:00"/>
    <b v="0"/>
    <b v="0"/>
    <s v="music/indie rock"/>
    <s v="music"/>
    <x v="7"/>
  </r>
  <r>
    <n v="555"/>
    <s v="Anderson Group"/>
    <s v="Organic maximized database"/>
    <n v="6300"/>
    <n v="14089"/>
    <n v="224"/>
    <x v="1"/>
    <n v="135"/>
    <n v="104"/>
    <x v="3"/>
    <s v="DKK"/>
    <n v="1396414800"/>
    <n v="1399093200"/>
    <d v="2014-04-02T05:00:00"/>
    <d v="2014-05-03T05:00:00"/>
    <b v="0"/>
    <b v="0"/>
    <s v="music/rock"/>
    <s v="music"/>
    <x v="1"/>
  </r>
  <r>
    <n v="556"/>
    <s v="Smith and Sons"/>
    <s v="Grass-roots 24/7 attitude"/>
    <n v="5200"/>
    <n v="12467"/>
    <n v="240"/>
    <x v="1"/>
    <n v="122"/>
    <n v="102"/>
    <x v="1"/>
    <s v="USD"/>
    <n v="1315285200"/>
    <n v="1315890000"/>
    <d v="2011-09-06T05:00:00"/>
    <d v="2011-09-13T05:00:00"/>
    <b v="0"/>
    <b v="1"/>
    <s v="publishing/translations"/>
    <s v="publishing"/>
    <x v="18"/>
  </r>
  <r>
    <n v="557"/>
    <s v="Lam-Hamilton"/>
    <s v="Team-oriented global strategy"/>
    <n v="6000"/>
    <n v="11960"/>
    <n v="199"/>
    <x v="1"/>
    <n v="221"/>
    <n v="54"/>
    <x v="1"/>
    <s v="USD"/>
    <n v="1443762000"/>
    <n v="1444021200"/>
    <d v="2015-10-02T05:00:00"/>
    <d v="2015-10-05T05:00:00"/>
    <b v="0"/>
    <b v="1"/>
    <s v="film &amp; video/science fiction"/>
    <s v="film &amp; video"/>
    <x v="22"/>
  </r>
  <r>
    <n v="558"/>
    <s v="Ho Ltd"/>
    <s v="Enhanced client-driven capacity"/>
    <n v="5800"/>
    <n v="7966"/>
    <n v="137"/>
    <x v="1"/>
    <n v="126"/>
    <n v="63"/>
    <x v="1"/>
    <s v="USD"/>
    <n v="1456293600"/>
    <n v="1460005200"/>
    <d v="2016-02-24T06:00:00"/>
    <d v="2016-04-07T05:00:00"/>
    <b v="0"/>
    <b v="0"/>
    <s v="theater/plays"/>
    <s v="theater"/>
    <x v="3"/>
  </r>
  <r>
    <n v="559"/>
    <s v="Brown, Estrada and Jensen"/>
    <s v="Exclusive systematic productivity"/>
    <n v="105300"/>
    <n v="106321"/>
    <n v="101"/>
    <x v="1"/>
    <n v="1022"/>
    <n v="104"/>
    <x v="1"/>
    <s v="USD"/>
    <n v="1470114000"/>
    <n v="1470718800"/>
    <d v="2016-08-02T05:00:00"/>
    <d v="2016-08-09T05:00:00"/>
    <b v="0"/>
    <b v="0"/>
    <s v="theater/plays"/>
    <s v="theater"/>
    <x v="3"/>
  </r>
  <r>
    <n v="560"/>
    <s v="Hunt LLC"/>
    <s v="Re-engineered radical policy"/>
    <n v="20000"/>
    <n v="158832"/>
    <n v="794"/>
    <x v="1"/>
    <n v="3177"/>
    <n v="50"/>
    <x v="1"/>
    <s v="USD"/>
    <n v="1321596000"/>
    <n v="1325052000"/>
    <d v="2011-11-18T06:00:00"/>
    <d v="2011-12-28T06:00:00"/>
    <b v="0"/>
    <b v="0"/>
    <s v="film &amp; video/animation"/>
    <s v="film &amp; video"/>
    <x v="10"/>
  </r>
  <r>
    <n v="561"/>
    <s v="Fowler-Smith"/>
    <s v="Down-sized logistical adapter"/>
    <n v="3000"/>
    <n v="11091"/>
    <n v="370"/>
    <x v="1"/>
    <n v="198"/>
    <n v="56"/>
    <x v="5"/>
    <s v="CHF"/>
    <n v="1318827600"/>
    <n v="1319000400"/>
    <d v="2011-10-17T05:00:00"/>
    <d v="2011-10-19T05:00:00"/>
    <b v="0"/>
    <b v="0"/>
    <s v="theater/plays"/>
    <s v="theater"/>
    <x v="3"/>
  </r>
  <r>
    <n v="562"/>
    <s v="Blair Inc"/>
    <s v="Configurable bandwidth-monitored throughput"/>
    <n v="9900"/>
    <n v="1269"/>
    <n v="13"/>
    <x v="0"/>
    <n v="26"/>
    <n v="49"/>
    <x v="5"/>
    <s v="CHF"/>
    <n v="1552366800"/>
    <n v="1552539600"/>
    <d v="2019-03-12T05:00:00"/>
    <d v="2019-03-14T05:00:00"/>
    <b v="0"/>
    <b v="0"/>
    <s v="music/rock"/>
    <s v="music"/>
    <x v="1"/>
  </r>
  <r>
    <n v="563"/>
    <s v="Kelley, Stanton and Sanchez"/>
    <s v="Optional tangible pricing structure"/>
    <n v="3700"/>
    <n v="5107"/>
    <n v="138"/>
    <x v="1"/>
    <n v="85"/>
    <n v="60"/>
    <x v="2"/>
    <s v="AUD"/>
    <n v="1542088800"/>
    <n v="1543816800"/>
    <d v="2018-11-13T06:00:00"/>
    <d v="2018-12-03T06:00:00"/>
    <b v="0"/>
    <b v="0"/>
    <s v="film &amp; video/documentary"/>
    <s v="film &amp; video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n v="1427086800"/>
    <d v="2015-03-15T05:00:00"/>
    <d v="2015-03-23T05:00:00"/>
    <b v="0"/>
    <b v="0"/>
    <s v="theater/plays"/>
    <s v="theater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n v="1323064800"/>
    <d v="2011-11-15T06:00:00"/>
    <d v="2011-12-05T06:00:00"/>
    <b v="0"/>
    <b v="0"/>
    <s v="theater/plays"/>
    <s v="theater"/>
    <x v="3"/>
  </r>
  <r>
    <n v="566"/>
    <s v="Webb-Smith"/>
    <s v="Advanced content-based installation"/>
    <n v="9300"/>
    <n v="4124"/>
    <n v="44"/>
    <x v="0"/>
    <n v="37"/>
    <n v="111"/>
    <x v="1"/>
    <s v="USD"/>
    <n v="1456293600"/>
    <n v="1458277200"/>
    <d v="2016-02-24T06:00:00"/>
    <d v="2016-03-18T05:00:00"/>
    <b v="0"/>
    <b v="1"/>
    <s v="music/electric music"/>
    <s v="music"/>
    <x v="5"/>
  </r>
  <r>
    <n v="567"/>
    <s v="Johns PLC"/>
    <s v="Distributed high-level open architecture"/>
    <n v="6800"/>
    <n v="14865"/>
    <n v="219"/>
    <x v="1"/>
    <n v="244"/>
    <n v="61"/>
    <x v="1"/>
    <s v="USD"/>
    <n v="1404968400"/>
    <n v="1405141200"/>
    <d v="2014-07-10T05:00:00"/>
    <d v="2014-07-12T05:00:00"/>
    <b v="0"/>
    <b v="0"/>
    <s v="music/rock"/>
    <s v="music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s v="theater"/>
    <x v="3"/>
  </r>
  <r>
    <n v="569"/>
    <s v="Fischer, Fowler and Arnold"/>
    <s v="Extended multi-tasking definition"/>
    <n v="20100"/>
    <n v="47705"/>
    <n v="237"/>
    <x v="1"/>
    <n v="589"/>
    <n v="81"/>
    <x v="6"/>
    <s v="EUR"/>
    <n v="1294725600"/>
    <n v="1295762400"/>
    <d v="2011-01-11T06:00:00"/>
    <d v="2011-01-23T06:00:00"/>
    <b v="0"/>
    <b v="0"/>
    <s v="film &amp; video/animation"/>
    <s v="film &amp; video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s v="music"/>
    <x v="1"/>
  </r>
  <r>
    <n v="571"/>
    <s v="Wilson and Sons"/>
    <s v="Monitored grid-enabled model"/>
    <n v="3500"/>
    <n v="3295"/>
    <n v="94"/>
    <x v="0"/>
    <n v="35"/>
    <n v="94"/>
    <x v="6"/>
    <s v="EUR"/>
    <n v="1434690000"/>
    <n v="1438750800"/>
    <d v="2015-06-19T05:00:00"/>
    <d v="2015-08-05T05:00:00"/>
    <b v="0"/>
    <b v="0"/>
    <s v="film &amp; video/shorts"/>
    <s v="film &amp; video"/>
    <x v="12"/>
  </r>
  <r>
    <n v="572"/>
    <s v="Clements Group"/>
    <s v="Assimilated actuating policy"/>
    <n v="9000"/>
    <n v="4896"/>
    <n v="54"/>
    <x v="3"/>
    <n v="94"/>
    <n v="52"/>
    <x v="1"/>
    <s v="USD"/>
    <n v="1443416400"/>
    <n v="1444798800"/>
    <d v="2015-09-28T05:00:00"/>
    <d v="2015-10-14T05:00:00"/>
    <b v="0"/>
    <b v="1"/>
    <s v="music/rock"/>
    <s v="music"/>
    <x v="1"/>
  </r>
  <r>
    <n v="573"/>
    <s v="Valenzuela-Cook"/>
    <s v="Total incremental productivity"/>
    <n v="6700"/>
    <n v="7496"/>
    <n v="112"/>
    <x v="1"/>
    <n v="300"/>
    <n v="25"/>
    <x v="1"/>
    <s v="USD"/>
    <n v="1399006800"/>
    <n v="1399179600"/>
    <d v="2014-05-02T05:00:00"/>
    <d v="2014-05-04T05:00:00"/>
    <b v="0"/>
    <b v="0"/>
    <s v="journalism/audio"/>
    <s v="journalism"/>
    <x v="23"/>
  </r>
  <r>
    <n v="574"/>
    <s v="Parker, Haley and Foster"/>
    <s v="Adaptive local task-force"/>
    <n v="2700"/>
    <n v="9967"/>
    <n v="369"/>
    <x v="1"/>
    <n v="144"/>
    <n v="69"/>
    <x v="1"/>
    <s v="USD"/>
    <n v="1575698400"/>
    <n v="1576562400"/>
    <d v="2019-12-07T06:00:00"/>
    <d v="2019-12-17T06:00:00"/>
    <b v="0"/>
    <b v="1"/>
    <s v="food/food trucks"/>
    <s v="food"/>
    <x v="0"/>
  </r>
  <r>
    <n v="575"/>
    <s v="Fuentes LLC"/>
    <s v="Universal zero-defect concept"/>
    <n v="83300"/>
    <n v="52421"/>
    <n v="63"/>
    <x v="0"/>
    <n v="558"/>
    <n v="94"/>
    <x v="1"/>
    <s v="USD"/>
    <n v="1400562000"/>
    <n v="1400821200"/>
    <d v="2014-05-20T05:00:00"/>
    <d v="2014-05-23T05:00:00"/>
    <b v="0"/>
    <b v="1"/>
    <s v="theater/plays"/>
    <s v="theater"/>
    <x v="3"/>
  </r>
  <r>
    <n v="576"/>
    <s v="Moran and Sons"/>
    <s v="Object-based bottom-line superstructure"/>
    <n v="9700"/>
    <n v="6298"/>
    <n v="65"/>
    <x v="0"/>
    <n v="64"/>
    <n v="98"/>
    <x v="1"/>
    <s v="USD"/>
    <n v="1509512400"/>
    <n v="1510984800"/>
    <d v="2017-11-01T05:00:00"/>
    <d v="2017-11-18T06:00:00"/>
    <b v="0"/>
    <b v="0"/>
    <s v="theater/plays"/>
    <s v="theater"/>
    <x v="3"/>
  </r>
  <r>
    <n v="577"/>
    <s v="Stevens Inc"/>
    <s v="Adaptive 24hour projection"/>
    <n v="8200"/>
    <n v="1546"/>
    <n v="19"/>
    <x v="3"/>
    <n v="37"/>
    <n v="42"/>
    <x v="1"/>
    <s v="USD"/>
    <n v="1299823200"/>
    <n v="1302066000"/>
    <d v="2011-03-11T06:00:00"/>
    <d v="2011-04-06T05:00:00"/>
    <b v="0"/>
    <b v="0"/>
    <s v="music/jazz"/>
    <s v="music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n v="1322978400"/>
    <d v="2011-12-01T06:00:00"/>
    <d v="2011-12-04T06:00:00"/>
    <b v="0"/>
    <b v="0"/>
    <s v="film &amp; video/science fiction"/>
    <s v="film &amp; video"/>
    <x v="22"/>
  </r>
  <r>
    <n v="579"/>
    <s v="Franklin Inc"/>
    <s v="Focused multimedia knowledgebase"/>
    <n v="6200"/>
    <n v="6269"/>
    <n v="101"/>
    <x v="1"/>
    <n v="87"/>
    <n v="72"/>
    <x v="1"/>
    <s v="USD"/>
    <n v="1312693200"/>
    <n v="1313730000"/>
    <d v="2011-08-07T05:00:00"/>
    <d v="2011-08-19T05:00:00"/>
    <b v="0"/>
    <b v="0"/>
    <s v="music/jazz"/>
    <s v="music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s v="theater"/>
    <x v="3"/>
  </r>
  <r>
    <n v="581"/>
    <s v="Sanchez, Cross and Savage"/>
    <s v="Sharable mobile knowledgebase"/>
    <n v="6000"/>
    <n v="3841"/>
    <n v="64"/>
    <x v="0"/>
    <n v="71"/>
    <n v="54"/>
    <x v="1"/>
    <s v="USD"/>
    <n v="1304053200"/>
    <n v="1305349200"/>
    <d v="2011-04-29T05:00:00"/>
    <d v="2011-05-14T05:00:00"/>
    <b v="0"/>
    <b v="0"/>
    <s v="technology/web"/>
    <s v="technology"/>
    <x v="2"/>
  </r>
  <r>
    <n v="582"/>
    <s v="Pineda Ltd"/>
    <s v="Cross-group global system engine"/>
    <n v="8700"/>
    <n v="4531"/>
    <n v="52"/>
    <x v="0"/>
    <n v="42"/>
    <n v="108"/>
    <x v="1"/>
    <s v="USD"/>
    <n v="1433912400"/>
    <n v="1434344400"/>
    <d v="2015-06-10T05:00:00"/>
    <d v="2015-06-15T05:00:00"/>
    <b v="0"/>
    <b v="1"/>
    <s v="games/video games"/>
    <s v="games"/>
    <x v="11"/>
  </r>
  <r>
    <n v="583"/>
    <s v="Powell and Sons"/>
    <s v="Centralized clear-thinking conglomeration"/>
    <n v="18900"/>
    <n v="60934"/>
    <n v="322"/>
    <x v="1"/>
    <n v="909"/>
    <n v="67"/>
    <x v="1"/>
    <s v="USD"/>
    <n v="1329717600"/>
    <n v="1331186400"/>
    <d v="2012-02-20T06:00:00"/>
    <d v="2012-03-08T06:00:00"/>
    <b v="0"/>
    <b v="0"/>
    <s v="film &amp; video/documentary"/>
    <s v="film &amp; video"/>
    <x v="4"/>
  </r>
  <r>
    <n v="584"/>
    <s v="Nunez-Richards"/>
    <s v="De-engineered cohesive system engine"/>
    <n v="86400"/>
    <n v="103255"/>
    <n v="120"/>
    <x v="1"/>
    <n v="1613"/>
    <n v="64"/>
    <x v="1"/>
    <s v="USD"/>
    <n v="1335330000"/>
    <n v="1336539600"/>
    <d v="2012-04-25T05:00:00"/>
    <d v="2012-05-09T05:00:00"/>
    <b v="0"/>
    <b v="0"/>
    <s v="technology/web"/>
    <s v="technology"/>
    <x v="2"/>
  </r>
  <r>
    <n v="585"/>
    <s v="Pugh LLC"/>
    <s v="Reactive analyzing function"/>
    <n v="8900"/>
    <n v="13065"/>
    <n v="147"/>
    <x v="1"/>
    <n v="136"/>
    <n v="96"/>
    <x v="1"/>
    <s v="USD"/>
    <n v="1268888400"/>
    <n v="1269752400"/>
    <d v="2010-03-18T05:00:00"/>
    <d v="2010-03-28T05:00:00"/>
    <b v="0"/>
    <b v="0"/>
    <s v="publishing/translations"/>
    <s v="publishing"/>
    <x v="18"/>
  </r>
  <r>
    <n v="586"/>
    <s v="Rowe-Wong"/>
    <s v="Robust hybrid budgetary management"/>
    <n v="700"/>
    <n v="6654"/>
    <n v="951"/>
    <x v="1"/>
    <n v="130"/>
    <n v="51"/>
    <x v="1"/>
    <s v="USD"/>
    <n v="1289973600"/>
    <n v="1291615200"/>
    <d v="2010-11-17T06:00:00"/>
    <d v="2010-12-06T06:00:00"/>
    <b v="0"/>
    <b v="0"/>
    <s v="music/rock"/>
    <s v="music"/>
    <x v="1"/>
  </r>
  <r>
    <n v="587"/>
    <s v="Williams-Santos"/>
    <s v="Open-source analyzing monitoring"/>
    <n v="9400"/>
    <n v="6852"/>
    <n v="73"/>
    <x v="0"/>
    <n v="156"/>
    <n v="44"/>
    <x v="0"/>
    <s v="CAD"/>
    <n v="1547877600"/>
    <n v="1552366800"/>
    <d v="2019-01-19T06:00:00"/>
    <d v="2019-03-12T05:00:00"/>
    <b v="0"/>
    <b v="1"/>
    <s v="food/food trucks"/>
    <s v="food"/>
    <x v="0"/>
  </r>
  <r>
    <n v="588"/>
    <s v="Weber Inc"/>
    <s v="Up-sized discrete firmware"/>
    <n v="157600"/>
    <n v="124517"/>
    <n v="79"/>
    <x v="0"/>
    <n v="1368"/>
    <n v="91"/>
    <x v="4"/>
    <s v="GBP"/>
    <n v="1269493200"/>
    <n v="1272171600"/>
    <d v="2010-03-25T05:00:00"/>
    <d v="2010-04-25T05:00:00"/>
    <b v="0"/>
    <b v="0"/>
    <s v="theater/plays"/>
    <s v="theater"/>
    <x v="3"/>
  </r>
  <r>
    <n v="589"/>
    <s v="Avery, Brown and Parker"/>
    <s v="Exclusive intangible extranet"/>
    <n v="7900"/>
    <n v="5113"/>
    <n v="65"/>
    <x v="0"/>
    <n v="102"/>
    <n v="50"/>
    <x v="1"/>
    <s v="USD"/>
    <n v="1436072400"/>
    <n v="1436677200"/>
    <d v="2015-07-05T05:00:00"/>
    <d v="2015-07-12T05:00:00"/>
    <b v="0"/>
    <b v="0"/>
    <s v="film &amp; video/documentary"/>
    <s v="film &amp; video"/>
    <x v="4"/>
  </r>
  <r>
    <n v="590"/>
    <s v="Cox Group"/>
    <s v="Synergized analyzing process improvement"/>
    <n v="7100"/>
    <n v="5824"/>
    <n v="82"/>
    <x v="0"/>
    <n v="86"/>
    <n v="68"/>
    <x v="2"/>
    <s v="AUD"/>
    <n v="1419141600"/>
    <n v="1420092000"/>
    <d v="2014-12-21T06:00:00"/>
    <d v="2015-01-01T06:00:00"/>
    <b v="0"/>
    <b v="0"/>
    <s v="publishing/radio &amp; podcasts"/>
    <s v="publishing"/>
    <x v="15"/>
  </r>
  <r>
    <n v="591"/>
    <s v="Jensen LLC"/>
    <s v="Realigned dedicated system engine"/>
    <n v="600"/>
    <n v="6226"/>
    <n v="1038"/>
    <x v="1"/>
    <n v="102"/>
    <n v="61"/>
    <x v="1"/>
    <s v="USD"/>
    <n v="1279083600"/>
    <n v="1279947600"/>
    <d v="2010-07-14T05:00:00"/>
    <d v="2010-07-24T05:00:00"/>
    <b v="0"/>
    <b v="0"/>
    <s v="games/video games"/>
    <s v="games"/>
    <x v="11"/>
  </r>
  <r>
    <n v="592"/>
    <s v="Brown Inc"/>
    <s v="Object-based bandwidth-monitored concept"/>
    <n v="156800"/>
    <n v="20243"/>
    <n v="13"/>
    <x v="0"/>
    <n v="253"/>
    <n v="80"/>
    <x v="1"/>
    <s v="USD"/>
    <n v="1401426000"/>
    <n v="1402203600"/>
    <d v="2014-05-30T05:00:00"/>
    <d v="2014-06-08T05:00:00"/>
    <b v="0"/>
    <b v="0"/>
    <s v="theater/plays"/>
    <s v="theater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s v="film &amp; video"/>
    <x v="10"/>
  </r>
  <r>
    <n v="594"/>
    <s v="Mcbride PLC"/>
    <s v="Upgradable leadingedge Local Area Network"/>
    <n v="157300"/>
    <n v="11167"/>
    <n v="7"/>
    <x v="0"/>
    <n v="157"/>
    <n v="71"/>
    <x v="1"/>
    <s v="USD"/>
    <n v="1467003600"/>
    <n v="1467262800"/>
    <d v="2016-06-27T05:00:00"/>
    <d v="2016-06-30T05:00:00"/>
    <b v="0"/>
    <b v="1"/>
    <s v="theater/plays"/>
    <s v="theater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n v="1270530000"/>
    <d v="2010-03-16T05:00:00"/>
    <d v="2010-04-06T05:00:00"/>
    <b v="0"/>
    <b v="1"/>
    <s v="theater/plays"/>
    <s v="theater"/>
    <x v="3"/>
  </r>
  <r>
    <n v="596"/>
    <s v="Becker-Scott"/>
    <s v="Managed optimizing archive"/>
    <n v="7900"/>
    <n v="7875"/>
    <n v="100"/>
    <x v="0"/>
    <n v="183"/>
    <n v="43"/>
    <x v="1"/>
    <s v="USD"/>
    <n v="1457157600"/>
    <n v="1457762400"/>
    <d v="2016-03-05T06:00:00"/>
    <d v="2016-03-12T06:00:00"/>
    <b v="0"/>
    <b v="1"/>
    <s v="film &amp; video/drama"/>
    <s v="film &amp; video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s v="theater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s v="music"/>
    <x v="1"/>
  </r>
  <r>
    <n v="599"/>
    <s v="Smith-Ramos"/>
    <s v="Persevering optimizing Graphical User Interface"/>
    <n v="140300"/>
    <n v="5112"/>
    <n v="4"/>
    <x v="0"/>
    <n v="82"/>
    <n v="62"/>
    <x v="3"/>
    <s v="DKK"/>
    <n v="1423720800"/>
    <n v="1424412000"/>
    <d v="2015-02-12T06:00:00"/>
    <d v="2015-02-20T06:00:00"/>
    <b v="0"/>
    <b v="0"/>
    <s v="film &amp; video/documentary"/>
    <s v="film &amp; video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s v="food"/>
    <x v="0"/>
  </r>
  <r>
    <n v="601"/>
    <s v="Waters and Sons"/>
    <s v="Inverse neutral structure"/>
    <n v="6300"/>
    <n v="13018"/>
    <n v="207"/>
    <x v="1"/>
    <n v="194"/>
    <n v="67"/>
    <x v="1"/>
    <s v="USD"/>
    <n v="1401426000"/>
    <n v="1402894800"/>
    <d v="2014-05-30T05:00:00"/>
    <d v="2014-06-16T05:00:00"/>
    <b v="1"/>
    <b v="0"/>
    <s v="technology/wearables"/>
    <s v="technology"/>
    <x v="8"/>
  </r>
  <r>
    <n v="602"/>
    <s v="Brown Ltd"/>
    <s v="Quality-focused system-worthy support"/>
    <n v="71100"/>
    <n v="91176"/>
    <n v="128"/>
    <x v="1"/>
    <n v="1140"/>
    <n v="80"/>
    <x v="1"/>
    <s v="USD"/>
    <n v="1433480400"/>
    <n v="1434430800"/>
    <d v="2015-06-05T05:00:00"/>
    <d v="2015-06-16T05:00:00"/>
    <b v="0"/>
    <b v="0"/>
    <s v="theater/plays"/>
    <s v="theater"/>
    <x v="3"/>
  </r>
  <r>
    <n v="603"/>
    <s v="Christian, Yates and Greer"/>
    <s v="Vision-oriented 5thgeneration array"/>
    <n v="5300"/>
    <n v="6342"/>
    <n v="120"/>
    <x v="1"/>
    <n v="102"/>
    <n v="62"/>
    <x v="1"/>
    <s v="USD"/>
    <n v="1555563600"/>
    <n v="1557896400"/>
    <d v="2019-04-18T05:00:00"/>
    <d v="2019-05-15T05:00:00"/>
    <b v="0"/>
    <b v="0"/>
    <s v="theater/plays"/>
    <s v="theater"/>
    <x v="3"/>
  </r>
  <r>
    <n v="604"/>
    <s v="Cole, Hernandez and Rodriguez"/>
    <s v="Cross-platform logistical circuit"/>
    <n v="88700"/>
    <n v="151438"/>
    <n v="171"/>
    <x v="1"/>
    <n v="2857"/>
    <n v="53"/>
    <x v="1"/>
    <s v="USD"/>
    <n v="1295676000"/>
    <n v="1297490400"/>
    <d v="2011-01-22T06:00:00"/>
    <d v="2011-02-12T06:00:00"/>
    <b v="0"/>
    <b v="0"/>
    <s v="theater/plays"/>
    <s v="theater"/>
    <x v="3"/>
  </r>
  <r>
    <n v="605"/>
    <s v="Ortiz, Valenzuela and Collins"/>
    <s v="Profound solution-oriented matrix"/>
    <n v="3300"/>
    <n v="6178"/>
    <n v="187"/>
    <x v="1"/>
    <n v="107"/>
    <n v="58"/>
    <x v="1"/>
    <s v="USD"/>
    <n v="1443848400"/>
    <n v="1447394400"/>
    <d v="2015-10-03T05:00:00"/>
    <d v="2015-11-13T06:00:00"/>
    <b v="0"/>
    <b v="0"/>
    <s v="publishing/nonfiction"/>
    <s v="publishing"/>
    <x v="9"/>
  </r>
  <r>
    <n v="606"/>
    <s v="Valencia PLC"/>
    <s v="Extended asynchronous initiative"/>
    <n v="3400"/>
    <n v="6405"/>
    <n v="188"/>
    <x v="1"/>
    <n v="160"/>
    <n v="40"/>
    <x v="4"/>
    <s v="GBP"/>
    <n v="1457330400"/>
    <n v="1458277200"/>
    <d v="2016-03-07T06:00:00"/>
    <d v="2016-03-18T05:00:00"/>
    <b v="0"/>
    <b v="0"/>
    <s v="music/rock"/>
    <s v="music"/>
    <x v="1"/>
  </r>
  <r>
    <n v="607"/>
    <s v="Gordon, Mendez and Johnson"/>
    <s v="Fundamental needs-based frame"/>
    <n v="137600"/>
    <n v="180667"/>
    <n v="131"/>
    <x v="1"/>
    <n v="2230"/>
    <n v="81"/>
    <x v="1"/>
    <s v="USD"/>
    <n v="1395550800"/>
    <n v="1395723600"/>
    <d v="2014-03-23T05:00:00"/>
    <d v="2014-03-25T05:00:00"/>
    <b v="0"/>
    <b v="0"/>
    <s v="food/food trucks"/>
    <s v="food"/>
    <x v="0"/>
  </r>
  <r>
    <n v="608"/>
    <s v="Johnson Group"/>
    <s v="Compatible full-range leverage"/>
    <n v="3900"/>
    <n v="11075"/>
    <n v="284"/>
    <x v="1"/>
    <n v="316"/>
    <n v="35"/>
    <x v="1"/>
    <s v="USD"/>
    <n v="1551852000"/>
    <n v="1552197600"/>
    <d v="2019-03-06T06:00:00"/>
    <d v="2019-03-10T06:00:00"/>
    <b v="0"/>
    <b v="1"/>
    <s v="music/jazz"/>
    <s v="music"/>
    <x v="17"/>
  </r>
  <r>
    <n v="609"/>
    <s v="Rose-Fuller"/>
    <s v="Upgradable holistic system engine"/>
    <n v="10000"/>
    <n v="12042"/>
    <n v="120"/>
    <x v="1"/>
    <n v="117"/>
    <n v="103"/>
    <x v="1"/>
    <s v="USD"/>
    <n v="1547618400"/>
    <n v="1549087200"/>
    <d v="2019-01-16T06:00:00"/>
    <d v="2019-02-02T06:00:00"/>
    <b v="0"/>
    <b v="0"/>
    <s v="film &amp; video/science fiction"/>
    <s v="film &amp; video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s v="theater"/>
    <x v="3"/>
  </r>
  <r>
    <n v="611"/>
    <s v="Brady, Cortez and Rodriguez"/>
    <s v="Multi-lateral maximized core"/>
    <n v="8200"/>
    <n v="1136"/>
    <n v="14"/>
    <x v="3"/>
    <n v="15"/>
    <n v="76"/>
    <x v="1"/>
    <s v="USD"/>
    <n v="1374728400"/>
    <n v="1375765200"/>
    <d v="2013-07-25T05:00:00"/>
    <d v="2013-08-06T05:00:00"/>
    <b v="0"/>
    <b v="0"/>
    <s v="theater/plays"/>
    <s v="theater"/>
    <x v="3"/>
  </r>
  <r>
    <n v="612"/>
    <s v="Wang, Nguyen and Horton"/>
    <s v="Innovative holistic hub"/>
    <n v="6200"/>
    <n v="8645"/>
    <n v="139"/>
    <x v="1"/>
    <n v="192"/>
    <n v="45"/>
    <x v="1"/>
    <s v="USD"/>
    <n v="1287810000"/>
    <n v="1289800800"/>
    <d v="2010-10-23T05:00:00"/>
    <d v="2010-11-15T06:00:00"/>
    <b v="0"/>
    <b v="0"/>
    <s v="music/electric music"/>
    <s v="music"/>
    <x v="5"/>
  </r>
  <r>
    <n v="613"/>
    <s v="Santos, Williams and Brown"/>
    <s v="Reverse-engineered 24/7 methodology"/>
    <n v="1100"/>
    <n v="1914"/>
    <n v="174"/>
    <x v="1"/>
    <n v="26"/>
    <n v="74"/>
    <x v="0"/>
    <s v="CAD"/>
    <n v="1503723600"/>
    <n v="1504501200"/>
    <d v="2017-08-26T05:00:00"/>
    <d v="2017-09-04T05:00:00"/>
    <b v="0"/>
    <b v="0"/>
    <s v="theater/plays"/>
    <s v="theater"/>
    <x v="3"/>
  </r>
  <r>
    <n v="614"/>
    <s v="Barnett and Sons"/>
    <s v="Business-focused dynamic info-mediaries"/>
    <n v="26500"/>
    <n v="41205"/>
    <n v="155"/>
    <x v="1"/>
    <n v="723"/>
    <n v="57"/>
    <x v="1"/>
    <s v="USD"/>
    <n v="1484114400"/>
    <n v="1485669600"/>
    <d v="2017-01-11T06:00:00"/>
    <d v="2017-01-29T06:00:00"/>
    <b v="0"/>
    <b v="0"/>
    <s v="theater/plays"/>
    <s v="theater"/>
    <x v="3"/>
  </r>
  <r>
    <n v="615"/>
    <s v="Petersen-Rodriguez"/>
    <s v="Digitized clear-thinking installation"/>
    <n v="8500"/>
    <n v="14488"/>
    <n v="170"/>
    <x v="1"/>
    <n v="170"/>
    <n v="85"/>
    <x v="6"/>
    <s v="EUR"/>
    <n v="1461906000"/>
    <n v="1462770000"/>
    <d v="2016-04-29T05:00:00"/>
    <d v="2016-05-09T05:00:00"/>
    <b v="0"/>
    <b v="0"/>
    <s v="theater/plays"/>
    <s v="theater"/>
    <x v="3"/>
  </r>
  <r>
    <n v="616"/>
    <s v="Burnett-Mora"/>
    <s v="Quality-focused 24/7 superstructure"/>
    <n v="6400"/>
    <n v="12129"/>
    <n v="190"/>
    <x v="1"/>
    <n v="238"/>
    <n v="51"/>
    <x v="4"/>
    <s v="GBP"/>
    <n v="1379653200"/>
    <n v="1379739600"/>
    <d v="2013-09-20T05:00:00"/>
    <d v="2013-09-21T05:00:00"/>
    <b v="0"/>
    <b v="1"/>
    <s v="music/indie rock"/>
    <s v="music"/>
    <x v="7"/>
  </r>
  <r>
    <n v="617"/>
    <s v="King LLC"/>
    <s v="Multi-channeled local intranet"/>
    <n v="1400"/>
    <n v="3496"/>
    <n v="250"/>
    <x v="1"/>
    <n v="55"/>
    <n v="64"/>
    <x v="1"/>
    <s v="USD"/>
    <n v="1401858000"/>
    <n v="1402722000"/>
    <d v="2014-06-04T05:00:00"/>
    <d v="2014-06-14T05:00:00"/>
    <b v="0"/>
    <b v="0"/>
    <s v="theater/plays"/>
    <s v="theater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s v="publishing"/>
    <x v="9"/>
  </r>
  <r>
    <n v="619"/>
    <s v="Case LLC"/>
    <s v="Ameliorated foreground methodology"/>
    <n v="195900"/>
    <n v="55757"/>
    <n v="28"/>
    <x v="0"/>
    <n v="648"/>
    <n v="86"/>
    <x v="1"/>
    <s v="USD"/>
    <n v="1304658000"/>
    <n v="1304744400"/>
    <d v="2011-05-06T05:00:00"/>
    <d v="2011-05-07T05:00:00"/>
    <b v="1"/>
    <b v="1"/>
    <s v="theater/plays"/>
    <s v="theater"/>
    <x v="3"/>
  </r>
  <r>
    <n v="620"/>
    <s v="Swanson, Wilson and Baker"/>
    <s v="Synergized well-modulated project"/>
    <n v="4300"/>
    <n v="11525"/>
    <n v="268"/>
    <x v="1"/>
    <n v="128"/>
    <n v="90"/>
    <x v="2"/>
    <s v="AUD"/>
    <n v="1467954000"/>
    <n v="1468299600"/>
    <d v="2016-07-08T05:00:00"/>
    <d v="2016-07-12T05:00:00"/>
    <b v="0"/>
    <b v="0"/>
    <s v="photography/photography books"/>
    <s v="photography"/>
    <x v="14"/>
  </r>
  <r>
    <n v="621"/>
    <s v="Dean, Fox and Phillips"/>
    <s v="Extended context-sensitive forecast"/>
    <n v="25600"/>
    <n v="158669"/>
    <n v="620"/>
    <x v="1"/>
    <n v="2144"/>
    <n v="74"/>
    <x v="1"/>
    <s v="USD"/>
    <n v="1473742800"/>
    <n v="1474174800"/>
    <d v="2016-09-13T05:00:00"/>
    <d v="2016-09-18T05:00:00"/>
    <b v="0"/>
    <b v="0"/>
    <s v="theater/plays"/>
    <s v="theater"/>
    <x v="3"/>
  </r>
  <r>
    <n v="622"/>
    <s v="Smith-Smith"/>
    <s v="Total leadingedge neural-net"/>
    <n v="189000"/>
    <n v="5916"/>
    <n v="3"/>
    <x v="0"/>
    <n v="64"/>
    <n v="92"/>
    <x v="1"/>
    <s v="USD"/>
    <n v="1523768400"/>
    <n v="1526014800"/>
    <d v="2018-04-15T05:00:00"/>
    <d v="2018-05-11T05:00:00"/>
    <b v="0"/>
    <b v="0"/>
    <s v="music/indie rock"/>
    <s v="music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s v="theater"/>
    <x v="3"/>
  </r>
  <r>
    <n v="624"/>
    <s v="White, Robertson and Roberts"/>
    <s v="Down-sized national software"/>
    <n v="5100"/>
    <n v="14249"/>
    <n v="279"/>
    <x v="1"/>
    <n v="432"/>
    <n v="33"/>
    <x v="1"/>
    <s v="USD"/>
    <n v="1422165600"/>
    <n v="1422684000"/>
    <d v="2015-01-25T06:00:00"/>
    <d v="2015-01-31T06:00:00"/>
    <b v="0"/>
    <b v="0"/>
    <s v="photography/photography books"/>
    <s v="photography"/>
    <x v="14"/>
  </r>
  <r>
    <n v="625"/>
    <s v="Martinez Inc"/>
    <s v="Organic upward-trending Graphical User Interface"/>
    <n v="7500"/>
    <n v="5803"/>
    <n v="77"/>
    <x v="0"/>
    <n v="62"/>
    <n v="94"/>
    <x v="1"/>
    <s v="USD"/>
    <n v="1580104800"/>
    <n v="1581314400"/>
    <d v="2020-01-27T06:00:00"/>
    <d v="2020-02-10T06:00:00"/>
    <b v="0"/>
    <b v="0"/>
    <s v="theater/plays"/>
    <s v="theater"/>
    <x v="3"/>
  </r>
  <r>
    <n v="626"/>
    <s v="Tucker, Mccoy and Marquez"/>
    <s v="Synergistic tertiary budgetary management"/>
    <n v="6400"/>
    <n v="13205"/>
    <n v="206"/>
    <x v="1"/>
    <n v="189"/>
    <n v="70"/>
    <x v="1"/>
    <s v="USD"/>
    <n v="1285650000"/>
    <n v="1286427600"/>
    <d v="2010-09-28T05:00:00"/>
    <d v="2010-10-07T05:00:00"/>
    <b v="0"/>
    <b v="1"/>
    <s v="theater/plays"/>
    <s v="theater"/>
    <x v="3"/>
  </r>
  <r>
    <n v="627"/>
    <s v="Martin, Lee and Armstrong"/>
    <s v="Open-architected incremental ability"/>
    <n v="1600"/>
    <n v="11108"/>
    <n v="694"/>
    <x v="1"/>
    <n v="154"/>
    <n v="72"/>
    <x v="4"/>
    <s v="GBP"/>
    <n v="1276664400"/>
    <n v="1278738000"/>
    <d v="2010-06-16T05:00:00"/>
    <d v="2010-07-10T05:00:00"/>
    <b v="1"/>
    <b v="0"/>
    <s v="food/food trucks"/>
    <s v="food"/>
    <x v="0"/>
  </r>
  <r>
    <n v="628"/>
    <s v="Dunn, Moreno and Green"/>
    <s v="Intuitive object-oriented task-force"/>
    <n v="1900"/>
    <n v="2884"/>
    <n v="152"/>
    <x v="1"/>
    <n v="96"/>
    <n v="30"/>
    <x v="1"/>
    <s v="USD"/>
    <n v="1286168400"/>
    <n v="1286427600"/>
    <d v="2010-10-04T05:00:00"/>
    <d v="2010-10-07T05:00:00"/>
    <b v="0"/>
    <b v="0"/>
    <s v="music/indie rock"/>
    <s v="music"/>
    <x v="7"/>
  </r>
  <r>
    <n v="629"/>
    <s v="Jackson, Martinez and Ray"/>
    <s v="Multi-tiered executive toolset"/>
    <n v="85900"/>
    <n v="55476"/>
    <n v="65"/>
    <x v="0"/>
    <n v="750"/>
    <n v="74"/>
    <x v="1"/>
    <s v="USD"/>
    <n v="1467781200"/>
    <n v="1467954000"/>
    <d v="2016-07-06T05:00:00"/>
    <d v="2016-07-08T05:00:00"/>
    <b v="0"/>
    <b v="1"/>
    <s v="theater/plays"/>
    <s v="theater"/>
    <x v="3"/>
  </r>
  <r>
    <n v="630"/>
    <s v="Patterson-Johnson"/>
    <s v="Grass-roots directional workforce"/>
    <n v="9500"/>
    <n v="5973"/>
    <n v="63"/>
    <x v="3"/>
    <n v="87"/>
    <n v="69"/>
    <x v="1"/>
    <s v="USD"/>
    <n v="1556686800"/>
    <n v="1557637200"/>
    <d v="2019-05-01T05:00:00"/>
    <d v="2019-05-12T05:00:00"/>
    <b v="0"/>
    <b v="1"/>
    <s v="theater/plays"/>
    <s v="theater"/>
    <x v="3"/>
  </r>
  <r>
    <n v="631"/>
    <s v="Carlson-Hernandez"/>
    <s v="Quality-focused real-time solution"/>
    <n v="59200"/>
    <n v="183756"/>
    <n v="310"/>
    <x v="1"/>
    <n v="3063"/>
    <n v="60"/>
    <x v="1"/>
    <s v="USD"/>
    <n v="1553576400"/>
    <n v="1553922000"/>
    <d v="2019-03-26T05:00:00"/>
    <d v="2019-03-30T05:00:00"/>
    <b v="0"/>
    <b v="0"/>
    <s v="theater/plays"/>
    <s v="theater"/>
    <x v="3"/>
  </r>
  <r>
    <n v="632"/>
    <s v="Parker PLC"/>
    <s v="Reduced interactive matrix"/>
    <n v="72100"/>
    <n v="30902"/>
    <n v="43"/>
    <x v="2"/>
    <n v="278"/>
    <n v="111"/>
    <x v="1"/>
    <s v="USD"/>
    <n v="1414904400"/>
    <n v="1416463200"/>
    <d v="2014-11-02T05:00:00"/>
    <d v="2014-11-20T06:00:00"/>
    <b v="0"/>
    <b v="0"/>
    <s v="theater/plays"/>
    <s v="theater"/>
    <x v="3"/>
  </r>
  <r>
    <n v="633"/>
    <s v="Yu and Sons"/>
    <s v="Adaptive context-sensitive architecture"/>
    <n v="6700"/>
    <n v="5569"/>
    <n v="83"/>
    <x v="0"/>
    <n v="105"/>
    <n v="53"/>
    <x v="1"/>
    <s v="USD"/>
    <n v="1446876000"/>
    <n v="1447221600"/>
    <d v="2015-11-07T06:00:00"/>
    <d v="2015-11-11T06:00:00"/>
    <b v="0"/>
    <b v="0"/>
    <s v="film &amp; video/animation"/>
    <s v="film &amp; video"/>
    <x v="10"/>
  </r>
  <r>
    <n v="634"/>
    <s v="Taylor, Johnson and Hernandez"/>
    <s v="Polarized incremental portal"/>
    <n v="118200"/>
    <n v="92824"/>
    <n v="79"/>
    <x v="3"/>
    <n v="1658"/>
    <n v="56"/>
    <x v="1"/>
    <s v="USD"/>
    <n v="1490418000"/>
    <n v="1491627600"/>
    <d v="2017-03-25T05:00:00"/>
    <d v="2017-04-08T05:00:00"/>
    <b v="0"/>
    <b v="0"/>
    <s v="film &amp; video/television"/>
    <s v="film &amp; video"/>
    <x v="19"/>
  </r>
  <r>
    <n v="635"/>
    <s v="Mack Ltd"/>
    <s v="Reactive regional access"/>
    <n v="139000"/>
    <n v="158590"/>
    <n v="114"/>
    <x v="1"/>
    <n v="2266"/>
    <n v="70"/>
    <x v="1"/>
    <s v="USD"/>
    <n v="1360389600"/>
    <n v="1363150800"/>
    <d v="2013-02-09T06:00:00"/>
    <d v="2013-03-13T05:00:00"/>
    <b v="0"/>
    <b v="0"/>
    <s v="film &amp; video/television"/>
    <s v="film &amp; video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s v="film &amp; video"/>
    <x v="10"/>
  </r>
  <r>
    <n v="637"/>
    <s v="Williams-Ramirez"/>
    <s v="Open-architected 24/7 throughput"/>
    <n v="8500"/>
    <n v="6750"/>
    <n v="79"/>
    <x v="0"/>
    <n v="65"/>
    <n v="104"/>
    <x v="1"/>
    <s v="USD"/>
    <n v="1479103200"/>
    <n v="1479794400"/>
    <d v="2016-11-14T06:00:00"/>
    <d v="2016-11-22T06:00:00"/>
    <b v="0"/>
    <b v="0"/>
    <s v="theater/plays"/>
    <s v="theater"/>
    <x v="3"/>
  </r>
  <r>
    <n v="638"/>
    <s v="Weaver Ltd"/>
    <s v="Monitored 24/7 approach"/>
    <n v="81600"/>
    <n v="9318"/>
    <n v="11"/>
    <x v="0"/>
    <n v="94"/>
    <n v="99"/>
    <x v="1"/>
    <s v="USD"/>
    <n v="1280206800"/>
    <n v="1281243600"/>
    <d v="2010-07-27T05:00:00"/>
    <d v="2010-08-08T05:00:00"/>
    <b v="0"/>
    <b v="1"/>
    <s v="theater/plays"/>
    <s v="theater"/>
    <x v="3"/>
  </r>
  <r>
    <n v="639"/>
    <s v="Barnes-Williams"/>
    <s v="Upgradable explicit forecast"/>
    <n v="8600"/>
    <n v="4832"/>
    <n v="56"/>
    <x v="2"/>
    <n v="45"/>
    <n v="107"/>
    <x v="1"/>
    <s v="USD"/>
    <n v="1532754000"/>
    <n v="1532754000"/>
    <d v="2018-07-28T05:00:00"/>
    <d v="2018-07-28T05:00:00"/>
    <b v="0"/>
    <b v="1"/>
    <s v="film &amp; video/drama"/>
    <s v="film &amp; video"/>
    <x v="6"/>
  </r>
  <r>
    <n v="640"/>
    <s v="Richardson, Woodward and Hansen"/>
    <s v="Pre-emptive context-sensitive support"/>
    <n v="119800"/>
    <n v="19769"/>
    <n v="17"/>
    <x v="0"/>
    <n v="257"/>
    <n v="77"/>
    <x v="1"/>
    <s v="USD"/>
    <n v="1453096800"/>
    <n v="1453356000"/>
    <d v="2016-01-18T06:00:00"/>
    <d v="2016-01-21T06:00:00"/>
    <b v="0"/>
    <b v="0"/>
    <s v="theater/plays"/>
    <s v="theater"/>
    <x v="3"/>
  </r>
  <r>
    <n v="641"/>
    <s v="Hunt, Barker and Baker"/>
    <s v="Business-focused leadingedge instruction set"/>
    <n v="9400"/>
    <n v="11277"/>
    <n v="120"/>
    <x v="1"/>
    <n v="194"/>
    <n v="58"/>
    <x v="5"/>
    <s v="CHF"/>
    <n v="1487570400"/>
    <n v="1489986000"/>
    <d v="2017-02-20T06:00:00"/>
    <d v="2017-03-20T05:00:00"/>
    <b v="0"/>
    <b v="0"/>
    <s v="theater/plays"/>
    <s v="theater"/>
    <x v="3"/>
  </r>
  <r>
    <n v="642"/>
    <s v="Ramos, Moreno and Lewis"/>
    <s v="Extended multi-state knowledge user"/>
    <n v="9200"/>
    <n v="13382"/>
    <n v="145"/>
    <x v="1"/>
    <n v="129"/>
    <n v="104"/>
    <x v="0"/>
    <s v="CAD"/>
    <n v="1545026400"/>
    <n v="1545804000"/>
    <d v="2018-12-17T06:00:00"/>
    <d v="2018-12-26T06:00:00"/>
    <b v="0"/>
    <b v="0"/>
    <s v="technology/wearables"/>
    <s v="technology"/>
    <x v="8"/>
  </r>
  <r>
    <n v="643"/>
    <s v="Harris Inc"/>
    <s v="Future-proofed modular groupware"/>
    <n v="14900"/>
    <n v="32986"/>
    <n v="221"/>
    <x v="1"/>
    <n v="375"/>
    <n v="88"/>
    <x v="1"/>
    <s v="USD"/>
    <n v="1488348000"/>
    <n v="1489899600"/>
    <d v="2017-03-01T06:00:00"/>
    <d v="2017-03-19T05:00:00"/>
    <b v="0"/>
    <b v="0"/>
    <s v="theater/plays"/>
    <s v="theater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s v="theater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s v="music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s v="games"/>
    <x v="11"/>
  </r>
  <r>
    <n v="647"/>
    <s v="Jordan-Wolfe"/>
    <s v="Inverse multimedia Graphic Interface"/>
    <n v="4500"/>
    <n v="1863"/>
    <n v="41"/>
    <x v="0"/>
    <n v="18"/>
    <n v="104"/>
    <x v="1"/>
    <s v="USD"/>
    <n v="1523250000"/>
    <n v="1525323600"/>
    <d v="2018-04-09T05:00:00"/>
    <d v="2018-05-03T05:00:00"/>
    <b v="0"/>
    <b v="0"/>
    <s v="publishing/translations"/>
    <s v="publishing"/>
    <x v="18"/>
  </r>
  <r>
    <n v="648"/>
    <s v="Vargas-Cox"/>
    <s v="Vision-oriented local contingency"/>
    <n v="98600"/>
    <n v="62174"/>
    <n v="63"/>
    <x v="3"/>
    <n v="723"/>
    <n v="86"/>
    <x v="1"/>
    <s v="USD"/>
    <n v="1499317200"/>
    <n v="1500872400"/>
    <d v="2017-07-06T05:00:00"/>
    <d v="2017-07-24T05:00:00"/>
    <b v="1"/>
    <b v="0"/>
    <s v="food/food trucks"/>
    <s v="food"/>
    <x v="0"/>
  </r>
  <r>
    <n v="649"/>
    <s v="Yang and Sons"/>
    <s v="Reactive 6thgeneration hub"/>
    <n v="121700"/>
    <n v="59003"/>
    <n v="48"/>
    <x v="0"/>
    <n v="602"/>
    <n v="98"/>
    <x v="5"/>
    <s v="CHF"/>
    <n v="1287550800"/>
    <n v="1288501200"/>
    <d v="2010-10-20T05:00:00"/>
    <d v="2010-10-31T05:00:00"/>
    <b v="1"/>
    <b v="1"/>
    <s v="theater/plays"/>
    <s v="theater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s v="music"/>
    <x v="17"/>
  </r>
  <r>
    <n v="651"/>
    <s v="Wang, Koch and Weaver"/>
    <s v="Digitized analyzing capacity"/>
    <n v="196700"/>
    <n v="174039"/>
    <n v="88"/>
    <x v="0"/>
    <n v="3868"/>
    <n v="45"/>
    <x v="6"/>
    <s v="EUR"/>
    <n v="1393048800"/>
    <n v="1394344800"/>
    <d v="2014-02-22T06:00:00"/>
    <d v="2014-03-09T06:00:00"/>
    <b v="0"/>
    <b v="0"/>
    <s v="film &amp; video/shorts"/>
    <s v="film &amp; video"/>
    <x v="12"/>
  </r>
  <r>
    <n v="652"/>
    <s v="Cisneros Ltd"/>
    <s v="Vision-oriented regional hub"/>
    <n v="10000"/>
    <n v="12684"/>
    <n v="127"/>
    <x v="1"/>
    <n v="409"/>
    <n v="31"/>
    <x v="1"/>
    <s v="USD"/>
    <n v="1470373200"/>
    <n v="1474088400"/>
    <d v="2016-08-05T05:00:00"/>
    <d v="2016-09-17T05:00:00"/>
    <b v="0"/>
    <b v="0"/>
    <s v="technology/web"/>
    <s v="technology"/>
    <x v="2"/>
  </r>
  <r>
    <n v="653"/>
    <s v="Williams-Jones"/>
    <s v="Monitored incremental info-mediaries"/>
    <n v="600"/>
    <n v="14033"/>
    <n v="2339"/>
    <x v="1"/>
    <n v="234"/>
    <n v="60"/>
    <x v="1"/>
    <s v="USD"/>
    <n v="1460091600"/>
    <n v="1460264400"/>
    <d v="2016-04-08T05:00:00"/>
    <d v="2016-04-10T05:00:00"/>
    <b v="0"/>
    <b v="0"/>
    <s v="technology/web"/>
    <s v="technology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s v="music"/>
    <x v="16"/>
  </r>
  <r>
    <n v="655"/>
    <s v="Gonzalez, Williams and Benson"/>
    <s v="Multi-layered bottom-line encryption"/>
    <n v="6900"/>
    <n v="13212"/>
    <n v="191"/>
    <x v="1"/>
    <n v="264"/>
    <n v="50"/>
    <x v="1"/>
    <s v="USD"/>
    <n v="1488434400"/>
    <n v="1489554000"/>
    <d v="2017-03-02T06:00:00"/>
    <d v="2017-03-15T05:00:00"/>
    <b v="1"/>
    <b v="0"/>
    <s v="photography/photography books"/>
    <s v="photography"/>
    <x v="14"/>
  </r>
  <r>
    <n v="656"/>
    <s v="Hobbs, Brown and Lee"/>
    <s v="Vision-oriented systematic Graphical User Interface"/>
    <n v="118400"/>
    <n v="49879"/>
    <n v="42"/>
    <x v="0"/>
    <n v="504"/>
    <n v="99"/>
    <x v="2"/>
    <s v="AUD"/>
    <n v="1514440800"/>
    <n v="1514872800"/>
    <d v="2017-12-28T06:00:00"/>
    <d v="2018-01-02T06:00:00"/>
    <b v="0"/>
    <b v="0"/>
    <s v="food/food trucks"/>
    <s v="food"/>
    <x v="0"/>
  </r>
  <r>
    <n v="657"/>
    <s v="Russo, Kim and Mccoy"/>
    <s v="Balanced optimal hardware"/>
    <n v="10000"/>
    <n v="824"/>
    <n v="8"/>
    <x v="0"/>
    <n v="14"/>
    <n v="59"/>
    <x v="1"/>
    <s v="USD"/>
    <n v="1514354400"/>
    <n v="1515736800"/>
    <d v="2017-12-27T06:00:00"/>
    <d v="2018-01-12T06:00:00"/>
    <b v="0"/>
    <b v="0"/>
    <s v="film &amp; video/science fiction"/>
    <s v="film &amp; video"/>
    <x v="22"/>
  </r>
  <r>
    <n v="658"/>
    <s v="Howell, Myers and Olson"/>
    <s v="Self-enabling mission-critical success"/>
    <n v="52600"/>
    <n v="31594"/>
    <n v="60"/>
    <x v="3"/>
    <n v="390"/>
    <n v="81"/>
    <x v="1"/>
    <s v="USD"/>
    <n v="1440910800"/>
    <n v="1442898000"/>
    <d v="2015-08-30T05:00:00"/>
    <d v="2015-09-22T05:00:00"/>
    <b v="0"/>
    <b v="0"/>
    <s v="music/rock"/>
    <s v="music"/>
    <x v="1"/>
  </r>
  <r>
    <n v="659"/>
    <s v="Bailey and Sons"/>
    <s v="Grass-roots dynamic emulation"/>
    <n v="120700"/>
    <n v="57010"/>
    <n v="47"/>
    <x v="0"/>
    <n v="750"/>
    <n v="76"/>
    <x v="4"/>
    <s v="GBP"/>
    <n v="1296108000"/>
    <n v="1296194400"/>
    <d v="2011-01-27T06:00:00"/>
    <d v="2011-01-28T06:00:00"/>
    <b v="0"/>
    <b v="0"/>
    <s v="film &amp; video/documentary"/>
    <s v="film &amp; video"/>
    <x v="4"/>
  </r>
  <r>
    <n v="660"/>
    <s v="Jensen-Brown"/>
    <s v="Fundamental disintermediate matrix"/>
    <n v="9100"/>
    <n v="7438"/>
    <n v="82"/>
    <x v="0"/>
    <n v="77"/>
    <n v="97"/>
    <x v="1"/>
    <s v="USD"/>
    <n v="1440133200"/>
    <n v="1440910800"/>
    <d v="2015-08-21T05:00:00"/>
    <d v="2015-08-30T05:00:00"/>
    <b v="1"/>
    <b v="0"/>
    <s v="theater/plays"/>
    <s v="theater"/>
    <x v="3"/>
  </r>
  <r>
    <n v="661"/>
    <s v="Smith Group"/>
    <s v="Right-sized secondary challenge"/>
    <n v="106800"/>
    <n v="57872"/>
    <n v="54"/>
    <x v="0"/>
    <n v="752"/>
    <n v="77"/>
    <x v="3"/>
    <s v="DKK"/>
    <n v="1332910800"/>
    <n v="1335502800"/>
    <d v="2012-03-28T05:00:00"/>
    <d v="2012-04-27T05:00:00"/>
    <b v="0"/>
    <b v="0"/>
    <s v="music/jazz"/>
    <s v="music"/>
    <x v="17"/>
  </r>
  <r>
    <n v="662"/>
    <s v="Murphy-Farrell"/>
    <s v="Implemented exuding software"/>
    <n v="9100"/>
    <n v="8906"/>
    <n v="98"/>
    <x v="0"/>
    <n v="131"/>
    <n v="68"/>
    <x v="1"/>
    <s v="USD"/>
    <n v="1544335200"/>
    <n v="1544680800"/>
    <d v="2018-12-09T06:00:00"/>
    <d v="2018-12-13T06:00:00"/>
    <b v="0"/>
    <b v="0"/>
    <s v="theater/plays"/>
    <s v="theater"/>
    <x v="3"/>
  </r>
  <r>
    <n v="663"/>
    <s v="Everett-Wolfe"/>
    <s v="Total optimizing software"/>
    <n v="10000"/>
    <n v="7724"/>
    <n v="77"/>
    <x v="0"/>
    <n v="87"/>
    <n v="89"/>
    <x v="1"/>
    <s v="USD"/>
    <n v="1286427600"/>
    <n v="1288414800"/>
    <d v="2010-10-07T05:00:00"/>
    <d v="2010-10-30T05:00:00"/>
    <b v="0"/>
    <b v="0"/>
    <s v="theater/plays"/>
    <s v="theater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s v="music"/>
    <x v="17"/>
  </r>
  <r>
    <n v="665"/>
    <s v="Park-Goodman"/>
    <s v="Customer-focused impactful extranet"/>
    <n v="5100"/>
    <n v="12219"/>
    <n v="240"/>
    <x v="1"/>
    <n v="272"/>
    <n v="45"/>
    <x v="1"/>
    <s v="USD"/>
    <n v="1310187600"/>
    <n v="1311397200"/>
    <d v="2011-07-09T05:00:00"/>
    <d v="2011-07-23T05:00:00"/>
    <b v="0"/>
    <b v="1"/>
    <s v="film &amp; video/documentary"/>
    <s v="film &amp; video"/>
    <x v="4"/>
  </r>
  <r>
    <n v="666"/>
    <s v="York, Barr and Grant"/>
    <s v="Cloned bottom-line success"/>
    <n v="3100"/>
    <n v="1985"/>
    <n v="64"/>
    <x v="3"/>
    <n v="25"/>
    <n v="79"/>
    <x v="1"/>
    <s v="USD"/>
    <n v="1377838800"/>
    <n v="1378357200"/>
    <d v="2013-08-30T05:00:00"/>
    <d v="2013-09-05T05:00:00"/>
    <b v="0"/>
    <b v="1"/>
    <s v="theater/plays"/>
    <s v="theater"/>
    <x v="3"/>
  </r>
  <r>
    <n v="667"/>
    <s v="Little Ltd"/>
    <s v="Decentralized bandwidth-monitored ability"/>
    <n v="6900"/>
    <n v="12155"/>
    <n v="176"/>
    <x v="1"/>
    <n v="419"/>
    <n v="29"/>
    <x v="1"/>
    <s v="USD"/>
    <n v="1410325200"/>
    <n v="1411102800"/>
    <d v="2014-09-10T05:00:00"/>
    <d v="2014-09-19T05:00:00"/>
    <b v="0"/>
    <b v="0"/>
    <s v="journalism/audio"/>
    <s v="journalism"/>
    <x v="23"/>
  </r>
  <r>
    <n v="668"/>
    <s v="Brown and Sons"/>
    <s v="Programmable leadingedge budgetary management"/>
    <n v="27500"/>
    <n v="5593"/>
    <n v="20"/>
    <x v="0"/>
    <n v="76"/>
    <n v="74"/>
    <x v="1"/>
    <s v="USD"/>
    <n v="1343797200"/>
    <n v="1344834000"/>
    <d v="2012-08-01T05:00:00"/>
    <d v="2012-08-13T05:00:00"/>
    <b v="0"/>
    <b v="0"/>
    <s v="theater/plays"/>
    <s v="theater"/>
    <x v="3"/>
  </r>
  <r>
    <n v="669"/>
    <s v="Payne, Garrett and Thomas"/>
    <s v="Upgradable bi-directional concept"/>
    <n v="48800"/>
    <n v="175020"/>
    <n v="359"/>
    <x v="1"/>
    <n v="1621"/>
    <n v="108"/>
    <x v="6"/>
    <s v="EUR"/>
    <n v="1498453200"/>
    <n v="1499230800"/>
    <d v="2017-06-26T05:00:00"/>
    <d v="2017-07-05T05:00:00"/>
    <b v="0"/>
    <b v="0"/>
    <s v="theater/plays"/>
    <s v="theater"/>
    <x v="3"/>
  </r>
  <r>
    <n v="670"/>
    <s v="Robinson Group"/>
    <s v="Re-contextualized homogeneous flexibility"/>
    <n v="16200"/>
    <n v="75955"/>
    <n v="469"/>
    <x v="1"/>
    <n v="1101"/>
    <n v="69"/>
    <x v="1"/>
    <s v="USD"/>
    <n v="1456380000"/>
    <n v="1457416800"/>
    <d v="2016-02-25T06:00:00"/>
    <d v="2016-03-08T06:00:00"/>
    <b v="0"/>
    <b v="0"/>
    <s v="music/indie rock"/>
    <s v="music"/>
    <x v="7"/>
  </r>
  <r>
    <n v="671"/>
    <s v="Robinson-Kelly"/>
    <s v="Monitored bi-directional standardization"/>
    <n v="97600"/>
    <n v="119127"/>
    <n v="122"/>
    <x v="1"/>
    <n v="1073"/>
    <n v="111"/>
    <x v="1"/>
    <s v="USD"/>
    <n v="1280552400"/>
    <n v="1280898000"/>
    <d v="2010-07-31T05:00:00"/>
    <d v="2010-08-04T05:00:00"/>
    <b v="0"/>
    <b v="1"/>
    <s v="theater/plays"/>
    <s v="theater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s v="theater"/>
    <x v="3"/>
  </r>
  <r>
    <n v="673"/>
    <s v="Turner, Scott and Gentry"/>
    <s v="Assimilated regional groupware"/>
    <n v="5600"/>
    <n v="2445"/>
    <n v="44"/>
    <x v="0"/>
    <n v="58"/>
    <n v="42"/>
    <x v="6"/>
    <s v="EUR"/>
    <n v="1460696400"/>
    <n v="1462510800"/>
    <d v="2016-04-15T05:00:00"/>
    <d v="2016-05-06T05:00:00"/>
    <b v="0"/>
    <b v="0"/>
    <s v="music/indie rock"/>
    <s v="music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s v="photography"/>
    <x v="14"/>
  </r>
  <r>
    <n v="675"/>
    <s v="Giles-Smith"/>
    <s v="Right-sized web-enabled intranet"/>
    <n v="9700"/>
    <n v="11929"/>
    <n v="123"/>
    <x v="1"/>
    <n v="331"/>
    <n v="36"/>
    <x v="1"/>
    <s v="USD"/>
    <n v="1568178000"/>
    <n v="1568782800"/>
    <d v="2019-09-11T05:00:00"/>
    <d v="2019-09-18T05:00:00"/>
    <b v="0"/>
    <b v="0"/>
    <s v="journalism/audio"/>
    <s v="journalism"/>
    <x v="23"/>
  </r>
  <r>
    <n v="676"/>
    <s v="Thompson-Moreno"/>
    <s v="Expanded needs-based orchestration"/>
    <n v="62300"/>
    <n v="118214"/>
    <n v="190"/>
    <x v="1"/>
    <n v="1170"/>
    <n v="101"/>
    <x v="1"/>
    <s v="USD"/>
    <n v="1348635600"/>
    <n v="1349413200"/>
    <d v="2012-09-26T05:00:00"/>
    <d v="2012-10-05T05:00:00"/>
    <b v="0"/>
    <b v="0"/>
    <s v="photography/photography books"/>
    <s v="photography"/>
    <x v="14"/>
  </r>
  <r>
    <n v="677"/>
    <s v="Murphy-Fox"/>
    <s v="Organic system-worthy orchestration"/>
    <n v="5300"/>
    <n v="4432"/>
    <n v="84"/>
    <x v="0"/>
    <n v="111"/>
    <n v="40"/>
    <x v="1"/>
    <s v="USD"/>
    <n v="1468126800"/>
    <n v="1472446800"/>
    <d v="2016-07-10T05:00:00"/>
    <d v="2016-08-29T05:00:00"/>
    <b v="0"/>
    <b v="0"/>
    <s v="publishing/fiction"/>
    <s v="publishing"/>
    <x v="13"/>
  </r>
  <r>
    <n v="678"/>
    <s v="Rodriguez-Patterson"/>
    <s v="Inverse static standardization"/>
    <n v="99500"/>
    <n v="17879"/>
    <n v="18"/>
    <x v="3"/>
    <n v="215"/>
    <n v="83"/>
    <x v="1"/>
    <s v="USD"/>
    <n v="1547877600"/>
    <n v="1548050400"/>
    <d v="2019-01-19T06:00:00"/>
    <d v="2019-01-21T06:00:00"/>
    <b v="0"/>
    <b v="0"/>
    <s v="film &amp; video/drama"/>
    <s v="film &amp; video"/>
    <x v="6"/>
  </r>
  <r>
    <n v="679"/>
    <s v="Davis Ltd"/>
    <s v="Synchronized motivating solution"/>
    <n v="1400"/>
    <n v="14511"/>
    <n v="1037"/>
    <x v="1"/>
    <n v="363"/>
    <n v="40"/>
    <x v="1"/>
    <s v="USD"/>
    <n v="1571374800"/>
    <n v="1571806800"/>
    <d v="2019-10-18T05:00:00"/>
    <d v="2019-10-23T05:00:00"/>
    <b v="0"/>
    <b v="1"/>
    <s v="food/food trucks"/>
    <s v="food"/>
    <x v="0"/>
  </r>
  <r>
    <n v="680"/>
    <s v="Nelson-Valdez"/>
    <s v="Open-source 4thgeneration open system"/>
    <n v="145600"/>
    <n v="141822"/>
    <n v="97"/>
    <x v="0"/>
    <n v="2955"/>
    <n v="48"/>
    <x v="1"/>
    <s v="USD"/>
    <n v="1576303200"/>
    <n v="1576476000"/>
    <d v="2019-12-14T06:00:00"/>
    <d v="2019-12-16T06:00:00"/>
    <b v="0"/>
    <b v="1"/>
    <s v="games/mobile games"/>
    <s v="games"/>
    <x v="20"/>
  </r>
  <r>
    <n v="681"/>
    <s v="Kelly PLC"/>
    <s v="Decentralized context-sensitive superstructure"/>
    <n v="184100"/>
    <n v="159037"/>
    <n v="86"/>
    <x v="0"/>
    <n v="1657"/>
    <n v="96"/>
    <x v="1"/>
    <s v="USD"/>
    <n v="1324447200"/>
    <n v="1324965600"/>
    <d v="2011-12-21T06:00:00"/>
    <d v="2011-12-27T06:00:00"/>
    <b v="0"/>
    <b v="0"/>
    <s v="theater/plays"/>
    <s v="theater"/>
    <x v="3"/>
  </r>
  <r>
    <n v="682"/>
    <s v="Nguyen and Sons"/>
    <s v="Compatible 5thgeneration concept"/>
    <n v="5400"/>
    <n v="8109"/>
    <n v="150"/>
    <x v="1"/>
    <n v="103"/>
    <n v="79"/>
    <x v="1"/>
    <s v="USD"/>
    <n v="1386741600"/>
    <n v="1387519200"/>
    <d v="2013-12-11T06:00:00"/>
    <d v="2013-12-20T06:00:00"/>
    <b v="0"/>
    <b v="0"/>
    <s v="theater/plays"/>
    <s v="theater"/>
    <x v="3"/>
  </r>
  <r>
    <n v="683"/>
    <s v="Jones PLC"/>
    <s v="Virtual systemic intranet"/>
    <n v="2300"/>
    <n v="8244"/>
    <n v="358"/>
    <x v="1"/>
    <n v="147"/>
    <n v="56"/>
    <x v="1"/>
    <s v="USD"/>
    <n v="1537074000"/>
    <n v="1537246800"/>
    <d v="2018-09-16T05:00:00"/>
    <d v="2018-09-18T05:00:00"/>
    <b v="0"/>
    <b v="0"/>
    <s v="theater/plays"/>
    <s v="theater"/>
    <x v="3"/>
  </r>
  <r>
    <n v="684"/>
    <s v="Gilmore LLC"/>
    <s v="Optimized systemic algorithm"/>
    <n v="1400"/>
    <n v="7600"/>
    <n v="543"/>
    <x v="1"/>
    <n v="110"/>
    <n v="69"/>
    <x v="0"/>
    <s v="CAD"/>
    <n v="1277787600"/>
    <n v="1279515600"/>
    <d v="2010-06-29T05:00:00"/>
    <d v="2010-07-19T05:00:00"/>
    <b v="0"/>
    <b v="0"/>
    <s v="publishing/nonfiction"/>
    <s v="publishing"/>
    <x v="9"/>
  </r>
  <r>
    <n v="685"/>
    <s v="Lee-Cobb"/>
    <s v="Customizable homogeneous firmware"/>
    <n v="140000"/>
    <n v="94501"/>
    <n v="68"/>
    <x v="0"/>
    <n v="926"/>
    <n v="102"/>
    <x v="0"/>
    <s v="CAD"/>
    <n v="1440306000"/>
    <n v="1442379600"/>
    <d v="2015-08-23T05:00:00"/>
    <d v="2015-09-16T05:00:00"/>
    <b v="0"/>
    <b v="0"/>
    <s v="theater/plays"/>
    <s v="theater"/>
    <x v="3"/>
  </r>
  <r>
    <n v="686"/>
    <s v="Jones, Wiley and Robbins"/>
    <s v="Front-line cohesive extranet"/>
    <n v="7500"/>
    <n v="14381"/>
    <n v="192"/>
    <x v="1"/>
    <n v="134"/>
    <n v="107"/>
    <x v="1"/>
    <s v="USD"/>
    <n v="1522126800"/>
    <n v="1523077200"/>
    <d v="2018-03-27T05:00:00"/>
    <d v="2018-04-07T05:00:00"/>
    <b v="0"/>
    <b v="0"/>
    <s v="technology/wearables"/>
    <s v="technology"/>
    <x v="8"/>
  </r>
  <r>
    <n v="687"/>
    <s v="Martin, Gates and Holt"/>
    <s v="Distributed holistic neural-net"/>
    <n v="1500"/>
    <n v="13980"/>
    <n v="932"/>
    <x v="1"/>
    <n v="269"/>
    <n v="52"/>
    <x v="1"/>
    <s v="USD"/>
    <n v="1489298400"/>
    <n v="1489554000"/>
    <d v="2017-03-12T06:00:00"/>
    <d v="2017-03-15T05:00:00"/>
    <b v="0"/>
    <b v="0"/>
    <s v="theater/plays"/>
    <s v="theater"/>
    <x v="3"/>
  </r>
  <r>
    <n v="688"/>
    <s v="Bowen, Davies and Burns"/>
    <s v="Devolved client-server monitoring"/>
    <n v="2900"/>
    <n v="12449"/>
    <n v="429"/>
    <x v="1"/>
    <n v="175"/>
    <n v="71"/>
    <x v="1"/>
    <s v="USD"/>
    <n v="1547100000"/>
    <n v="1548482400"/>
    <d v="2019-01-10T06:00:00"/>
    <d v="2019-01-26T06:00:00"/>
    <b v="0"/>
    <b v="1"/>
    <s v="film &amp; video/television"/>
    <s v="film &amp; video"/>
    <x v="19"/>
  </r>
  <r>
    <n v="689"/>
    <s v="Nguyen Inc"/>
    <s v="Seamless directional capacity"/>
    <n v="7300"/>
    <n v="7348"/>
    <n v="101"/>
    <x v="1"/>
    <n v="69"/>
    <n v="106"/>
    <x v="1"/>
    <s v="USD"/>
    <n v="1383022800"/>
    <n v="1384063200"/>
    <d v="2013-10-29T05:00:00"/>
    <d v="2013-11-10T06:00:00"/>
    <b v="0"/>
    <b v="0"/>
    <s v="technology/web"/>
    <s v="technology"/>
    <x v="2"/>
  </r>
  <r>
    <n v="690"/>
    <s v="Walsh-Watts"/>
    <s v="Polarized actuating implementation"/>
    <n v="3600"/>
    <n v="8158"/>
    <n v="227"/>
    <x v="1"/>
    <n v="190"/>
    <n v="43"/>
    <x v="1"/>
    <s v="USD"/>
    <n v="1322373600"/>
    <n v="1322892000"/>
    <d v="2011-11-27T06:00:00"/>
    <d v="2011-12-03T06:00:00"/>
    <b v="0"/>
    <b v="1"/>
    <s v="film &amp; video/documentary"/>
    <s v="film &amp; video"/>
    <x v="4"/>
  </r>
  <r>
    <n v="691"/>
    <s v="Ray, Li and Li"/>
    <s v="Front-line disintermediate hub"/>
    <n v="5000"/>
    <n v="7119"/>
    <n v="142"/>
    <x v="1"/>
    <n v="237"/>
    <n v="30"/>
    <x v="1"/>
    <s v="USD"/>
    <n v="1349240400"/>
    <n v="1350709200"/>
    <d v="2012-10-03T05:00:00"/>
    <d v="2012-10-20T05:00:00"/>
    <b v="1"/>
    <b v="1"/>
    <s v="film &amp; video/documentary"/>
    <s v="film &amp; video"/>
    <x v="4"/>
  </r>
  <r>
    <n v="692"/>
    <s v="Murray Ltd"/>
    <s v="Decentralized 4thgeneration challenge"/>
    <n v="6000"/>
    <n v="5438"/>
    <n v="91"/>
    <x v="0"/>
    <n v="77"/>
    <n v="71"/>
    <x v="4"/>
    <s v="GBP"/>
    <n v="1562648400"/>
    <n v="1564203600"/>
    <d v="2019-07-09T05:00:00"/>
    <d v="2019-07-27T05:00:00"/>
    <b v="0"/>
    <b v="0"/>
    <s v="music/rock"/>
    <s v="music"/>
    <x v="1"/>
  </r>
  <r>
    <n v="693"/>
    <s v="Bradford-Silva"/>
    <s v="Reverse-engineered composite hierarchy"/>
    <n v="180400"/>
    <n v="115396"/>
    <n v="64"/>
    <x v="0"/>
    <n v="1748"/>
    <n v="66"/>
    <x v="1"/>
    <s v="USD"/>
    <n v="1508216400"/>
    <n v="1509685200"/>
    <d v="2017-10-17T05:00:00"/>
    <d v="2017-11-03T05:00:00"/>
    <b v="0"/>
    <b v="0"/>
    <s v="theater/plays"/>
    <s v="theater"/>
    <x v="3"/>
  </r>
  <r>
    <n v="694"/>
    <s v="Mora-Bradley"/>
    <s v="Programmable tangible ability"/>
    <n v="9100"/>
    <n v="7656"/>
    <n v="84"/>
    <x v="0"/>
    <n v="79"/>
    <n v="97"/>
    <x v="1"/>
    <s v="USD"/>
    <n v="1511762400"/>
    <n v="1514959200"/>
    <d v="2017-11-27T06:00:00"/>
    <d v="2018-01-03T06:00:00"/>
    <b v="0"/>
    <b v="0"/>
    <s v="theater/plays"/>
    <s v="theater"/>
    <x v="3"/>
  </r>
  <r>
    <n v="695"/>
    <s v="Cardenas, Thompson and Carey"/>
    <s v="Configurable full-range emulation"/>
    <n v="9200"/>
    <n v="12322"/>
    <n v="134"/>
    <x v="1"/>
    <n v="196"/>
    <n v="63"/>
    <x v="6"/>
    <s v="EUR"/>
    <n v="1447480800"/>
    <n v="1448863200"/>
    <d v="2015-11-14T06:00:00"/>
    <d v="2015-11-30T06:00:00"/>
    <b v="1"/>
    <b v="0"/>
    <s v="music/rock"/>
    <s v="music"/>
    <x v="1"/>
  </r>
  <r>
    <n v="696"/>
    <s v="Lopez, Reid and Johnson"/>
    <s v="Total real-time hardware"/>
    <n v="164100"/>
    <n v="96888"/>
    <n v="59"/>
    <x v="0"/>
    <n v="889"/>
    <n v="109"/>
    <x v="1"/>
    <s v="USD"/>
    <n v="1429506000"/>
    <n v="1429592400"/>
    <d v="2015-04-20T05:00:00"/>
    <d v="2015-04-21T05:00:00"/>
    <b v="0"/>
    <b v="1"/>
    <s v="theater/plays"/>
    <s v="theater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s v="music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s v="technology"/>
    <x v="8"/>
  </r>
  <r>
    <n v="699"/>
    <s v="King Inc"/>
    <s v="Ergonomic dedicated focus group"/>
    <n v="7400"/>
    <n v="6245"/>
    <n v="84"/>
    <x v="0"/>
    <n v="56"/>
    <n v="112"/>
    <x v="1"/>
    <s v="USD"/>
    <n v="1561438800"/>
    <n v="1561525200"/>
    <d v="2019-06-25T05:00:00"/>
    <d v="2019-06-26T05:00:00"/>
    <b v="0"/>
    <b v="0"/>
    <s v="film &amp; video/drama"/>
    <s v="film &amp; video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s v="technology"/>
    <x v="8"/>
  </r>
  <r>
    <n v="701"/>
    <s v="Mcclain LLC"/>
    <s v="Open-source multi-tasking methodology"/>
    <n v="52000"/>
    <n v="91014"/>
    <n v="175"/>
    <x v="1"/>
    <n v="820"/>
    <n v="111"/>
    <x v="1"/>
    <s v="USD"/>
    <n v="1301202000"/>
    <n v="1301806800"/>
    <d v="2011-03-27T05:00:00"/>
    <d v="2011-04-03T05:00:00"/>
    <b v="1"/>
    <b v="0"/>
    <s v="theater/plays"/>
    <s v="theater"/>
    <x v="3"/>
  </r>
  <r>
    <n v="702"/>
    <s v="Sims-Gross"/>
    <s v="Object-based attitude-oriented analyzer"/>
    <n v="8700"/>
    <n v="4710"/>
    <n v="54"/>
    <x v="0"/>
    <n v="83"/>
    <n v="57"/>
    <x v="1"/>
    <s v="USD"/>
    <n v="1374469200"/>
    <n v="1374901200"/>
    <d v="2013-07-22T05:00:00"/>
    <d v="2013-07-27T05:00:00"/>
    <b v="0"/>
    <b v="0"/>
    <s v="technology/wearables"/>
    <s v="technology"/>
    <x v="8"/>
  </r>
  <r>
    <n v="703"/>
    <s v="Perez Group"/>
    <s v="Cross-platform tertiary hub"/>
    <n v="63400"/>
    <n v="197728"/>
    <n v="312"/>
    <x v="1"/>
    <n v="2038"/>
    <n v="97"/>
    <x v="1"/>
    <s v="USD"/>
    <n v="1334984400"/>
    <n v="1336453200"/>
    <d v="2012-04-21T05:00:00"/>
    <d v="2012-05-08T05:00:00"/>
    <b v="1"/>
    <b v="1"/>
    <s v="publishing/translations"/>
    <s v="publishing"/>
    <x v="18"/>
  </r>
  <r>
    <n v="704"/>
    <s v="Haynes-Williams"/>
    <s v="Seamless clear-thinking artificial intelligence"/>
    <n v="8700"/>
    <n v="10682"/>
    <n v="123"/>
    <x v="1"/>
    <n v="116"/>
    <n v="92"/>
    <x v="1"/>
    <s v="USD"/>
    <n v="1467608400"/>
    <n v="1468904400"/>
    <d v="2016-07-04T05:00:00"/>
    <d v="2016-07-19T05:00:00"/>
    <b v="0"/>
    <b v="0"/>
    <s v="film &amp; video/animation"/>
    <s v="film &amp; video"/>
    <x v="10"/>
  </r>
  <r>
    <n v="705"/>
    <s v="Ford LLC"/>
    <s v="Centralized tangible success"/>
    <n v="169700"/>
    <n v="168048"/>
    <n v="99"/>
    <x v="0"/>
    <n v="2025"/>
    <n v="83"/>
    <x v="4"/>
    <s v="GBP"/>
    <n v="1386741600"/>
    <n v="1387087200"/>
    <d v="2013-12-11T06:00:00"/>
    <d v="2013-12-15T06:00:00"/>
    <b v="0"/>
    <b v="0"/>
    <s v="publishing/nonfiction"/>
    <s v="publishing"/>
    <x v="9"/>
  </r>
  <r>
    <n v="706"/>
    <s v="Moreno Ltd"/>
    <s v="Customer-focused multimedia methodology"/>
    <n v="108400"/>
    <n v="138586"/>
    <n v="128"/>
    <x v="1"/>
    <n v="1345"/>
    <n v="103"/>
    <x v="2"/>
    <s v="AUD"/>
    <n v="1546754400"/>
    <n v="1547445600"/>
    <d v="2019-01-06T06:00:00"/>
    <d v="2019-01-14T06:00:00"/>
    <b v="0"/>
    <b v="1"/>
    <s v="technology/web"/>
    <s v="technology"/>
    <x v="2"/>
  </r>
  <r>
    <n v="707"/>
    <s v="Moore, Cook and Wright"/>
    <s v="Visionary maximized Local Area Network"/>
    <n v="7300"/>
    <n v="11579"/>
    <n v="159"/>
    <x v="1"/>
    <n v="168"/>
    <n v="69"/>
    <x v="1"/>
    <s v="USD"/>
    <n v="1544248800"/>
    <n v="1547359200"/>
    <d v="2018-12-08T06:00:00"/>
    <d v="2019-01-13T06:00:00"/>
    <b v="0"/>
    <b v="0"/>
    <s v="film &amp; video/drama"/>
    <s v="film &amp; video"/>
    <x v="6"/>
  </r>
  <r>
    <n v="708"/>
    <s v="Ortega LLC"/>
    <s v="Secured bifurcated intranet"/>
    <n v="1700"/>
    <n v="12020"/>
    <n v="707"/>
    <x v="1"/>
    <n v="137"/>
    <n v="88"/>
    <x v="5"/>
    <s v="CHF"/>
    <n v="1495429200"/>
    <n v="1496293200"/>
    <d v="2017-05-22T05:00:00"/>
    <d v="2017-06-01T05:00:00"/>
    <b v="0"/>
    <b v="0"/>
    <s v="theater/plays"/>
    <s v="theater"/>
    <x v="3"/>
  </r>
  <r>
    <n v="709"/>
    <s v="Silva, Walker and Martin"/>
    <s v="Grass-roots 4thgeneration product"/>
    <n v="9800"/>
    <n v="13954"/>
    <n v="142"/>
    <x v="1"/>
    <n v="186"/>
    <n v="75"/>
    <x v="6"/>
    <s v="EUR"/>
    <n v="1334811600"/>
    <n v="1335416400"/>
    <d v="2012-04-19T05:00:00"/>
    <d v="2012-04-26T05:00:00"/>
    <b v="0"/>
    <b v="0"/>
    <s v="theater/plays"/>
    <s v="theater"/>
    <x v="3"/>
  </r>
  <r>
    <n v="710"/>
    <s v="Huynh, Gallegos and Mills"/>
    <s v="Reduced next generation info-mediaries"/>
    <n v="4300"/>
    <n v="6358"/>
    <n v="148"/>
    <x v="1"/>
    <n v="125"/>
    <n v="51"/>
    <x v="1"/>
    <s v="USD"/>
    <n v="1531544400"/>
    <n v="1532149200"/>
    <d v="2018-07-14T05:00:00"/>
    <d v="2018-07-21T05:00:00"/>
    <b v="0"/>
    <b v="1"/>
    <s v="theater/plays"/>
    <s v="theater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s v="theater"/>
    <x v="3"/>
  </r>
  <r>
    <n v="712"/>
    <s v="Garza-Bryant"/>
    <s v="Programmable leadingedge contingency"/>
    <n v="800"/>
    <n v="14725"/>
    <n v="1841"/>
    <x v="1"/>
    <n v="202"/>
    <n v="73"/>
    <x v="1"/>
    <s v="USD"/>
    <n v="1467954000"/>
    <n v="1471496400"/>
    <d v="2016-07-08T05:00:00"/>
    <d v="2016-08-18T05:00:00"/>
    <b v="0"/>
    <b v="0"/>
    <s v="theater/plays"/>
    <s v="theater"/>
    <x v="3"/>
  </r>
  <r>
    <n v="713"/>
    <s v="Mays LLC"/>
    <s v="Multi-layered global groupware"/>
    <n v="6900"/>
    <n v="11174"/>
    <n v="162"/>
    <x v="1"/>
    <n v="103"/>
    <n v="108"/>
    <x v="1"/>
    <s v="USD"/>
    <n v="1471842000"/>
    <n v="1472878800"/>
    <d v="2016-08-22T05:00:00"/>
    <d v="2016-09-03T05:00:00"/>
    <b v="0"/>
    <b v="0"/>
    <s v="publishing/radio &amp; podcasts"/>
    <s v="publishing"/>
    <x v="15"/>
  </r>
  <r>
    <n v="714"/>
    <s v="Evans-Jones"/>
    <s v="Switchable methodical superstructure"/>
    <n v="38500"/>
    <n v="182036"/>
    <n v="473"/>
    <x v="1"/>
    <n v="1785"/>
    <n v="102"/>
    <x v="1"/>
    <s v="USD"/>
    <n v="1408424400"/>
    <n v="1408510800"/>
    <d v="2014-08-19T05:00:00"/>
    <d v="2014-08-20T05:00:00"/>
    <b v="0"/>
    <b v="0"/>
    <s v="music/rock"/>
    <s v="music"/>
    <x v="1"/>
  </r>
  <r>
    <n v="715"/>
    <s v="Fischer, Torres and Walker"/>
    <s v="Expanded even-keeled portal"/>
    <n v="118000"/>
    <n v="28870"/>
    <n v="24"/>
    <x v="0"/>
    <n v="656"/>
    <n v="44"/>
    <x v="1"/>
    <s v="USD"/>
    <n v="1281157200"/>
    <n v="1281589200"/>
    <d v="2010-08-07T05:00:00"/>
    <d v="2010-08-12T05:00:00"/>
    <b v="0"/>
    <b v="0"/>
    <s v="games/mobile games"/>
    <s v="games"/>
    <x v="20"/>
  </r>
  <r>
    <n v="716"/>
    <s v="Tapia, Kramer and Hicks"/>
    <s v="Advanced modular moderator"/>
    <n v="2000"/>
    <n v="10353"/>
    <n v="518"/>
    <x v="1"/>
    <n v="157"/>
    <n v="66"/>
    <x v="1"/>
    <s v="USD"/>
    <n v="1373432400"/>
    <n v="1375851600"/>
    <d v="2013-07-10T05:00:00"/>
    <d v="2013-08-07T05:00:00"/>
    <b v="0"/>
    <b v="1"/>
    <s v="theater/plays"/>
    <s v="theater"/>
    <x v="3"/>
  </r>
  <r>
    <n v="717"/>
    <s v="Barnes, Wilcox and Riley"/>
    <s v="Reverse-engineered well-modulated ability"/>
    <n v="5600"/>
    <n v="13868"/>
    <n v="248"/>
    <x v="1"/>
    <n v="555"/>
    <n v="25"/>
    <x v="1"/>
    <s v="USD"/>
    <n v="1313989200"/>
    <n v="1315803600"/>
    <d v="2011-08-22T05:00:00"/>
    <d v="2011-09-12T05:00:00"/>
    <b v="0"/>
    <b v="0"/>
    <s v="film &amp; video/documentary"/>
    <s v="film &amp; video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s v="technology"/>
    <x v="8"/>
  </r>
  <r>
    <n v="719"/>
    <s v="Pace, Simpson and Watkins"/>
    <s v="Down-sized uniform ability"/>
    <n v="6900"/>
    <n v="10557"/>
    <n v="153"/>
    <x v="1"/>
    <n v="123"/>
    <n v="86"/>
    <x v="1"/>
    <s v="USD"/>
    <n v="1338267600"/>
    <n v="1339218000"/>
    <d v="2012-05-29T05:00:00"/>
    <d v="2012-06-09T05:00:00"/>
    <b v="0"/>
    <b v="0"/>
    <s v="publishing/fiction"/>
    <s v="publishing"/>
    <x v="13"/>
  </r>
  <r>
    <n v="720"/>
    <s v="Valenzuela, Davidson and Castro"/>
    <s v="Multi-layered upward-trending conglomeration"/>
    <n v="8700"/>
    <n v="3227"/>
    <n v="37"/>
    <x v="3"/>
    <n v="38"/>
    <n v="85"/>
    <x v="3"/>
    <s v="DKK"/>
    <n v="1519192800"/>
    <n v="1520402400"/>
    <d v="2018-02-21T06:00:00"/>
    <d v="2018-03-07T06:00:00"/>
    <b v="0"/>
    <b v="1"/>
    <s v="theater/plays"/>
    <s v="theater"/>
    <x v="3"/>
  </r>
  <r>
    <n v="721"/>
    <s v="Dominguez-Owens"/>
    <s v="Open-architected systematic intranet"/>
    <n v="123600"/>
    <n v="5429"/>
    <n v="4"/>
    <x v="3"/>
    <n v="60"/>
    <n v="90"/>
    <x v="1"/>
    <s v="USD"/>
    <n v="1522818000"/>
    <n v="1523336400"/>
    <d v="2018-04-04T05:00:00"/>
    <d v="2018-04-10T05:00:00"/>
    <b v="0"/>
    <b v="0"/>
    <s v="music/rock"/>
    <s v="music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s v="film &amp; video"/>
    <x v="4"/>
  </r>
  <r>
    <n v="723"/>
    <s v="Beck-Knight"/>
    <s v="Exclusive fresh-thinking model"/>
    <n v="4900"/>
    <n v="13250"/>
    <n v="270"/>
    <x v="1"/>
    <n v="144"/>
    <n v="92"/>
    <x v="2"/>
    <s v="AUD"/>
    <n v="1456898400"/>
    <n v="1458709200"/>
    <d v="2016-03-02T06:00:00"/>
    <d v="2016-03-23T05:00:00"/>
    <b v="0"/>
    <b v="0"/>
    <s v="theater/plays"/>
    <s v="theater"/>
    <x v="3"/>
  </r>
  <r>
    <n v="724"/>
    <s v="Mccoy Ltd"/>
    <s v="Business-focused encompassing intranet"/>
    <n v="8400"/>
    <n v="11261"/>
    <n v="134"/>
    <x v="1"/>
    <n v="121"/>
    <n v="93"/>
    <x v="4"/>
    <s v="GBP"/>
    <n v="1413954000"/>
    <n v="1414126800"/>
    <d v="2014-10-22T05:00:00"/>
    <d v="2014-10-24T05:00:00"/>
    <b v="0"/>
    <b v="1"/>
    <s v="theater/plays"/>
    <s v="theater"/>
    <x v="3"/>
  </r>
  <r>
    <n v="725"/>
    <s v="Dawson-Tyler"/>
    <s v="Optional 6thgeneration access"/>
    <n v="193200"/>
    <n v="97369"/>
    <n v="50"/>
    <x v="0"/>
    <n v="1596"/>
    <n v="61"/>
    <x v="1"/>
    <s v="USD"/>
    <n v="1416031200"/>
    <n v="1416204000"/>
    <d v="2014-11-15T06:00:00"/>
    <d v="2014-11-17T06:00:00"/>
    <b v="0"/>
    <b v="0"/>
    <s v="games/mobile games"/>
    <s v="games"/>
    <x v="20"/>
  </r>
  <r>
    <n v="726"/>
    <s v="Johns-Thomas"/>
    <s v="Realigned web-enabled functionalities"/>
    <n v="54300"/>
    <n v="48227"/>
    <n v="89"/>
    <x v="3"/>
    <n v="524"/>
    <n v="92"/>
    <x v="1"/>
    <s v="USD"/>
    <n v="1287982800"/>
    <n v="1288501200"/>
    <d v="2010-10-25T05:00:00"/>
    <d v="2010-10-31T05:00:00"/>
    <b v="0"/>
    <b v="1"/>
    <s v="theater/plays"/>
    <s v="theater"/>
    <x v="3"/>
  </r>
  <r>
    <n v="727"/>
    <s v="Quinn, Cruz and Schmidt"/>
    <s v="Enterprise-wide multimedia software"/>
    <n v="8900"/>
    <n v="14685"/>
    <n v="165"/>
    <x v="1"/>
    <n v="181"/>
    <n v="81"/>
    <x v="1"/>
    <s v="USD"/>
    <n v="1547964000"/>
    <n v="1552971600"/>
    <d v="2019-01-20T06:00:00"/>
    <d v="2019-03-19T05:00:00"/>
    <b v="0"/>
    <b v="0"/>
    <s v="technology/web"/>
    <s v="technology"/>
    <x v="2"/>
  </r>
  <r>
    <n v="728"/>
    <s v="Stewart Inc"/>
    <s v="Versatile mission-critical knowledgebase"/>
    <n v="4200"/>
    <n v="735"/>
    <n v="18"/>
    <x v="0"/>
    <n v="10"/>
    <n v="74"/>
    <x v="1"/>
    <s v="USD"/>
    <n v="1464152400"/>
    <n v="1465102800"/>
    <d v="2016-05-25T05:00:00"/>
    <d v="2016-06-05T05:00:00"/>
    <b v="0"/>
    <b v="0"/>
    <s v="theater/plays"/>
    <s v="theater"/>
    <x v="3"/>
  </r>
  <r>
    <n v="729"/>
    <s v="Moore Group"/>
    <s v="Multi-lateral object-oriented open system"/>
    <n v="5600"/>
    <n v="10397"/>
    <n v="186"/>
    <x v="1"/>
    <n v="122"/>
    <n v="85"/>
    <x v="1"/>
    <s v="USD"/>
    <n v="1359957600"/>
    <n v="1360130400"/>
    <d v="2013-02-04T06:00:00"/>
    <d v="2013-02-06T06:00:00"/>
    <b v="0"/>
    <b v="0"/>
    <s v="film &amp; video/drama"/>
    <s v="film &amp; video"/>
    <x v="6"/>
  </r>
  <r>
    <n v="730"/>
    <s v="Carson PLC"/>
    <s v="Visionary system-worthy attitude"/>
    <n v="28800"/>
    <n v="118847"/>
    <n v="413"/>
    <x v="1"/>
    <n v="1071"/>
    <n v="111"/>
    <x v="0"/>
    <s v="CAD"/>
    <n v="1432357200"/>
    <n v="1432875600"/>
    <d v="2015-05-23T05:00:00"/>
    <d v="2015-05-29T05:00:00"/>
    <b v="0"/>
    <b v="0"/>
    <s v="technology/wearables"/>
    <s v="technology"/>
    <x v="8"/>
  </r>
  <r>
    <n v="731"/>
    <s v="Cruz, Hall and Mason"/>
    <s v="Synergized content-based hierarchy"/>
    <n v="8000"/>
    <n v="7220"/>
    <n v="90"/>
    <x v="3"/>
    <n v="219"/>
    <n v="33"/>
    <x v="1"/>
    <s v="USD"/>
    <n v="1500786000"/>
    <n v="1500872400"/>
    <d v="2017-07-23T05:00:00"/>
    <d v="2017-07-24T05:00:00"/>
    <b v="0"/>
    <b v="0"/>
    <s v="technology/web"/>
    <s v="technology"/>
    <x v="2"/>
  </r>
  <r>
    <n v="732"/>
    <s v="Glass, Baker and Jones"/>
    <s v="Business-focused 24hour access"/>
    <n v="117000"/>
    <n v="107622"/>
    <n v="92"/>
    <x v="0"/>
    <n v="1121"/>
    <n v="96"/>
    <x v="1"/>
    <s v="USD"/>
    <n v="1490158800"/>
    <n v="1492146000"/>
    <d v="2017-03-22T05:00:00"/>
    <d v="2017-04-14T05:00:00"/>
    <b v="0"/>
    <b v="1"/>
    <s v="music/rock"/>
    <s v="music"/>
    <x v="1"/>
  </r>
  <r>
    <n v="733"/>
    <s v="Marquez-Kerr"/>
    <s v="Automated hybrid orchestration"/>
    <n v="15800"/>
    <n v="83267"/>
    <n v="527"/>
    <x v="1"/>
    <n v="980"/>
    <n v="85"/>
    <x v="1"/>
    <s v="USD"/>
    <n v="1406178000"/>
    <n v="1407301200"/>
    <d v="2014-07-24T05:00:00"/>
    <d v="2014-08-06T05:00:00"/>
    <b v="0"/>
    <b v="0"/>
    <s v="music/metal"/>
    <s v="music"/>
    <x v="16"/>
  </r>
  <r>
    <n v="734"/>
    <s v="Stone PLC"/>
    <s v="Exclusive 5thgeneration leverage"/>
    <n v="4200"/>
    <n v="13404"/>
    <n v="319"/>
    <x v="1"/>
    <n v="536"/>
    <n v="25"/>
    <x v="1"/>
    <s v="USD"/>
    <n v="1485583200"/>
    <n v="1486620000"/>
    <d v="2017-01-28T06:00:00"/>
    <d v="2017-02-09T06:00:00"/>
    <b v="0"/>
    <b v="1"/>
    <s v="theater/plays"/>
    <s v="theater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s v="photography"/>
    <x v="14"/>
  </r>
  <r>
    <n v="736"/>
    <s v="Silva-Hawkins"/>
    <s v="Proactive heuristic orchestration"/>
    <n v="7700"/>
    <n v="2533"/>
    <n v="33"/>
    <x v="3"/>
    <n v="29"/>
    <n v="87"/>
    <x v="1"/>
    <s v="USD"/>
    <n v="1424412000"/>
    <n v="1424757600"/>
    <d v="2015-02-20T06:00:00"/>
    <d v="2015-02-24T06:00:00"/>
    <b v="0"/>
    <b v="0"/>
    <s v="publishing/nonfiction"/>
    <s v="publishing"/>
    <x v="9"/>
  </r>
  <r>
    <n v="737"/>
    <s v="Gardner Inc"/>
    <s v="Function-based systematic Graphical User Interface"/>
    <n v="3700"/>
    <n v="5028"/>
    <n v="136"/>
    <x v="1"/>
    <n v="180"/>
    <n v="28"/>
    <x v="1"/>
    <s v="USD"/>
    <n v="1478844000"/>
    <n v="1479880800"/>
    <d v="2016-11-11T06:00:00"/>
    <d v="2016-11-23T06:00:00"/>
    <b v="0"/>
    <b v="0"/>
    <s v="music/indie rock"/>
    <s v="music"/>
    <x v="7"/>
  </r>
  <r>
    <n v="738"/>
    <s v="Garcia Group"/>
    <s v="Extended zero administration software"/>
    <n v="74700"/>
    <n v="1557"/>
    <n v="2"/>
    <x v="0"/>
    <n v="15"/>
    <n v="104"/>
    <x v="1"/>
    <s v="USD"/>
    <n v="1416117600"/>
    <n v="1418018400"/>
    <d v="2014-11-16T06:00:00"/>
    <d v="2014-12-08T06:00:00"/>
    <b v="0"/>
    <b v="1"/>
    <s v="theater/plays"/>
    <s v="theater"/>
    <x v="3"/>
  </r>
  <r>
    <n v="739"/>
    <s v="Meyer-Avila"/>
    <s v="Multi-tiered discrete support"/>
    <n v="10000"/>
    <n v="6100"/>
    <n v="61"/>
    <x v="0"/>
    <n v="191"/>
    <n v="32"/>
    <x v="1"/>
    <s v="USD"/>
    <n v="1340946000"/>
    <n v="1341032400"/>
    <d v="2012-06-29T05:00:00"/>
    <d v="2012-06-30T05:00:00"/>
    <b v="0"/>
    <b v="0"/>
    <s v="music/indie rock"/>
    <s v="music"/>
    <x v="7"/>
  </r>
  <r>
    <n v="740"/>
    <s v="Nelson, Smith and Graham"/>
    <s v="Phased system-worthy conglomeration"/>
    <n v="5300"/>
    <n v="1592"/>
    <n v="30"/>
    <x v="0"/>
    <n v="16"/>
    <n v="100"/>
    <x v="1"/>
    <s v="USD"/>
    <n v="1486101600"/>
    <n v="1486360800"/>
    <d v="2017-02-03T06:00:00"/>
    <d v="2017-02-06T06:00:00"/>
    <b v="0"/>
    <b v="0"/>
    <s v="theater/plays"/>
    <s v="theater"/>
    <x v="3"/>
  </r>
  <r>
    <n v="741"/>
    <s v="Garcia Ltd"/>
    <s v="Balanced mobile alliance"/>
    <n v="1200"/>
    <n v="14150"/>
    <n v="1179"/>
    <x v="1"/>
    <n v="130"/>
    <n v="109"/>
    <x v="1"/>
    <s v="USD"/>
    <n v="1274590800"/>
    <n v="1274677200"/>
    <d v="2010-05-23T05:00:00"/>
    <d v="2010-05-24T05:00:00"/>
    <b v="0"/>
    <b v="0"/>
    <s v="theater/plays"/>
    <s v="theater"/>
    <x v="3"/>
  </r>
  <r>
    <n v="742"/>
    <s v="West-Stevens"/>
    <s v="Reactive solution-oriented groupware"/>
    <n v="1200"/>
    <n v="13513"/>
    <n v="1126"/>
    <x v="1"/>
    <n v="122"/>
    <n v="111"/>
    <x v="1"/>
    <s v="USD"/>
    <n v="1263880800"/>
    <n v="1267509600"/>
    <d v="2010-01-19T06:00:00"/>
    <d v="2010-03-02T06:00:00"/>
    <b v="0"/>
    <b v="0"/>
    <s v="music/electric music"/>
    <s v="music"/>
    <x v="5"/>
  </r>
  <r>
    <n v="743"/>
    <s v="Clark-Conrad"/>
    <s v="Exclusive bandwidth-monitored orchestration"/>
    <n v="3900"/>
    <n v="504"/>
    <n v="13"/>
    <x v="0"/>
    <n v="17"/>
    <n v="30"/>
    <x v="1"/>
    <s v="USD"/>
    <n v="1445403600"/>
    <n v="1445922000"/>
    <d v="2015-10-21T05:00:00"/>
    <d v="2015-10-27T05:00:00"/>
    <b v="0"/>
    <b v="1"/>
    <s v="theater/plays"/>
    <s v="theater"/>
    <x v="3"/>
  </r>
  <r>
    <n v="744"/>
    <s v="Fitzgerald Group"/>
    <s v="Intuitive exuding initiative"/>
    <n v="2000"/>
    <n v="14240"/>
    <n v="712"/>
    <x v="1"/>
    <n v="140"/>
    <n v="102"/>
    <x v="1"/>
    <s v="USD"/>
    <n v="1533877200"/>
    <n v="1534050000"/>
    <d v="2018-08-10T05:00:00"/>
    <d v="2018-08-12T05:00:00"/>
    <b v="0"/>
    <b v="1"/>
    <s v="theater/plays"/>
    <s v="theater"/>
    <x v="3"/>
  </r>
  <r>
    <n v="745"/>
    <s v="Hill, Mccann and Moore"/>
    <s v="Streamlined needs-based knowledge user"/>
    <n v="6900"/>
    <n v="2091"/>
    <n v="30"/>
    <x v="0"/>
    <n v="34"/>
    <n v="62"/>
    <x v="1"/>
    <s v="USD"/>
    <n v="1275195600"/>
    <n v="1277528400"/>
    <d v="2010-05-30T05:00:00"/>
    <d v="2010-06-26T05:00:00"/>
    <b v="0"/>
    <b v="0"/>
    <s v="technology/wearables"/>
    <s v="technology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s v="technology"/>
    <x v="2"/>
  </r>
  <r>
    <n v="747"/>
    <s v="Greer and Sons"/>
    <s v="Secured clear-thinking intranet"/>
    <n v="4900"/>
    <n v="11214"/>
    <n v="229"/>
    <x v="1"/>
    <n v="280"/>
    <n v="40"/>
    <x v="1"/>
    <s v="USD"/>
    <n v="1283403600"/>
    <n v="1284354000"/>
    <d v="2010-09-02T05:00:00"/>
    <d v="2010-09-13T05:00:00"/>
    <b v="0"/>
    <b v="0"/>
    <s v="theater/plays"/>
    <s v="theater"/>
    <x v="3"/>
  </r>
  <r>
    <n v="748"/>
    <s v="Martinez PLC"/>
    <s v="Cloned actuating architecture"/>
    <n v="194900"/>
    <n v="68137"/>
    <n v="35"/>
    <x v="3"/>
    <n v="614"/>
    <n v="111"/>
    <x v="1"/>
    <s v="USD"/>
    <n v="1267423200"/>
    <n v="1269579600"/>
    <d v="2010-03-01T06:00:00"/>
    <d v="2010-03-26T05:00:00"/>
    <b v="0"/>
    <b v="1"/>
    <s v="film &amp; video/animation"/>
    <s v="film &amp; video"/>
    <x v="10"/>
  </r>
  <r>
    <n v="749"/>
    <s v="Hunter-Logan"/>
    <s v="Down-sized needs-based task-force"/>
    <n v="8600"/>
    <n v="13527"/>
    <n v="157"/>
    <x v="1"/>
    <n v="366"/>
    <n v="37"/>
    <x v="6"/>
    <s v="EUR"/>
    <n v="1412744400"/>
    <n v="1413781200"/>
    <d v="2014-10-08T05:00:00"/>
    <d v="2014-10-20T05:00:00"/>
    <b v="0"/>
    <b v="1"/>
    <s v="technology/wearables"/>
    <s v="technology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s v="music"/>
    <x v="5"/>
  </r>
  <r>
    <n v="751"/>
    <s v="Lane-Barber"/>
    <s v="Universal value-added moderator"/>
    <n v="3600"/>
    <n v="8363"/>
    <n v="232"/>
    <x v="1"/>
    <n v="270"/>
    <n v="31"/>
    <x v="1"/>
    <s v="USD"/>
    <n v="1458190800"/>
    <n v="1459486800"/>
    <d v="2016-03-17T05:00:00"/>
    <d v="2016-04-01T05:00:00"/>
    <b v="1"/>
    <b v="1"/>
    <s v="publishing/nonfiction"/>
    <s v="publishing"/>
    <x v="9"/>
  </r>
  <r>
    <n v="752"/>
    <s v="Lowery Group"/>
    <s v="Sharable motivating emulation"/>
    <n v="5800"/>
    <n v="5362"/>
    <n v="92"/>
    <x v="3"/>
    <n v="114"/>
    <n v="47"/>
    <x v="1"/>
    <s v="USD"/>
    <n v="1280984400"/>
    <n v="1282539600"/>
    <d v="2010-08-05T05:00:00"/>
    <d v="2010-08-23T05:00:00"/>
    <b v="0"/>
    <b v="1"/>
    <s v="theater/plays"/>
    <s v="theater"/>
    <x v="3"/>
  </r>
  <r>
    <n v="753"/>
    <s v="Guerrero-Griffin"/>
    <s v="Networked web-enabled product"/>
    <n v="4700"/>
    <n v="12065"/>
    <n v="257"/>
    <x v="1"/>
    <n v="137"/>
    <n v="88"/>
    <x v="1"/>
    <s v="USD"/>
    <n v="1274590800"/>
    <n v="1275886800"/>
    <d v="2010-05-23T05:00:00"/>
    <d v="2010-06-07T05:00:00"/>
    <b v="0"/>
    <b v="0"/>
    <s v="photography/photography books"/>
    <s v="photography"/>
    <x v="14"/>
  </r>
  <r>
    <n v="754"/>
    <s v="Perez, Reed and Lee"/>
    <s v="Advanced dedicated encoding"/>
    <n v="70400"/>
    <n v="118603"/>
    <n v="168"/>
    <x v="1"/>
    <n v="3205"/>
    <n v="37"/>
    <x v="1"/>
    <s v="USD"/>
    <n v="1351400400"/>
    <n v="1355983200"/>
    <d v="2012-10-28T05:00:00"/>
    <d v="2012-12-20T06:00:00"/>
    <b v="0"/>
    <b v="0"/>
    <s v="theater/plays"/>
    <s v="theater"/>
    <x v="3"/>
  </r>
  <r>
    <n v="755"/>
    <s v="Chen, Pollard and Clarke"/>
    <s v="Stand-alone multi-state project"/>
    <n v="4500"/>
    <n v="7496"/>
    <n v="167"/>
    <x v="1"/>
    <n v="288"/>
    <n v="26"/>
    <x v="3"/>
    <s v="DKK"/>
    <n v="1514354400"/>
    <n v="1515391200"/>
    <d v="2017-12-27T06:00:00"/>
    <d v="2018-01-08T06:00:00"/>
    <b v="0"/>
    <b v="1"/>
    <s v="theater/plays"/>
    <s v="theater"/>
    <x v="3"/>
  </r>
  <r>
    <n v="756"/>
    <s v="Serrano, Gallagher and Griffith"/>
    <s v="Customizable bi-directional monitoring"/>
    <n v="1300"/>
    <n v="10037"/>
    <n v="772"/>
    <x v="1"/>
    <n v="148"/>
    <n v="68"/>
    <x v="1"/>
    <s v="USD"/>
    <n v="1421733600"/>
    <n v="1422252000"/>
    <d v="2015-01-20T06:00:00"/>
    <d v="2015-01-26T06:00:00"/>
    <b v="0"/>
    <b v="0"/>
    <s v="theater/plays"/>
    <s v="theater"/>
    <x v="3"/>
  </r>
  <r>
    <n v="757"/>
    <s v="Callahan-Gilbert"/>
    <s v="Profit-focused motivating function"/>
    <n v="1400"/>
    <n v="5696"/>
    <n v="407"/>
    <x v="1"/>
    <n v="114"/>
    <n v="50"/>
    <x v="1"/>
    <s v="USD"/>
    <n v="1305176400"/>
    <n v="1305522000"/>
    <d v="2011-05-12T05:00:00"/>
    <d v="2011-05-16T05:00:00"/>
    <b v="0"/>
    <b v="0"/>
    <s v="film &amp; video/drama"/>
    <s v="film &amp; video"/>
    <x v="6"/>
  </r>
  <r>
    <n v="758"/>
    <s v="Logan-Miranda"/>
    <s v="Proactive systemic firmware"/>
    <n v="29600"/>
    <n v="167005"/>
    <n v="564"/>
    <x v="1"/>
    <n v="1518"/>
    <n v="110"/>
    <x v="0"/>
    <s v="CAD"/>
    <n v="1414126800"/>
    <n v="1414904400"/>
    <d v="2014-10-24T05:00:00"/>
    <d v="2014-11-02T05:00:00"/>
    <b v="0"/>
    <b v="0"/>
    <s v="music/rock"/>
    <s v="music"/>
    <x v="1"/>
  </r>
  <r>
    <n v="759"/>
    <s v="Rodriguez PLC"/>
    <s v="Grass-roots upward-trending installation"/>
    <n v="167500"/>
    <n v="114615"/>
    <n v="68"/>
    <x v="0"/>
    <n v="1274"/>
    <n v="90"/>
    <x v="1"/>
    <s v="USD"/>
    <n v="1517810400"/>
    <n v="1520402400"/>
    <d v="2018-02-05T06:00:00"/>
    <d v="2018-03-07T06:00:00"/>
    <b v="0"/>
    <b v="0"/>
    <s v="music/electric music"/>
    <s v="music"/>
    <x v="5"/>
  </r>
  <r>
    <n v="760"/>
    <s v="Smith-Kennedy"/>
    <s v="Virtual heuristic hub"/>
    <n v="48300"/>
    <n v="16592"/>
    <n v="34"/>
    <x v="0"/>
    <n v="210"/>
    <n v="79"/>
    <x v="6"/>
    <s v="EUR"/>
    <n v="1564635600"/>
    <n v="1567141200"/>
    <d v="2019-08-01T05:00:00"/>
    <d v="2019-08-30T05:00:00"/>
    <b v="0"/>
    <b v="1"/>
    <s v="games/video games"/>
    <s v="games"/>
    <x v="11"/>
  </r>
  <r>
    <n v="761"/>
    <s v="Mitchell-Lee"/>
    <s v="Customizable leadingedge model"/>
    <n v="2200"/>
    <n v="14420"/>
    <n v="655"/>
    <x v="1"/>
    <n v="166"/>
    <n v="87"/>
    <x v="1"/>
    <s v="USD"/>
    <n v="1500699600"/>
    <n v="1501131600"/>
    <d v="2017-07-22T05:00:00"/>
    <d v="2017-07-27T05:00:00"/>
    <b v="0"/>
    <b v="0"/>
    <s v="music/rock"/>
    <s v="music"/>
    <x v="1"/>
  </r>
  <r>
    <n v="762"/>
    <s v="Davis Ltd"/>
    <s v="Upgradable uniform service-desk"/>
    <n v="3500"/>
    <n v="6204"/>
    <n v="177"/>
    <x v="1"/>
    <n v="100"/>
    <n v="62"/>
    <x v="2"/>
    <s v="AUD"/>
    <n v="1354082400"/>
    <n v="1355032800"/>
    <d v="2012-11-28T06:00:00"/>
    <d v="2012-12-09T06:00:00"/>
    <b v="0"/>
    <b v="0"/>
    <s v="music/jazz"/>
    <s v="music"/>
    <x v="17"/>
  </r>
  <r>
    <n v="763"/>
    <s v="Rowland PLC"/>
    <s v="Inverse client-driven product"/>
    <n v="5600"/>
    <n v="6338"/>
    <n v="113"/>
    <x v="1"/>
    <n v="235"/>
    <n v="27"/>
    <x v="1"/>
    <s v="USD"/>
    <n v="1336453200"/>
    <n v="1339477200"/>
    <d v="2012-05-08T05:00:00"/>
    <d v="2012-06-12T05:00:00"/>
    <b v="0"/>
    <b v="1"/>
    <s v="theater/plays"/>
    <s v="theater"/>
    <x v="3"/>
  </r>
  <r>
    <n v="764"/>
    <s v="Shaffer-Mason"/>
    <s v="Managed bandwidth-monitored system engine"/>
    <n v="1100"/>
    <n v="8010"/>
    <n v="728"/>
    <x v="1"/>
    <n v="148"/>
    <n v="54"/>
    <x v="1"/>
    <s v="USD"/>
    <n v="1305262800"/>
    <n v="1305954000"/>
    <d v="2011-05-13T05:00:00"/>
    <d v="2011-05-21T05:00:00"/>
    <b v="0"/>
    <b v="0"/>
    <s v="music/rock"/>
    <s v="music"/>
    <x v="1"/>
  </r>
  <r>
    <n v="765"/>
    <s v="Matthews LLC"/>
    <s v="Advanced transitional help-desk"/>
    <n v="3900"/>
    <n v="8125"/>
    <n v="208"/>
    <x v="1"/>
    <n v="198"/>
    <n v="41"/>
    <x v="1"/>
    <s v="USD"/>
    <n v="1492232400"/>
    <n v="1494392400"/>
    <d v="2017-04-15T05:00:00"/>
    <d v="2017-05-10T05:00:00"/>
    <b v="1"/>
    <b v="1"/>
    <s v="music/indie rock"/>
    <s v="music"/>
    <x v="7"/>
  </r>
  <r>
    <n v="766"/>
    <s v="Montgomery-Castro"/>
    <s v="De-engineered disintermediate encryption"/>
    <n v="43800"/>
    <n v="13653"/>
    <n v="31"/>
    <x v="0"/>
    <n v="248"/>
    <n v="55"/>
    <x v="2"/>
    <s v="AUD"/>
    <n v="1537333200"/>
    <n v="1537419600"/>
    <d v="2018-09-19T05:00:00"/>
    <d v="2018-09-20T05:00:00"/>
    <b v="0"/>
    <b v="0"/>
    <s v="film &amp; video/science fiction"/>
    <s v="film &amp; video"/>
    <x v="22"/>
  </r>
  <r>
    <n v="767"/>
    <s v="Hale, Pearson and Jenkins"/>
    <s v="Upgradable attitude-oriented project"/>
    <n v="97200"/>
    <n v="55372"/>
    <n v="57"/>
    <x v="0"/>
    <n v="513"/>
    <n v="108"/>
    <x v="1"/>
    <s v="USD"/>
    <n v="1444107600"/>
    <n v="1447999200"/>
    <d v="2015-10-06T05:00:00"/>
    <d v="2015-11-20T06:00:00"/>
    <b v="0"/>
    <b v="0"/>
    <s v="publishing/translations"/>
    <s v="publishing"/>
    <x v="18"/>
  </r>
  <r>
    <n v="768"/>
    <s v="Ramirez-Calderon"/>
    <s v="Fundamental zero tolerance alliance"/>
    <n v="4800"/>
    <n v="11088"/>
    <n v="231"/>
    <x v="1"/>
    <n v="150"/>
    <n v="74"/>
    <x v="1"/>
    <s v="USD"/>
    <n v="1386741600"/>
    <n v="1388037600"/>
    <d v="2013-12-11T06:00:00"/>
    <d v="2013-12-26T06:00:00"/>
    <b v="0"/>
    <b v="0"/>
    <s v="theater/plays"/>
    <s v="theater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s v="games"/>
    <x v="11"/>
  </r>
  <r>
    <n v="770"/>
    <s v="Mathis-Rodriguez"/>
    <s v="User-centric attitude-oriented intranet"/>
    <n v="4300"/>
    <n v="11642"/>
    <n v="271"/>
    <x v="1"/>
    <n v="216"/>
    <n v="54"/>
    <x v="6"/>
    <s v="EUR"/>
    <n v="1397451600"/>
    <n v="1398056400"/>
    <d v="2014-04-14T05:00:00"/>
    <d v="2014-04-21T05:00:00"/>
    <b v="0"/>
    <b v="1"/>
    <s v="theater/plays"/>
    <s v="theater"/>
    <x v="3"/>
  </r>
  <r>
    <n v="771"/>
    <s v="Smith, Mack and Williams"/>
    <s v="Self-enabling 5thgeneration paradigm"/>
    <n v="5600"/>
    <n v="2769"/>
    <n v="49"/>
    <x v="3"/>
    <n v="26"/>
    <n v="107"/>
    <x v="1"/>
    <s v="USD"/>
    <n v="1548482400"/>
    <n v="1550815200"/>
    <d v="2019-01-26T06:00:00"/>
    <d v="2019-02-22T06:00:00"/>
    <b v="0"/>
    <b v="0"/>
    <s v="theater/plays"/>
    <s v="theater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s v="music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s v="theater"/>
    <x v="3"/>
  </r>
  <r>
    <n v="774"/>
    <s v="Gonzalez-Snow"/>
    <s v="Polarized user-facing interface"/>
    <n v="5000"/>
    <n v="6775"/>
    <n v="136"/>
    <x v="1"/>
    <n v="78"/>
    <n v="87"/>
    <x v="6"/>
    <s v="EUR"/>
    <n v="1463979600"/>
    <n v="1467522000"/>
    <d v="2016-05-23T05:00:00"/>
    <d v="2016-07-03T05:00:00"/>
    <b v="0"/>
    <b v="0"/>
    <s v="technology/web"/>
    <s v="technology"/>
    <x v="2"/>
  </r>
  <r>
    <n v="775"/>
    <s v="Murphy LLC"/>
    <s v="Customer-focused non-volatile framework"/>
    <n v="9400"/>
    <n v="968"/>
    <n v="10"/>
    <x v="0"/>
    <n v="10"/>
    <n v="97"/>
    <x v="1"/>
    <s v="USD"/>
    <n v="1415253600"/>
    <n v="1416117600"/>
    <d v="2014-11-06T06:00:00"/>
    <d v="2014-11-16T06:00:00"/>
    <b v="0"/>
    <b v="0"/>
    <s v="music/rock"/>
    <s v="music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s v="theater"/>
    <x v="3"/>
  </r>
  <r>
    <n v="777"/>
    <s v="Henderson Ltd"/>
    <s v="Open-architected stable algorithm"/>
    <n v="93800"/>
    <n v="45987"/>
    <n v="49"/>
    <x v="0"/>
    <n v="676"/>
    <n v="68"/>
    <x v="1"/>
    <s v="USD"/>
    <n v="1316754000"/>
    <n v="1319259600"/>
    <d v="2011-09-23T05:00:00"/>
    <d v="2011-10-22T05:00:00"/>
    <b v="0"/>
    <b v="0"/>
    <s v="theater/plays"/>
    <s v="theater"/>
    <x v="3"/>
  </r>
  <r>
    <n v="778"/>
    <s v="Moss-Guzman"/>
    <s v="Cross-platform optimizing website"/>
    <n v="1300"/>
    <n v="10243"/>
    <n v="788"/>
    <x v="1"/>
    <n v="174"/>
    <n v="59"/>
    <x v="5"/>
    <s v="CHF"/>
    <n v="1313211600"/>
    <n v="1313643600"/>
    <d v="2011-08-13T05:00:00"/>
    <d v="2011-08-18T05:00:00"/>
    <b v="0"/>
    <b v="0"/>
    <s v="film &amp; video/animation"/>
    <s v="film &amp; video"/>
    <x v="10"/>
  </r>
  <r>
    <n v="779"/>
    <s v="Webb Group"/>
    <s v="Public-key actuating projection"/>
    <n v="108700"/>
    <n v="87293"/>
    <n v="80"/>
    <x v="0"/>
    <n v="831"/>
    <n v="105"/>
    <x v="1"/>
    <s v="USD"/>
    <n v="1439528400"/>
    <n v="1440306000"/>
    <d v="2015-08-14T05:00:00"/>
    <d v="2015-08-23T05:00:00"/>
    <b v="0"/>
    <b v="1"/>
    <s v="theater/plays"/>
    <s v="theater"/>
    <x v="3"/>
  </r>
  <r>
    <n v="780"/>
    <s v="Brooks-Rodriguez"/>
    <s v="Implemented intangible instruction set"/>
    <n v="5100"/>
    <n v="5421"/>
    <n v="106"/>
    <x v="1"/>
    <n v="164"/>
    <n v="33"/>
    <x v="1"/>
    <s v="USD"/>
    <n v="1469163600"/>
    <n v="1470805200"/>
    <d v="2016-07-22T05:00:00"/>
    <d v="2016-08-10T05:00:00"/>
    <b v="0"/>
    <b v="1"/>
    <s v="film &amp; video/drama"/>
    <s v="film &amp; video"/>
    <x v="6"/>
  </r>
  <r>
    <n v="781"/>
    <s v="Thomas Ltd"/>
    <s v="Cross-group interactive architecture"/>
    <n v="8700"/>
    <n v="4414"/>
    <n v="51"/>
    <x v="3"/>
    <n v="56"/>
    <n v="79"/>
    <x v="5"/>
    <s v="CHF"/>
    <n v="1288501200"/>
    <n v="1292911200"/>
    <d v="2010-10-31T05:00:00"/>
    <d v="2010-12-21T06:00:00"/>
    <b v="0"/>
    <b v="0"/>
    <s v="theater/plays"/>
    <s v="theater"/>
    <x v="3"/>
  </r>
  <r>
    <n v="782"/>
    <s v="Williams and Sons"/>
    <s v="Centralized asymmetric framework"/>
    <n v="5100"/>
    <n v="10981"/>
    <n v="215"/>
    <x v="1"/>
    <n v="161"/>
    <n v="68"/>
    <x v="1"/>
    <s v="USD"/>
    <n v="1298959200"/>
    <n v="1301374800"/>
    <d v="2011-03-01T06:00:00"/>
    <d v="2011-03-29T05:00:00"/>
    <b v="0"/>
    <b v="1"/>
    <s v="film &amp; video/animation"/>
    <s v="film &amp; video"/>
    <x v="10"/>
  </r>
  <r>
    <n v="783"/>
    <s v="Vega, Chan and Carney"/>
    <s v="Down-sized systematic utilization"/>
    <n v="7400"/>
    <n v="10451"/>
    <n v="141"/>
    <x v="1"/>
    <n v="138"/>
    <n v="76"/>
    <x v="1"/>
    <s v="USD"/>
    <n v="1387260000"/>
    <n v="1387864800"/>
    <d v="2013-12-17T06:00:00"/>
    <d v="2013-12-24T06:00:00"/>
    <b v="0"/>
    <b v="0"/>
    <s v="music/rock"/>
    <s v="music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s v="technology"/>
    <x v="2"/>
  </r>
  <r>
    <n v="785"/>
    <s v="Peterson, Fletcher and Sanchez"/>
    <s v="Multi-channeled bi-directional moratorium"/>
    <n v="6700"/>
    <n v="12939"/>
    <n v="193"/>
    <x v="1"/>
    <n v="127"/>
    <n v="102"/>
    <x v="2"/>
    <s v="AUD"/>
    <n v="1556341200"/>
    <n v="1559278800"/>
    <d v="2019-04-27T05:00:00"/>
    <d v="2019-05-31T05:00:00"/>
    <b v="0"/>
    <b v="1"/>
    <s v="film &amp; video/animation"/>
    <s v="film &amp; video"/>
    <x v="10"/>
  </r>
  <r>
    <n v="786"/>
    <s v="Smith-Brown"/>
    <s v="Object-based content-based ability"/>
    <n v="1500"/>
    <n v="10946"/>
    <n v="730"/>
    <x v="1"/>
    <n v="207"/>
    <n v="53"/>
    <x v="6"/>
    <s v="EUR"/>
    <n v="1522126800"/>
    <n v="1522731600"/>
    <d v="2018-03-27T05:00:00"/>
    <d v="2018-04-03T05:00:00"/>
    <b v="0"/>
    <b v="1"/>
    <s v="music/jazz"/>
    <s v="music"/>
    <x v="17"/>
  </r>
  <r>
    <n v="787"/>
    <s v="Vance-Glover"/>
    <s v="Progressive coherent secured line"/>
    <n v="61200"/>
    <n v="60994"/>
    <n v="100"/>
    <x v="0"/>
    <n v="859"/>
    <n v="71"/>
    <x v="0"/>
    <s v="CAD"/>
    <n v="1305954000"/>
    <n v="1306731600"/>
    <d v="2011-05-21T05:00:00"/>
    <d v="2011-05-30T05:00:00"/>
    <b v="0"/>
    <b v="0"/>
    <s v="music/rock"/>
    <s v="music"/>
    <x v="1"/>
  </r>
  <r>
    <n v="788"/>
    <s v="Joyce PLC"/>
    <s v="Synchronized directional capability"/>
    <n v="3600"/>
    <n v="3174"/>
    <n v="88"/>
    <x v="2"/>
    <n v="31"/>
    <n v="102"/>
    <x v="1"/>
    <s v="USD"/>
    <n v="1350709200"/>
    <n v="1352527200"/>
    <d v="2012-10-20T05:00:00"/>
    <d v="2012-11-10T06:00:00"/>
    <b v="0"/>
    <b v="0"/>
    <s v="film &amp; video/animation"/>
    <s v="film &amp; video"/>
    <x v="10"/>
  </r>
  <r>
    <n v="789"/>
    <s v="Kennedy-Miller"/>
    <s v="Cross-platform composite migration"/>
    <n v="9000"/>
    <n v="3351"/>
    <n v="37"/>
    <x v="0"/>
    <n v="45"/>
    <n v="74"/>
    <x v="1"/>
    <s v="USD"/>
    <n v="1401166800"/>
    <n v="1404363600"/>
    <d v="2014-05-27T05:00:00"/>
    <d v="2014-07-03T05:00:00"/>
    <b v="0"/>
    <b v="0"/>
    <s v="theater/plays"/>
    <s v="theater"/>
    <x v="3"/>
  </r>
  <r>
    <n v="790"/>
    <s v="White-Obrien"/>
    <s v="Operative local pricing structure"/>
    <n v="185900"/>
    <n v="56774"/>
    <n v="31"/>
    <x v="3"/>
    <n v="1113"/>
    <n v="51"/>
    <x v="1"/>
    <s v="USD"/>
    <n v="1266127200"/>
    <n v="1266645600"/>
    <d v="2010-02-14T06:00:00"/>
    <d v="2010-02-20T06:00:00"/>
    <b v="0"/>
    <b v="0"/>
    <s v="theater/plays"/>
    <s v="theater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s v="food"/>
    <x v="0"/>
  </r>
  <r>
    <n v="792"/>
    <s v="Jordan, Schneider and Hall"/>
    <s v="Reduced 6thgeneration intranet"/>
    <n v="2000"/>
    <n v="680"/>
    <n v="34"/>
    <x v="0"/>
    <n v="7"/>
    <n v="97"/>
    <x v="1"/>
    <s v="USD"/>
    <n v="1372222800"/>
    <n v="1374642000"/>
    <d v="2013-06-26T05:00:00"/>
    <d v="2013-07-24T05:00:00"/>
    <b v="0"/>
    <b v="1"/>
    <s v="theater/plays"/>
    <s v="theater"/>
    <x v="3"/>
  </r>
  <r>
    <n v="793"/>
    <s v="Rodriguez, Cox and Rodriguez"/>
    <s v="Networked disintermediate leverage"/>
    <n v="1100"/>
    <n v="13045"/>
    <n v="1186"/>
    <x v="1"/>
    <n v="181"/>
    <n v="72"/>
    <x v="5"/>
    <s v="CHF"/>
    <n v="1372136400"/>
    <n v="1372482000"/>
    <d v="2013-06-25T05:00:00"/>
    <d v="2013-06-29T05:00:00"/>
    <b v="0"/>
    <b v="0"/>
    <s v="publishing/nonfiction"/>
    <s v="publishing"/>
    <x v="9"/>
  </r>
  <r>
    <n v="794"/>
    <s v="Welch Inc"/>
    <s v="Optional optimal website"/>
    <n v="6600"/>
    <n v="8276"/>
    <n v="125"/>
    <x v="1"/>
    <n v="110"/>
    <n v="75"/>
    <x v="1"/>
    <s v="USD"/>
    <n v="1513922400"/>
    <n v="1514959200"/>
    <d v="2017-12-22T06:00:00"/>
    <d v="2018-01-03T06:00:00"/>
    <b v="0"/>
    <b v="0"/>
    <s v="music/rock"/>
    <s v="music"/>
    <x v="1"/>
  </r>
  <r>
    <n v="795"/>
    <s v="Vasquez Inc"/>
    <s v="Stand-alone asynchronous functionalities"/>
    <n v="7100"/>
    <n v="1022"/>
    <n v="14"/>
    <x v="0"/>
    <n v="31"/>
    <n v="33"/>
    <x v="1"/>
    <s v="USD"/>
    <n v="1477976400"/>
    <n v="1478235600"/>
    <d v="2016-11-01T05:00:00"/>
    <d v="2016-11-04T05:00:00"/>
    <b v="0"/>
    <b v="0"/>
    <s v="film &amp; video/drama"/>
    <s v="film &amp; video"/>
    <x v="6"/>
  </r>
  <r>
    <n v="796"/>
    <s v="Freeman-Ferguson"/>
    <s v="Profound full-range open system"/>
    <n v="7800"/>
    <n v="4275"/>
    <n v="55"/>
    <x v="0"/>
    <n v="78"/>
    <n v="55"/>
    <x v="1"/>
    <s v="USD"/>
    <n v="1407474000"/>
    <n v="1408078800"/>
    <d v="2014-08-08T05:00:00"/>
    <d v="2014-08-15T05:00:00"/>
    <b v="0"/>
    <b v="1"/>
    <s v="games/mobile games"/>
    <s v="games"/>
    <x v="20"/>
  </r>
  <r>
    <n v="797"/>
    <s v="Houston, Moore and Rogers"/>
    <s v="Optional tangible utilization"/>
    <n v="7600"/>
    <n v="8332"/>
    <n v="110"/>
    <x v="1"/>
    <n v="185"/>
    <n v="45"/>
    <x v="1"/>
    <s v="USD"/>
    <n v="1546149600"/>
    <n v="1548136800"/>
    <d v="2018-12-30T06:00:00"/>
    <d v="2019-01-22T06:00:00"/>
    <b v="0"/>
    <b v="0"/>
    <s v="technology/web"/>
    <s v="technology"/>
    <x v="2"/>
  </r>
  <r>
    <n v="798"/>
    <s v="Small-Fuentes"/>
    <s v="Seamless maximized product"/>
    <n v="3400"/>
    <n v="6408"/>
    <n v="188"/>
    <x v="1"/>
    <n v="121"/>
    <n v="53"/>
    <x v="1"/>
    <s v="USD"/>
    <n v="1338440400"/>
    <n v="1340859600"/>
    <d v="2012-05-31T05:00:00"/>
    <d v="2012-06-28T05:00:00"/>
    <b v="0"/>
    <b v="1"/>
    <s v="theater/plays"/>
    <s v="theater"/>
    <x v="3"/>
  </r>
  <r>
    <n v="799"/>
    <s v="Reid-Day"/>
    <s v="Devolved tertiary time-frame"/>
    <n v="84500"/>
    <n v="73522"/>
    <n v="87"/>
    <x v="0"/>
    <n v="1225"/>
    <n v="60"/>
    <x v="4"/>
    <s v="GBP"/>
    <n v="1454133600"/>
    <n v="1454479200"/>
    <d v="2016-01-30T06:00:00"/>
    <d v="2016-02-03T06:00:00"/>
    <b v="0"/>
    <b v="0"/>
    <s v="theater/plays"/>
    <s v="theater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s v="music"/>
    <x v="1"/>
  </r>
  <r>
    <n v="801"/>
    <s v="Olson-Bishop"/>
    <s v="User-friendly high-level initiative"/>
    <n v="2300"/>
    <n v="4667"/>
    <n v="203"/>
    <x v="1"/>
    <n v="106"/>
    <n v="44"/>
    <x v="1"/>
    <s v="USD"/>
    <n v="1577772000"/>
    <n v="1579672800"/>
    <d v="2019-12-31T06:00:00"/>
    <d v="2020-01-22T06:00:00"/>
    <b v="0"/>
    <b v="1"/>
    <s v="photography/photography books"/>
    <s v="photography"/>
    <x v="14"/>
  </r>
  <r>
    <n v="802"/>
    <s v="Rodriguez, Anderson and Porter"/>
    <s v="Reverse-engineered zero-defect infrastructure"/>
    <n v="6200"/>
    <n v="12216"/>
    <n v="197"/>
    <x v="1"/>
    <n v="142"/>
    <n v="86"/>
    <x v="1"/>
    <s v="USD"/>
    <n v="1562216400"/>
    <n v="1562389200"/>
    <d v="2019-07-04T05:00:00"/>
    <d v="2019-07-06T05:00:00"/>
    <b v="0"/>
    <b v="0"/>
    <s v="photography/photography books"/>
    <s v="photography"/>
    <x v="14"/>
  </r>
  <r>
    <n v="803"/>
    <s v="Perez, Brown and Meyers"/>
    <s v="Stand-alone background customer loyalty"/>
    <n v="6100"/>
    <n v="6527"/>
    <n v="107"/>
    <x v="1"/>
    <n v="233"/>
    <n v="28"/>
    <x v="1"/>
    <s v="USD"/>
    <n v="1548568800"/>
    <n v="1551506400"/>
    <d v="2019-01-27T06:00:00"/>
    <d v="2019-03-02T06:00:00"/>
    <b v="0"/>
    <b v="0"/>
    <s v="theater/plays"/>
    <s v="theater"/>
    <x v="3"/>
  </r>
  <r>
    <n v="804"/>
    <s v="English-Mccullough"/>
    <s v="Business-focused discrete software"/>
    <n v="2600"/>
    <n v="6987"/>
    <n v="269"/>
    <x v="1"/>
    <n v="218"/>
    <n v="32"/>
    <x v="1"/>
    <s v="USD"/>
    <n v="1514872800"/>
    <n v="1516600800"/>
    <d v="2018-01-02T06:00:00"/>
    <d v="2018-01-22T06:00:00"/>
    <b v="0"/>
    <b v="0"/>
    <s v="music/rock"/>
    <s v="music"/>
    <x v="1"/>
  </r>
  <r>
    <n v="805"/>
    <s v="Smith-Nguyen"/>
    <s v="Advanced intermediate Graphic Interface"/>
    <n v="9700"/>
    <n v="4932"/>
    <n v="51"/>
    <x v="0"/>
    <n v="67"/>
    <n v="74"/>
    <x v="2"/>
    <s v="AUD"/>
    <n v="1416031200"/>
    <n v="1420437600"/>
    <d v="2014-11-15T06:00:00"/>
    <d v="2015-01-05T06:00:00"/>
    <b v="0"/>
    <b v="0"/>
    <s v="film &amp; video/documentary"/>
    <s v="film &amp; video"/>
    <x v="4"/>
  </r>
  <r>
    <n v="806"/>
    <s v="Harmon-Madden"/>
    <s v="Adaptive holistic hub"/>
    <n v="700"/>
    <n v="8262"/>
    <n v="1180"/>
    <x v="1"/>
    <n v="76"/>
    <n v="109"/>
    <x v="1"/>
    <s v="USD"/>
    <n v="1330927200"/>
    <n v="1332997200"/>
    <d v="2012-03-05T06:00:00"/>
    <d v="2012-03-29T05:00:00"/>
    <b v="0"/>
    <b v="1"/>
    <s v="film &amp; video/drama"/>
    <s v="film &amp; video"/>
    <x v="6"/>
  </r>
  <r>
    <n v="807"/>
    <s v="Walker-Taylor"/>
    <s v="Automated uniform concept"/>
    <n v="700"/>
    <n v="1848"/>
    <n v="264"/>
    <x v="1"/>
    <n v="43"/>
    <n v="43"/>
    <x v="1"/>
    <s v="USD"/>
    <n v="1571115600"/>
    <n v="1574920800"/>
    <d v="2019-10-15T05:00:00"/>
    <d v="2019-11-28T06:00:00"/>
    <b v="0"/>
    <b v="1"/>
    <s v="theater/plays"/>
    <s v="theater"/>
    <x v="3"/>
  </r>
  <r>
    <n v="808"/>
    <s v="Harris, Medina and Mitchell"/>
    <s v="Enhanced regional flexibility"/>
    <n v="5200"/>
    <n v="1583"/>
    <n v="30"/>
    <x v="0"/>
    <n v="19"/>
    <n v="83"/>
    <x v="1"/>
    <s v="USD"/>
    <n v="1463461200"/>
    <n v="1464930000"/>
    <d v="2016-05-17T05:00:00"/>
    <d v="2016-06-03T05:00:00"/>
    <b v="0"/>
    <b v="0"/>
    <s v="food/food trucks"/>
    <s v="food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s v="film &amp; video"/>
    <x v="4"/>
  </r>
  <r>
    <n v="810"/>
    <s v="Ball-Fisher"/>
    <s v="Multi-layered intangible instruction set"/>
    <n v="6400"/>
    <n v="12360"/>
    <n v="193"/>
    <x v="1"/>
    <n v="221"/>
    <n v="56"/>
    <x v="1"/>
    <s v="USD"/>
    <n v="1511848800"/>
    <n v="1512712800"/>
    <d v="2017-11-28T06:00:00"/>
    <d v="2017-12-08T06:00:00"/>
    <b v="0"/>
    <b v="1"/>
    <s v="theater/plays"/>
    <s v="theater"/>
    <x v="3"/>
  </r>
  <r>
    <n v="811"/>
    <s v="Page, Holt and Mack"/>
    <s v="Fundamental methodical emulation"/>
    <n v="92500"/>
    <n v="71320"/>
    <n v="77"/>
    <x v="0"/>
    <n v="679"/>
    <n v="105"/>
    <x v="1"/>
    <s v="USD"/>
    <n v="1452319200"/>
    <n v="1452492000"/>
    <d v="2016-01-09T06:00:00"/>
    <d v="2016-01-11T06:00:00"/>
    <b v="0"/>
    <b v="1"/>
    <s v="games/video games"/>
    <s v="games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s v="publishing"/>
    <x v="9"/>
  </r>
  <r>
    <n v="813"/>
    <s v="Buckley Group"/>
    <s v="Diverse high-level attitude"/>
    <n v="3200"/>
    <n v="7661"/>
    <n v="239"/>
    <x v="1"/>
    <n v="68"/>
    <n v="113"/>
    <x v="1"/>
    <s v="USD"/>
    <n v="1346043600"/>
    <n v="1346907600"/>
    <d v="2012-08-27T05:00:00"/>
    <d v="2012-09-06T05:00:00"/>
    <b v="0"/>
    <b v="0"/>
    <s v="games/video games"/>
    <s v="games"/>
    <x v="11"/>
  </r>
  <r>
    <n v="814"/>
    <s v="Vincent PLC"/>
    <s v="Visionary 24hour analyzer"/>
    <n v="3200"/>
    <n v="2950"/>
    <n v="92"/>
    <x v="0"/>
    <n v="36"/>
    <n v="82"/>
    <x v="3"/>
    <s v="DKK"/>
    <n v="1464325200"/>
    <n v="1464498000"/>
    <d v="2016-05-27T05:00:00"/>
    <d v="2016-05-29T05:00:00"/>
    <b v="0"/>
    <b v="1"/>
    <s v="music/rock"/>
    <s v="music"/>
    <x v="1"/>
  </r>
  <r>
    <n v="815"/>
    <s v="Watson-Douglas"/>
    <s v="Centralized bandwidth-monitored leverage"/>
    <n v="9000"/>
    <n v="11721"/>
    <n v="130"/>
    <x v="1"/>
    <n v="183"/>
    <n v="64"/>
    <x v="0"/>
    <s v="CAD"/>
    <n v="1511935200"/>
    <n v="1514181600"/>
    <d v="2017-11-29T06:00:00"/>
    <d v="2017-12-25T06:00:00"/>
    <b v="0"/>
    <b v="0"/>
    <s v="music/rock"/>
    <s v="music"/>
    <x v="1"/>
  </r>
  <r>
    <n v="816"/>
    <s v="Jones, Casey and Jones"/>
    <s v="Ergonomic mission-critical moratorium"/>
    <n v="2300"/>
    <n v="14150"/>
    <n v="615"/>
    <x v="1"/>
    <n v="133"/>
    <n v="106"/>
    <x v="1"/>
    <s v="USD"/>
    <n v="1392012000"/>
    <n v="1392184800"/>
    <d v="2014-02-10T06:00:00"/>
    <d v="2014-02-12T06:00:00"/>
    <b v="1"/>
    <b v="1"/>
    <s v="theater/plays"/>
    <s v="theater"/>
    <x v="3"/>
  </r>
  <r>
    <n v="817"/>
    <s v="Alvarez-Bauer"/>
    <s v="Front-line intermediate moderator"/>
    <n v="51300"/>
    <n v="189192"/>
    <n v="369"/>
    <x v="1"/>
    <n v="2489"/>
    <n v="76"/>
    <x v="6"/>
    <s v="EUR"/>
    <n v="1556946000"/>
    <n v="1559365200"/>
    <d v="2019-05-04T05:00:00"/>
    <d v="2019-06-01T05:00:00"/>
    <b v="0"/>
    <b v="1"/>
    <s v="publishing/nonfiction"/>
    <s v="publishing"/>
    <x v="9"/>
  </r>
  <r>
    <n v="818"/>
    <s v="Martinez LLC"/>
    <s v="Automated local secured line"/>
    <n v="700"/>
    <n v="7664"/>
    <n v="1095"/>
    <x v="1"/>
    <n v="69"/>
    <n v="111"/>
    <x v="1"/>
    <s v="USD"/>
    <n v="1548050400"/>
    <n v="1549173600"/>
    <d v="2019-01-21T06:00:00"/>
    <d v="2019-02-03T06:00:00"/>
    <b v="0"/>
    <b v="1"/>
    <s v="theater/plays"/>
    <s v="theater"/>
    <x v="3"/>
  </r>
  <r>
    <n v="819"/>
    <s v="Buck-Khan"/>
    <s v="Integrated bandwidth-monitored alliance"/>
    <n v="8900"/>
    <n v="4509"/>
    <n v="51"/>
    <x v="0"/>
    <n v="47"/>
    <n v="96"/>
    <x v="1"/>
    <s v="USD"/>
    <n v="1353736800"/>
    <n v="1355032800"/>
    <d v="2012-11-24T06:00:00"/>
    <d v="2012-12-09T06:00:00"/>
    <b v="1"/>
    <b v="0"/>
    <s v="games/video games"/>
    <s v="games"/>
    <x v="11"/>
  </r>
  <r>
    <n v="820"/>
    <s v="Valdez, Williams and Meyer"/>
    <s v="Cross-group heuristic forecast"/>
    <n v="1500"/>
    <n v="12009"/>
    <n v="801"/>
    <x v="1"/>
    <n v="279"/>
    <n v="43"/>
    <x v="4"/>
    <s v="GBP"/>
    <n v="1532840400"/>
    <n v="1533963600"/>
    <d v="2018-07-29T05:00:00"/>
    <d v="2018-08-11T05:00:00"/>
    <b v="0"/>
    <b v="1"/>
    <s v="music/rock"/>
    <s v="music"/>
    <x v="1"/>
  </r>
  <r>
    <n v="821"/>
    <s v="Alvarez-Andrews"/>
    <s v="Extended impactful secured line"/>
    <n v="4900"/>
    <n v="14273"/>
    <n v="291"/>
    <x v="1"/>
    <n v="210"/>
    <n v="68"/>
    <x v="1"/>
    <s v="USD"/>
    <n v="1488261600"/>
    <n v="1489381200"/>
    <d v="2017-02-28T06:00:00"/>
    <d v="2017-03-13T05:00:00"/>
    <b v="0"/>
    <b v="0"/>
    <s v="film &amp; video/documentary"/>
    <s v="film &amp; video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n v="1395032400"/>
    <d v="2014-02-28T06:00:00"/>
    <d v="2014-03-17T05:00:00"/>
    <b v="0"/>
    <b v="0"/>
    <s v="music/rock"/>
    <s v="music"/>
    <x v="1"/>
  </r>
  <r>
    <n v="823"/>
    <s v="Dyer Inc"/>
    <s v="Secured well-modulated system engine"/>
    <n v="4100"/>
    <n v="14640"/>
    <n v="357"/>
    <x v="1"/>
    <n v="252"/>
    <n v="58"/>
    <x v="1"/>
    <s v="USD"/>
    <n v="1410325200"/>
    <n v="1412485200"/>
    <d v="2014-09-10T05:00:00"/>
    <d v="2014-10-05T05:00:00"/>
    <b v="1"/>
    <b v="1"/>
    <s v="music/rock"/>
    <s v="music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s v="publishing"/>
    <x v="9"/>
  </r>
  <r>
    <n v="825"/>
    <s v="Solomon PLC"/>
    <s v="Open-architected 24/7 infrastructure"/>
    <n v="3600"/>
    <n v="13950"/>
    <n v="388"/>
    <x v="1"/>
    <n v="157"/>
    <n v="89"/>
    <x v="4"/>
    <s v="GBP"/>
    <n v="1500958800"/>
    <n v="1501995600"/>
    <d v="2017-07-25T05:00:00"/>
    <d v="2017-08-06T05:00:00"/>
    <b v="0"/>
    <b v="0"/>
    <s v="film &amp; video/shorts"/>
    <s v="film &amp; video"/>
    <x v="12"/>
  </r>
  <r>
    <n v="826"/>
    <s v="Miller-Hubbard"/>
    <s v="Digitized 6thgeneration Local Area Network"/>
    <n v="2800"/>
    <n v="12797"/>
    <n v="457"/>
    <x v="1"/>
    <n v="194"/>
    <n v="66"/>
    <x v="1"/>
    <s v="USD"/>
    <n v="1292220000"/>
    <n v="1294639200"/>
    <d v="2010-12-13T06:00:00"/>
    <d v="2011-01-10T06:00:00"/>
    <b v="0"/>
    <b v="1"/>
    <s v="theater/plays"/>
    <s v="theater"/>
    <x v="3"/>
  </r>
  <r>
    <n v="827"/>
    <s v="Miranda, Martinez and Lowery"/>
    <s v="Innovative actuating artificial intelligence"/>
    <n v="2300"/>
    <n v="6134"/>
    <n v="267"/>
    <x v="1"/>
    <n v="82"/>
    <n v="75"/>
    <x v="2"/>
    <s v="AUD"/>
    <n v="1304398800"/>
    <n v="1305435600"/>
    <d v="2011-05-03T05:00:00"/>
    <d v="2011-05-15T05:00:00"/>
    <b v="0"/>
    <b v="1"/>
    <s v="film &amp; video/drama"/>
    <s v="film &amp; video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n v="1537592400"/>
    <d v="2018-08-28T05:00:00"/>
    <d v="2018-09-22T05:00:00"/>
    <b v="0"/>
    <b v="0"/>
    <s v="theater/plays"/>
    <s v="theater"/>
    <x v="3"/>
  </r>
  <r>
    <n v="829"/>
    <s v="Baker-Higgins"/>
    <s v="Vision-oriented scalable portal"/>
    <n v="9600"/>
    <n v="4929"/>
    <n v="51"/>
    <x v="0"/>
    <n v="154"/>
    <n v="32"/>
    <x v="1"/>
    <s v="USD"/>
    <n v="1433826000"/>
    <n v="1435122000"/>
    <d v="2015-06-09T05:00:00"/>
    <d v="2015-06-24T05:00:00"/>
    <b v="0"/>
    <b v="0"/>
    <s v="theater/plays"/>
    <s v="theater"/>
    <x v="3"/>
  </r>
  <r>
    <n v="830"/>
    <s v="Johnson, Turner and Carroll"/>
    <s v="Persevering zero administration knowledge user"/>
    <n v="121600"/>
    <n v="1424"/>
    <n v="1"/>
    <x v="0"/>
    <n v="22"/>
    <n v="65"/>
    <x v="1"/>
    <s v="USD"/>
    <n v="1514959200"/>
    <n v="1520056800"/>
    <d v="2018-01-03T06:00:00"/>
    <d v="2018-03-03T06:00:00"/>
    <b v="0"/>
    <b v="0"/>
    <s v="theater/plays"/>
    <s v="theater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s v="photography"/>
    <x v="14"/>
  </r>
  <r>
    <n v="832"/>
    <s v="Bradley, Beck and Mayo"/>
    <s v="Synergized fault-tolerant hierarchy"/>
    <n v="43200"/>
    <n v="136156"/>
    <n v="315"/>
    <x v="1"/>
    <n v="1297"/>
    <n v="105"/>
    <x v="3"/>
    <s v="DKK"/>
    <n v="1445490000"/>
    <n v="1448431200"/>
    <d v="2015-10-22T05:00:00"/>
    <d v="2015-11-25T06:00:00"/>
    <b v="1"/>
    <b v="0"/>
    <s v="publishing/translations"/>
    <s v="publishing"/>
    <x v="18"/>
  </r>
  <r>
    <n v="833"/>
    <s v="Levine, Martin and Hernandez"/>
    <s v="Expanded asynchronous groupware"/>
    <n v="6800"/>
    <n v="10723"/>
    <n v="158"/>
    <x v="1"/>
    <n v="165"/>
    <n v="65"/>
    <x v="3"/>
    <s v="DKK"/>
    <n v="1297663200"/>
    <n v="1298613600"/>
    <d v="2011-02-14T06:00:00"/>
    <d v="2011-02-25T06:00:00"/>
    <b v="0"/>
    <b v="0"/>
    <s v="publishing/translations"/>
    <s v="publishing"/>
    <x v="18"/>
  </r>
  <r>
    <n v="834"/>
    <s v="Gallegos, Wagner and Gaines"/>
    <s v="Expanded fault-tolerant emulation"/>
    <n v="7300"/>
    <n v="11228"/>
    <n v="154"/>
    <x v="1"/>
    <n v="119"/>
    <n v="94"/>
    <x v="1"/>
    <s v="USD"/>
    <n v="1371963600"/>
    <n v="1372482000"/>
    <d v="2013-06-23T05:00:00"/>
    <d v="2013-06-29T05:00:00"/>
    <b v="0"/>
    <b v="0"/>
    <s v="theater/plays"/>
    <s v="theater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s v="technology"/>
    <x v="2"/>
  </r>
  <r>
    <n v="836"/>
    <s v="Macias Inc"/>
    <s v="Optimized didactic intranet"/>
    <n v="8100"/>
    <n v="6086"/>
    <n v="75"/>
    <x v="0"/>
    <n v="94"/>
    <n v="65"/>
    <x v="1"/>
    <s v="USD"/>
    <n v="1265349600"/>
    <n v="1266300000"/>
    <d v="2010-02-05T06:00:00"/>
    <d v="2010-02-16T06:00:00"/>
    <b v="0"/>
    <b v="0"/>
    <s v="music/indie rock"/>
    <s v="music"/>
    <x v="7"/>
  </r>
  <r>
    <n v="837"/>
    <s v="Cook-Ortiz"/>
    <s v="Right-sized dedicated standardization"/>
    <n v="17700"/>
    <n v="150960"/>
    <n v="853"/>
    <x v="1"/>
    <n v="1797"/>
    <n v="84"/>
    <x v="1"/>
    <s v="USD"/>
    <n v="1301202000"/>
    <n v="1305867600"/>
    <d v="2011-03-27T05:00:00"/>
    <d v="2011-05-20T05:00:00"/>
    <b v="0"/>
    <b v="0"/>
    <s v="music/jazz"/>
    <s v="music"/>
    <x v="17"/>
  </r>
  <r>
    <n v="838"/>
    <s v="Jordan-Fischer"/>
    <s v="Vision-oriented high-level extranet"/>
    <n v="6400"/>
    <n v="8890"/>
    <n v="139"/>
    <x v="1"/>
    <n v="261"/>
    <n v="34"/>
    <x v="1"/>
    <s v="USD"/>
    <n v="1538024400"/>
    <n v="1538802000"/>
    <d v="2018-09-27T05:00:00"/>
    <d v="2018-10-06T05:00:00"/>
    <b v="0"/>
    <b v="0"/>
    <s v="theater/plays"/>
    <s v="theater"/>
    <x v="3"/>
  </r>
  <r>
    <n v="839"/>
    <s v="Pierce-Ramirez"/>
    <s v="Organized scalable initiative"/>
    <n v="7700"/>
    <n v="14644"/>
    <n v="190"/>
    <x v="1"/>
    <n v="157"/>
    <n v="93"/>
    <x v="1"/>
    <s v="USD"/>
    <n v="1395032400"/>
    <n v="1398920400"/>
    <d v="2014-03-17T05:00:00"/>
    <d v="2014-05-01T05:00:00"/>
    <b v="0"/>
    <b v="1"/>
    <s v="film &amp; video/documentary"/>
    <s v="film &amp; video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s v="theater"/>
    <x v="3"/>
  </r>
  <r>
    <n v="841"/>
    <s v="Garcia, Dunn and Richardson"/>
    <s v="Automated even-keeled emulation"/>
    <n v="9100"/>
    <n v="12991"/>
    <n v="143"/>
    <x v="1"/>
    <n v="155"/>
    <n v="84"/>
    <x v="1"/>
    <s v="USD"/>
    <n v="1455861600"/>
    <n v="1457244000"/>
    <d v="2016-02-19T06:00:00"/>
    <d v="2016-03-06T06:00:00"/>
    <b v="0"/>
    <b v="0"/>
    <s v="technology/web"/>
    <s v="technology"/>
    <x v="2"/>
  </r>
  <r>
    <n v="842"/>
    <s v="Lawson and Sons"/>
    <s v="Reverse-engineered multi-tasking product"/>
    <n v="1500"/>
    <n v="8447"/>
    <n v="563"/>
    <x v="1"/>
    <n v="132"/>
    <n v="64"/>
    <x v="6"/>
    <s v="EUR"/>
    <n v="1529038800"/>
    <n v="1529298000"/>
    <d v="2018-06-15T05:00:00"/>
    <d v="2018-06-18T05:00:00"/>
    <b v="0"/>
    <b v="0"/>
    <s v="technology/wearables"/>
    <s v="technology"/>
    <x v="8"/>
  </r>
  <r>
    <n v="843"/>
    <s v="Porter-Hicks"/>
    <s v="De-engineered next generation parallelism"/>
    <n v="8800"/>
    <n v="2703"/>
    <n v="31"/>
    <x v="0"/>
    <n v="33"/>
    <n v="82"/>
    <x v="1"/>
    <s v="USD"/>
    <n v="1535259600"/>
    <n v="1535778000"/>
    <d v="2018-08-26T05:00:00"/>
    <d v="2018-09-01T05:00:00"/>
    <b v="0"/>
    <b v="0"/>
    <s v="photography/photography books"/>
    <s v="photography"/>
    <x v="14"/>
  </r>
  <r>
    <n v="844"/>
    <s v="Rodriguez-Hansen"/>
    <s v="Intuitive cohesive groupware"/>
    <n v="8800"/>
    <n v="8747"/>
    <n v="99"/>
    <x v="3"/>
    <n v="94"/>
    <n v="93"/>
    <x v="1"/>
    <s v="USD"/>
    <n v="1327212000"/>
    <n v="1327471200"/>
    <d v="2012-01-22T06:00:00"/>
    <d v="2012-01-25T06:00:00"/>
    <b v="0"/>
    <b v="0"/>
    <s v="film &amp; video/documentary"/>
    <s v="film &amp; video"/>
    <x v="4"/>
  </r>
  <r>
    <n v="845"/>
    <s v="Williams LLC"/>
    <s v="Up-sized high-level access"/>
    <n v="69900"/>
    <n v="138087"/>
    <n v="198"/>
    <x v="1"/>
    <n v="1354"/>
    <n v="102"/>
    <x v="4"/>
    <s v="GBP"/>
    <n v="1526360400"/>
    <n v="1529557200"/>
    <d v="2018-05-15T05:00:00"/>
    <d v="2018-06-21T05:00:00"/>
    <b v="0"/>
    <b v="0"/>
    <s v="technology/web"/>
    <s v="technology"/>
    <x v="2"/>
  </r>
  <r>
    <n v="846"/>
    <s v="Cooper, Stanley and Bryant"/>
    <s v="Phased empowering success"/>
    <n v="1000"/>
    <n v="5085"/>
    <n v="509"/>
    <x v="1"/>
    <n v="48"/>
    <n v="106"/>
    <x v="1"/>
    <s v="USD"/>
    <n v="1532149200"/>
    <n v="1535259600"/>
    <d v="2018-07-21T05:00:00"/>
    <d v="2018-08-26T05:00:00"/>
    <b v="1"/>
    <b v="1"/>
    <s v="technology/web"/>
    <s v="technology"/>
    <x v="2"/>
  </r>
  <r>
    <n v="847"/>
    <s v="Miller, Glenn and Adams"/>
    <s v="Distributed actuating project"/>
    <n v="4700"/>
    <n v="11174"/>
    <n v="238"/>
    <x v="1"/>
    <n v="110"/>
    <n v="102"/>
    <x v="1"/>
    <s v="USD"/>
    <n v="1515304800"/>
    <n v="1515564000"/>
    <d v="2018-01-07T06:00:00"/>
    <d v="2018-01-10T06:00:00"/>
    <b v="0"/>
    <b v="0"/>
    <s v="food/food trucks"/>
    <s v="food"/>
    <x v="0"/>
  </r>
  <r>
    <n v="848"/>
    <s v="Cole, Salazar and Moreno"/>
    <s v="Robust motivating orchestration"/>
    <n v="3200"/>
    <n v="10831"/>
    <n v="338"/>
    <x v="1"/>
    <n v="172"/>
    <n v="63"/>
    <x v="1"/>
    <s v="USD"/>
    <n v="1276318800"/>
    <n v="1277096400"/>
    <d v="2010-06-12T05:00:00"/>
    <d v="2010-06-21T05:00:00"/>
    <b v="0"/>
    <b v="0"/>
    <s v="film &amp; video/drama"/>
    <s v="film &amp; video"/>
    <x v="6"/>
  </r>
  <r>
    <n v="849"/>
    <s v="Jones-Ryan"/>
    <s v="Vision-oriented uniform instruction set"/>
    <n v="6700"/>
    <n v="8917"/>
    <n v="133"/>
    <x v="1"/>
    <n v="307"/>
    <n v="29"/>
    <x v="1"/>
    <s v="USD"/>
    <n v="1328767200"/>
    <n v="1329026400"/>
    <d v="2012-02-09T06:00:00"/>
    <d v="2012-02-12T06:00:00"/>
    <b v="0"/>
    <b v="1"/>
    <s v="music/indie rock"/>
    <s v="music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s v="music"/>
    <x v="1"/>
  </r>
  <r>
    <n v="851"/>
    <s v="Bright and Sons"/>
    <s v="Object-based needs-based info-mediaries"/>
    <n v="6000"/>
    <n v="12468"/>
    <n v="208"/>
    <x v="1"/>
    <n v="160"/>
    <n v="78"/>
    <x v="1"/>
    <s v="USD"/>
    <n v="1335934800"/>
    <n v="1338786000"/>
    <d v="2012-05-02T05:00:00"/>
    <d v="2012-06-04T05:00:00"/>
    <b v="0"/>
    <b v="0"/>
    <s v="music/electric music"/>
    <s v="music"/>
    <x v="5"/>
  </r>
  <r>
    <n v="852"/>
    <s v="Brady Ltd"/>
    <s v="Open-source reciprocal standardization"/>
    <n v="4900"/>
    <n v="2505"/>
    <n v="51"/>
    <x v="0"/>
    <n v="31"/>
    <n v="81"/>
    <x v="1"/>
    <s v="USD"/>
    <n v="1310792400"/>
    <n v="1311656400"/>
    <d v="2011-07-16T05:00:00"/>
    <d v="2011-07-26T05:00:00"/>
    <b v="0"/>
    <b v="1"/>
    <s v="games/video games"/>
    <s v="games"/>
    <x v="11"/>
  </r>
  <r>
    <n v="853"/>
    <s v="Collier LLC"/>
    <s v="Secured well-modulated projection"/>
    <n v="17100"/>
    <n v="111502"/>
    <n v="652"/>
    <x v="1"/>
    <n v="1467"/>
    <n v="76"/>
    <x v="0"/>
    <s v="CAD"/>
    <n v="1308546000"/>
    <n v="1308978000"/>
    <d v="2011-06-20T05:00:00"/>
    <d v="2011-06-25T05:00:00"/>
    <b v="0"/>
    <b v="1"/>
    <s v="music/indie rock"/>
    <s v="music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n v="1576389600"/>
    <d v="2019-11-18T06:00:00"/>
    <d v="2019-12-15T06:00:00"/>
    <b v="0"/>
    <b v="0"/>
    <s v="publishing/fiction"/>
    <s v="publishing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s v="theater"/>
    <x v="3"/>
  </r>
  <r>
    <n v="856"/>
    <s v="Williams and Sons"/>
    <s v="Profound composite core"/>
    <n v="2400"/>
    <n v="8558"/>
    <n v="357"/>
    <x v="1"/>
    <n v="158"/>
    <n v="54"/>
    <x v="1"/>
    <s v="USD"/>
    <n v="1335243600"/>
    <n v="1336712400"/>
    <d v="2012-04-24T05:00:00"/>
    <d v="2012-05-11T05:00:00"/>
    <b v="0"/>
    <b v="0"/>
    <s v="food/food trucks"/>
    <s v="food"/>
    <x v="0"/>
  </r>
  <r>
    <n v="857"/>
    <s v="Miranda, Gray and Hale"/>
    <s v="Programmable disintermediate matrices"/>
    <n v="5300"/>
    <n v="7413"/>
    <n v="140"/>
    <x v="1"/>
    <n v="225"/>
    <n v="33"/>
    <x v="5"/>
    <s v="CHF"/>
    <n v="1328421600"/>
    <n v="1330408800"/>
    <d v="2012-02-05T06:00:00"/>
    <d v="2012-02-28T06:00:00"/>
    <b v="1"/>
    <b v="0"/>
    <s v="film &amp; video/shorts"/>
    <s v="film &amp; video"/>
    <x v="12"/>
  </r>
  <r>
    <n v="858"/>
    <s v="Ayala, Crawford and Taylor"/>
    <s v="Realigned 5thgeneration knowledge user"/>
    <n v="4000"/>
    <n v="2778"/>
    <n v="69"/>
    <x v="0"/>
    <n v="35"/>
    <n v="79"/>
    <x v="1"/>
    <s v="USD"/>
    <n v="1524286800"/>
    <n v="1524891600"/>
    <d v="2018-04-21T05:00:00"/>
    <d v="2018-04-28T05:00:00"/>
    <b v="1"/>
    <b v="0"/>
    <s v="food/food trucks"/>
    <s v="food"/>
    <x v="0"/>
  </r>
  <r>
    <n v="859"/>
    <s v="Martinez Ltd"/>
    <s v="Multi-layered upward-trending groupware"/>
    <n v="7300"/>
    <n v="2594"/>
    <n v="36"/>
    <x v="0"/>
    <n v="63"/>
    <n v="41"/>
    <x v="1"/>
    <s v="USD"/>
    <n v="1362117600"/>
    <n v="1363669200"/>
    <d v="2013-03-01T06:00:00"/>
    <d v="2013-03-19T05:00:00"/>
    <b v="0"/>
    <b v="1"/>
    <s v="theater/plays"/>
    <s v="theater"/>
    <x v="3"/>
  </r>
  <r>
    <n v="860"/>
    <s v="Lee PLC"/>
    <s v="Re-contextualized leadingedge firmware"/>
    <n v="2000"/>
    <n v="5033"/>
    <n v="252"/>
    <x v="1"/>
    <n v="65"/>
    <n v="77"/>
    <x v="1"/>
    <s v="USD"/>
    <n v="1550556000"/>
    <n v="1551420000"/>
    <d v="2019-02-19T06:00:00"/>
    <d v="2019-03-01T06:00:00"/>
    <b v="0"/>
    <b v="1"/>
    <s v="technology/wearables"/>
    <s v="technology"/>
    <x v="8"/>
  </r>
  <r>
    <n v="861"/>
    <s v="Young, Ramsey and Powell"/>
    <s v="Devolved disintermediate analyzer"/>
    <n v="8800"/>
    <n v="9317"/>
    <n v="106"/>
    <x v="1"/>
    <n v="163"/>
    <n v="57"/>
    <x v="1"/>
    <s v="USD"/>
    <n v="1269147600"/>
    <n v="1269838800"/>
    <d v="2010-03-21T05:00:00"/>
    <d v="2010-03-29T05:00:00"/>
    <b v="0"/>
    <b v="0"/>
    <s v="theater/plays"/>
    <s v="theater"/>
    <x v="3"/>
  </r>
  <r>
    <n v="862"/>
    <s v="Lewis and Sons"/>
    <s v="Profound disintermediate open system"/>
    <n v="3500"/>
    <n v="6560"/>
    <n v="187"/>
    <x v="1"/>
    <n v="85"/>
    <n v="77"/>
    <x v="1"/>
    <s v="USD"/>
    <n v="1312174800"/>
    <n v="1312520400"/>
    <d v="2011-08-01T05:00:00"/>
    <d v="2011-08-05T05:00:00"/>
    <b v="0"/>
    <b v="0"/>
    <s v="theater/plays"/>
    <s v="theater"/>
    <x v="3"/>
  </r>
  <r>
    <n v="863"/>
    <s v="Davis-Johnson"/>
    <s v="Automated reciprocal protocol"/>
    <n v="1400"/>
    <n v="5415"/>
    <n v="387"/>
    <x v="1"/>
    <n v="217"/>
    <n v="25"/>
    <x v="1"/>
    <s v="USD"/>
    <n v="1434517200"/>
    <n v="1436504400"/>
    <d v="2015-06-17T05:00:00"/>
    <d v="2015-07-10T05:00:00"/>
    <b v="0"/>
    <b v="1"/>
    <s v="film &amp; video/television"/>
    <s v="film &amp; video"/>
    <x v="19"/>
  </r>
  <r>
    <n v="864"/>
    <s v="Stevenson-Thompson"/>
    <s v="Automated static workforce"/>
    <n v="4200"/>
    <n v="14577"/>
    <n v="347"/>
    <x v="1"/>
    <n v="150"/>
    <n v="97"/>
    <x v="1"/>
    <s v="USD"/>
    <n v="1471582800"/>
    <n v="1472014800"/>
    <d v="2016-08-19T05:00:00"/>
    <d v="2016-08-24T05:00:00"/>
    <b v="0"/>
    <b v="0"/>
    <s v="film &amp; video/shorts"/>
    <s v="film &amp; video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s v="theater"/>
    <x v="3"/>
  </r>
  <r>
    <n v="866"/>
    <s v="Jackson-Brown"/>
    <s v="Versatile 5thgeneration matrices"/>
    <n v="182800"/>
    <n v="79045"/>
    <n v="43"/>
    <x v="3"/>
    <n v="898"/>
    <n v="88"/>
    <x v="1"/>
    <s v="USD"/>
    <n v="1304830800"/>
    <n v="1304917200"/>
    <d v="2011-05-08T05:00:00"/>
    <d v="2011-05-09T05:00:00"/>
    <b v="0"/>
    <b v="0"/>
    <s v="photography/photography books"/>
    <s v="photography"/>
    <x v="14"/>
  </r>
  <r>
    <n v="867"/>
    <s v="Kane, Pruitt and Rivera"/>
    <s v="Cross-platform next generation service-desk"/>
    <n v="4800"/>
    <n v="7797"/>
    <n v="162"/>
    <x v="1"/>
    <n v="300"/>
    <n v="26"/>
    <x v="1"/>
    <s v="USD"/>
    <n v="1539061200"/>
    <n v="1539579600"/>
    <d v="2018-10-09T05:00:00"/>
    <d v="2018-10-15T05:00:00"/>
    <b v="0"/>
    <b v="0"/>
    <s v="food/food trucks"/>
    <s v="food"/>
    <x v="0"/>
  </r>
  <r>
    <n v="868"/>
    <s v="Wood, Buckley and Meza"/>
    <s v="Front-line web-enabled installation"/>
    <n v="7000"/>
    <n v="12939"/>
    <n v="185"/>
    <x v="1"/>
    <n v="126"/>
    <n v="103"/>
    <x v="1"/>
    <s v="USD"/>
    <n v="1381554000"/>
    <n v="1382504400"/>
    <d v="2013-10-12T05:00:00"/>
    <d v="2013-10-23T05:00:00"/>
    <b v="0"/>
    <b v="0"/>
    <s v="theater/plays"/>
    <s v="theater"/>
    <x v="3"/>
  </r>
  <r>
    <n v="869"/>
    <s v="Brown-Williams"/>
    <s v="Multi-channeled responsive product"/>
    <n v="161900"/>
    <n v="38376"/>
    <n v="24"/>
    <x v="0"/>
    <n v="526"/>
    <n v="73"/>
    <x v="1"/>
    <s v="USD"/>
    <n v="1277096400"/>
    <n v="1278306000"/>
    <d v="2010-06-21T05:00:00"/>
    <d v="2010-07-05T05:00:00"/>
    <b v="0"/>
    <b v="0"/>
    <s v="film &amp; video/drama"/>
    <s v="film &amp; video"/>
    <x v="6"/>
  </r>
  <r>
    <n v="870"/>
    <s v="Hansen-Austin"/>
    <s v="Adaptive demand-driven encryption"/>
    <n v="7700"/>
    <n v="6920"/>
    <n v="90"/>
    <x v="0"/>
    <n v="121"/>
    <n v="57"/>
    <x v="1"/>
    <s v="USD"/>
    <n v="1440392400"/>
    <n v="1442552400"/>
    <d v="2015-08-24T05:00:00"/>
    <d v="2015-09-18T05:00:00"/>
    <b v="0"/>
    <b v="0"/>
    <s v="theater/plays"/>
    <s v="theater"/>
    <x v="3"/>
  </r>
  <r>
    <n v="871"/>
    <s v="Santana-George"/>
    <s v="Re-engineered client-driven knowledge user"/>
    <n v="71500"/>
    <n v="194912"/>
    <n v="273"/>
    <x v="1"/>
    <n v="2320"/>
    <n v="84"/>
    <x v="1"/>
    <s v="USD"/>
    <n v="1509512400"/>
    <n v="1511071200"/>
    <d v="2017-11-01T05:00:00"/>
    <d v="2017-11-19T06:00:00"/>
    <b v="0"/>
    <b v="1"/>
    <s v="theater/plays"/>
    <s v="theater"/>
    <x v="3"/>
  </r>
  <r>
    <n v="872"/>
    <s v="Davis LLC"/>
    <s v="Compatible logistical paradigm"/>
    <n v="4700"/>
    <n v="7992"/>
    <n v="170"/>
    <x v="1"/>
    <n v="81"/>
    <n v="99"/>
    <x v="2"/>
    <s v="AUD"/>
    <n v="1535950800"/>
    <n v="1536382800"/>
    <d v="2018-09-03T05:00:00"/>
    <d v="2018-09-08T05:00:00"/>
    <b v="0"/>
    <b v="0"/>
    <s v="film &amp; video/science fiction"/>
    <s v="film &amp; video"/>
    <x v="22"/>
  </r>
  <r>
    <n v="873"/>
    <s v="Vazquez, Ochoa and Clark"/>
    <s v="Intuitive value-added installation"/>
    <n v="42100"/>
    <n v="79268"/>
    <n v="188"/>
    <x v="1"/>
    <n v="1887"/>
    <n v="42"/>
    <x v="1"/>
    <s v="USD"/>
    <n v="1389160800"/>
    <n v="1389592800"/>
    <d v="2014-01-08T06:00:00"/>
    <d v="2014-01-13T06:00:00"/>
    <b v="0"/>
    <b v="0"/>
    <s v="photography/photography books"/>
    <s v="photography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s v="photography"/>
    <x v="14"/>
  </r>
  <r>
    <n v="875"/>
    <s v="Mueller-Harmon"/>
    <s v="Implemented tangible approach"/>
    <n v="7900"/>
    <n v="5465"/>
    <n v="69"/>
    <x v="0"/>
    <n v="67"/>
    <n v="82"/>
    <x v="1"/>
    <s v="USD"/>
    <n v="1294898400"/>
    <n v="1294984800"/>
    <d v="2011-01-13T06:00:00"/>
    <d v="2011-01-14T06:00:00"/>
    <b v="0"/>
    <b v="0"/>
    <s v="music/rock"/>
    <s v="music"/>
    <x v="1"/>
  </r>
  <r>
    <n v="876"/>
    <s v="Dixon, Perez and Banks"/>
    <s v="Re-engineered encompassing definition"/>
    <n v="8300"/>
    <n v="2111"/>
    <n v="25"/>
    <x v="0"/>
    <n v="57"/>
    <n v="37"/>
    <x v="0"/>
    <s v="CAD"/>
    <n v="1559970000"/>
    <n v="1562043600"/>
    <d v="2019-06-08T05:00:00"/>
    <d v="2019-07-02T05:00:00"/>
    <b v="0"/>
    <b v="0"/>
    <s v="photography/photography books"/>
    <s v="photography"/>
    <x v="14"/>
  </r>
  <r>
    <n v="877"/>
    <s v="Estrada Group"/>
    <s v="Multi-lateral uniform collaboration"/>
    <n v="163600"/>
    <n v="126628"/>
    <n v="77"/>
    <x v="0"/>
    <n v="1229"/>
    <n v="103"/>
    <x v="1"/>
    <s v="USD"/>
    <n v="1469509200"/>
    <n v="1469595600"/>
    <d v="2016-07-26T05:00:00"/>
    <d v="2016-07-27T05:00:00"/>
    <b v="0"/>
    <b v="0"/>
    <s v="food/food trucks"/>
    <s v="food"/>
    <x v="0"/>
  </r>
  <r>
    <n v="878"/>
    <s v="Lutz Group"/>
    <s v="Enterprise-wide foreground paradigm"/>
    <n v="2700"/>
    <n v="1012"/>
    <n v="37"/>
    <x v="0"/>
    <n v="12"/>
    <n v="84"/>
    <x v="6"/>
    <s v="EUR"/>
    <n v="1579068000"/>
    <n v="1581141600"/>
    <d v="2020-01-15T06:00:00"/>
    <d v="2020-02-08T06:00:00"/>
    <b v="0"/>
    <b v="0"/>
    <s v="music/metal"/>
    <s v="music"/>
    <x v="16"/>
  </r>
  <r>
    <n v="879"/>
    <s v="Ortiz Inc"/>
    <s v="Stand-alone incremental parallelism"/>
    <n v="1000"/>
    <n v="5438"/>
    <n v="544"/>
    <x v="1"/>
    <n v="53"/>
    <n v="103"/>
    <x v="1"/>
    <s v="USD"/>
    <n v="1487743200"/>
    <n v="1488520800"/>
    <d v="2017-02-22T06:00:00"/>
    <d v="2017-03-03T06:00:00"/>
    <b v="0"/>
    <b v="0"/>
    <s v="publishing/nonfiction"/>
    <s v="publishing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n v="1563858000"/>
    <d v="2019-07-21T05:00:00"/>
    <d v="2019-07-23T05:00:00"/>
    <b v="0"/>
    <b v="0"/>
    <s v="music/electric music"/>
    <s v="music"/>
    <x v="5"/>
  </r>
  <r>
    <n v="881"/>
    <s v="Charles Inc"/>
    <s v="Implemented object-oriented synergy"/>
    <n v="81300"/>
    <n v="31665"/>
    <n v="39"/>
    <x v="0"/>
    <n v="452"/>
    <n v="70"/>
    <x v="1"/>
    <s v="USD"/>
    <n v="1436418000"/>
    <n v="1438923600"/>
    <d v="2015-07-09T05:00:00"/>
    <d v="2015-08-07T05:00:00"/>
    <b v="0"/>
    <b v="1"/>
    <s v="theater/plays"/>
    <s v="theater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s v="theater"/>
    <x v="3"/>
  </r>
  <r>
    <n v="883"/>
    <s v="Simmons-Villarreal"/>
    <s v="Customer-focused mobile Graphic Interface"/>
    <n v="3400"/>
    <n v="8089"/>
    <n v="238"/>
    <x v="1"/>
    <n v="193"/>
    <n v="42"/>
    <x v="1"/>
    <s v="USD"/>
    <n v="1274763600"/>
    <n v="1277874000"/>
    <d v="2010-05-25T05:00:00"/>
    <d v="2010-06-30T05:00:00"/>
    <b v="0"/>
    <b v="0"/>
    <s v="film &amp; video/shorts"/>
    <s v="film &amp; video"/>
    <x v="12"/>
  </r>
  <r>
    <n v="884"/>
    <s v="Strickland Group"/>
    <s v="Horizontal secondary interface"/>
    <n v="170800"/>
    <n v="109374"/>
    <n v="64"/>
    <x v="0"/>
    <n v="1886"/>
    <n v="58"/>
    <x v="1"/>
    <s v="USD"/>
    <n v="1399179600"/>
    <n v="1399352400"/>
    <d v="2014-05-04T05:00:00"/>
    <d v="2014-05-06T05:00:00"/>
    <b v="0"/>
    <b v="1"/>
    <s v="theater/plays"/>
    <s v="theater"/>
    <x v="3"/>
  </r>
  <r>
    <n v="885"/>
    <s v="Lynch Ltd"/>
    <s v="Virtual analyzing collaboration"/>
    <n v="1800"/>
    <n v="2129"/>
    <n v="118"/>
    <x v="1"/>
    <n v="52"/>
    <n v="41"/>
    <x v="1"/>
    <s v="USD"/>
    <n v="1275800400"/>
    <n v="1279083600"/>
    <d v="2010-06-06T05:00:00"/>
    <d v="2010-07-14T05:00:00"/>
    <b v="0"/>
    <b v="0"/>
    <s v="theater/plays"/>
    <s v="theater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s v="music"/>
    <x v="7"/>
  </r>
  <r>
    <n v="887"/>
    <s v="Cooper LLC"/>
    <s v="Multi-layered systematic knowledgebase"/>
    <n v="7800"/>
    <n v="2289"/>
    <n v="29"/>
    <x v="0"/>
    <n v="31"/>
    <n v="74"/>
    <x v="1"/>
    <s v="USD"/>
    <n v="1437109200"/>
    <n v="1441170000"/>
    <d v="2015-07-17T05:00:00"/>
    <d v="2015-09-02T05:00:00"/>
    <b v="0"/>
    <b v="1"/>
    <s v="theater/plays"/>
    <s v="theater"/>
    <x v="3"/>
  </r>
  <r>
    <n v="888"/>
    <s v="Palmer Ltd"/>
    <s v="Reverse-engineered uniform knowledge user"/>
    <n v="5800"/>
    <n v="12174"/>
    <n v="210"/>
    <x v="1"/>
    <n v="290"/>
    <n v="42"/>
    <x v="1"/>
    <s v="USD"/>
    <n v="1491886800"/>
    <n v="1493528400"/>
    <d v="2017-04-11T05:00:00"/>
    <d v="2017-04-30T05:00:00"/>
    <b v="0"/>
    <b v="0"/>
    <s v="theater/plays"/>
    <s v="theater"/>
    <x v="3"/>
  </r>
  <r>
    <n v="889"/>
    <s v="Santos Group"/>
    <s v="Secured dynamic capacity"/>
    <n v="5600"/>
    <n v="9508"/>
    <n v="170"/>
    <x v="1"/>
    <n v="122"/>
    <n v="78"/>
    <x v="1"/>
    <s v="USD"/>
    <n v="1394600400"/>
    <n v="1395205200"/>
    <d v="2014-03-12T05:00:00"/>
    <d v="2014-03-19T05:00:00"/>
    <b v="0"/>
    <b v="1"/>
    <s v="music/electric music"/>
    <s v="music"/>
    <x v="5"/>
  </r>
  <r>
    <n v="890"/>
    <s v="Christian, Kim and Jimenez"/>
    <s v="Devolved foreground throughput"/>
    <n v="134400"/>
    <n v="155849"/>
    <n v="116"/>
    <x v="1"/>
    <n v="1470"/>
    <n v="106"/>
    <x v="1"/>
    <s v="USD"/>
    <n v="1561352400"/>
    <n v="1561438800"/>
    <d v="2019-06-24T05:00:00"/>
    <d v="2019-06-25T05:00:00"/>
    <b v="0"/>
    <b v="0"/>
    <s v="music/indie rock"/>
    <s v="music"/>
    <x v="7"/>
  </r>
  <r>
    <n v="891"/>
    <s v="Williams, Price and Hurley"/>
    <s v="Synchronized demand-driven infrastructure"/>
    <n v="3000"/>
    <n v="7758"/>
    <n v="259"/>
    <x v="1"/>
    <n v="165"/>
    <n v="47"/>
    <x v="0"/>
    <s v="CAD"/>
    <n v="1322892000"/>
    <n v="1326693600"/>
    <d v="2011-12-03T06:00:00"/>
    <d v="2012-01-16T06:00:00"/>
    <b v="0"/>
    <b v="0"/>
    <s v="film &amp; video/documentary"/>
    <s v="film &amp; video"/>
    <x v="4"/>
  </r>
  <r>
    <n v="892"/>
    <s v="Anderson, Parks and Estrada"/>
    <s v="Realigned discrete structure"/>
    <n v="6000"/>
    <n v="13835"/>
    <n v="231"/>
    <x v="1"/>
    <n v="182"/>
    <n v="76"/>
    <x v="1"/>
    <s v="USD"/>
    <n v="1274418000"/>
    <n v="1277960400"/>
    <d v="2010-05-21T05:00:00"/>
    <d v="2010-07-01T05:00:00"/>
    <b v="0"/>
    <b v="0"/>
    <s v="publishing/translations"/>
    <s v="publishing"/>
    <x v="18"/>
  </r>
  <r>
    <n v="893"/>
    <s v="Collins-Martinez"/>
    <s v="Progressive grid-enabled website"/>
    <n v="8400"/>
    <n v="10770"/>
    <n v="128"/>
    <x v="1"/>
    <n v="199"/>
    <n v="54"/>
    <x v="6"/>
    <s v="EUR"/>
    <n v="1434344400"/>
    <n v="1434690000"/>
    <d v="2015-06-15T05:00:00"/>
    <d v="2015-06-19T05:00:00"/>
    <b v="0"/>
    <b v="1"/>
    <s v="film &amp; video/documentary"/>
    <s v="film &amp; video"/>
    <x v="4"/>
  </r>
  <r>
    <n v="894"/>
    <s v="Barrett Inc"/>
    <s v="Organic cohesive neural-net"/>
    <n v="1700"/>
    <n v="3208"/>
    <n v="189"/>
    <x v="1"/>
    <n v="56"/>
    <n v="57"/>
    <x v="4"/>
    <s v="GBP"/>
    <n v="1373518800"/>
    <n v="1376110800"/>
    <d v="2013-07-11T05:00:00"/>
    <d v="2013-08-10T05:00:00"/>
    <b v="0"/>
    <b v="1"/>
    <s v="film &amp; video/television"/>
    <s v="film &amp; video"/>
    <x v="19"/>
  </r>
  <r>
    <n v="895"/>
    <s v="Adams-Rollins"/>
    <s v="Integrated demand-driven info-mediaries"/>
    <n v="159800"/>
    <n v="11108"/>
    <n v="7"/>
    <x v="0"/>
    <n v="107"/>
    <n v="104"/>
    <x v="1"/>
    <s v="USD"/>
    <n v="1517637600"/>
    <n v="1518415200"/>
    <d v="2018-02-03T06:00:00"/>
    <d v="2018-02-12T06:00:00"/>
    <b v="0"/>
    <b v="0"/>
    <s v="theater/plays"/>
    <s v="theater"/>
    <x v="3"/>
  </r>
  <r>
    <n v="896"/>
    <s v="Wright-Bryant"/>
    <s v="Reverse-engineered client-server extranet"/>
    <n v="19800"/>
    <n v="153338"/>
    <n v="774"/>
    <x v="1"/>
    <n v="1460"/>
    <n v="105"/>
    <x v="2"/>
    <s v="AUD"/>
    <n v="1310619600"/>
    <n v="1310878800"/>
    <d v="2011-07-14T05:00:00"/>
    <d v="2011-07-17T05:00:00"/>
    <b v="0"/>
    <b v="1"/>
    <s v="food/food trucks"/>
    <s v="food"/>
    <x v="0"/>
  </r>
  <r>
    <n v="897"/>
    <s v="Berry-Cannon"/>
    <s v="Organized discrete encoding"/>
    <n v="8800"/>
    <n v="2437"/>
    <n v="28"/>
    <x v="0"/>
    <n v="27"/>
    <n v="90"/>
    <x v="1"/>
    <s v="USD"/>
    <n v="1556427600"/>
    <n v="1556600400"/>
    <d v="2019-04-28T05:00:00"/>
    <d v="2019-04-30T05:00:00"/>
    <b v="0"/>
    <b v="0"/>
    <s v="theater/plays"/>
    <s v="theater"/>
    <x v="3"/>
  </r>
  <r>
    <n v="898"/>
    <s v="Davis-Gonzalez"/>
    <s v="Balanced regional flexibility"/>
    <n v="179100"/>
    <n v="93991"/>
    <n v="52"/>
    <x v="0"/>
    <n v="1221"/>
    <n v="77"/>
    <x v="1"/>
    <s v="USD"/>
    <n v="1576476000"/>
    <n v="1576994400"/>
    <d v="2019-12-16T06:00:00"/>
    <d v="2019-12-22T06:00:00"/>
    <b v="0"/>
    <b v="0"/>
    <s v="film &amp; video/documentary"/>
    <s v="film &amp; video"/>
    <x v="4"/>
  </r>
  <r>
    <n v="899"/>
    <s v="Best-Young"/>
    <s v="Implemented multimedia time-frame"/>
    <n v="3100"/>
    <n v="12620"/>
    <n v="407"/>
    <x v="1"/>
    <n v="123"/>
    <n v="103"/>
    <x v="5"/>
    <s v="CHF"/>
    <n v="1381122000"/>
    <n v="1382677200"/>
    <d v="2013-10-07T05:00:00"/>
    <d v="2013-10-25T05:00:00"/>
    <b v="0"/>
    <b v="0"/>
    <s v="music/jazz"/>
    <s v="music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s v="technology"/>
    <x v="2"/>
  </r>
  <r>
    <n v="901"/>
    <s v="Hogan Group"/>
    <s v="Versatile bottom-line definition"/>
    <n v="5600"/>
    <n v="8746"/>
    <n v="156"/>
    <x v="1"/>
    <n v="159"/>
    <n v="55"/>
    <x v="1"/>
    <s v="USD"/>
    <n v="1531803600"/>
    <n v="1534654800"/>
    <d v="2018-07-17T05:00:00"/>
    <d v="2018-08-19T05:00:00"/>
    <b v="0"/>
    <b v="1"/>
    <s v="music/rock"/>
    <s v="music"/>
    <x v="1"/>
  </r>
  <r>
    <n v="902"/>
    <s v="Wang, Silva and Byrd"/>
    <s v="Integrated bifurcated software"/>
    <n v="1400"/>
    <n v="3534"/>
    <n v="252"/>
    <x v="1"/>
    <n v="110"/>
    <n v="32"/>
    <x v="1"/>
    <s v="USD"/>
    <n v="1454133600"/>
    <n v="1457762400"/>
    <d v="2016-01-30T06:00:00"/>
    <d v="2016-03-12T06:00:00"/>
    <b v="0"/>
    <b v="0"/>
    <s v="technology/web"/>
    <s v="technology"/>
    <x v="2"/>
  </r>
  <r>
    <n v="903"/>
    <s v="Parker-Morris"/>
    <s v="Assimilated next generation instruction set"/>
    <n v="41000"/>
    <n v="709"/>
    <n v="2"/>
    <x v="2"/>
    <n v="14"/>
    <n v="51"/>
    <x v="1"/>
    <s v="USD"/>
    <n v="1336194000"/>
    <n v="1337490000"/>
    <d v="2012-05-05T05:00:00"/>
    <d v="2012-05-20T05:00:00"/>
    <b v="0"/>
    <b v="1"/>
    <s v="publishing/nonfiction"/>
    <s v="publishing"/>
    <x v="9"/>
  </r>
  <r>
    <n v="904"/>
    <s v="Rodriguez, Johnson and Jackson"/>
    <s v="Digitized foreground array"/>
    <n v="6500"/>
    <n v="795"/>
    <n v="12"/>
    <x v="0"/>
    <n v="16"/>
    <n v="50"/>
    <x v="1"/>
    <s v="USD"/>
    <n v="1349326800"/>
    <n v="1349672400"/>
    <d v="2012-10-04T05:00:00"/>
    <d v="2012-10-08T05:00:00"/>
    <b v="0"/>
    <b v="0"/>
    <s v="publishing/radio &amp; podcasts"/>
    <s v="publishing"/>
    <x v="15"/>
  </r>
  <r>
    <n v="905"/>
    <s v="Haynes PLC"/>
    <s v="Re-engineered clear-thinking project"/>
    <n v="7900"/>
    <n v="12955"/>
    <n v="164"/>
    <x v="1"/>
    <n v="236"/>
    <n v="55"/>
    <x v="1"/>
    <s v="USD"/>
    <n v="1379566800"/>
    <n v="1379826000"/>
    <d v="2013-09-19T05:00:00"/>
    <d v="2013-09-22T05:00:00"/>
    <b v="0"/>
    <b v="0"/>
    <s v="theater/plays"/>
    <s v="theater"/>
    <x v="3"/>
  </r>
  <r>
    <n v="906"/>
    <s v="Hayes Group"/>
    <s v="Implemented even-keeled standardization"/>
    <n v="5500"/>
    <n v="8964"/>
    <n v="163"/>
    <x v="1"/>
    <n v="191"/>
    <n v="47"/>
    <x v="1"/>
    <s v="USD"/>
    <n v="1494651600"/>
    <n v="1497762000"/>
    <d v="2017-05-13T05:00:00"/>
    <d v="2017-06-18T05:00:00"/>
    <b v="1"/>
    <b v="1"/>
    <s v="film &amp; video/documentary"/>
    <s v="film &amp; video"/>
    <x v="4"/>
  </r>
  <r>
    <n v="907"/>
    <s v="White, Pena and Calhoun"/>
    <s v="Quality-focused asymmetric adapter"/>
    <n v="9100"/>
    <n v="1843"/>
    <n v="20"/>
    <x v="0"/>
    <n v="41"/>
    <n v="45"/>
    <x v="1"/>
    <s v="USD"/>
    <n v="1303880400"/>
    <n v="1304485200"/>
    <d v="2011-04-27T05:00:00"/>
    <d v="2011-05-04T05:00:00"/>
    <b v="0"/>
    <b v="0"/>
    <s v="theater/plays"/>
    <s v="theater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s v="games"/>
    <x v="11"/>
  </r>
  <r>
    <n v="909"/>
    <s v="Gates, Li and Thompson"/>
    <s v="Synchronized attitude-oriented frame"/>
    <n v="1800"/>
    <n v="8621"/>
    <n v="479"/>
    <x v="1"/>
    <n v="80"/>
    <n v="108"/>
    <x v="0"/>
    <s v="CAD"/>
    <n v="1528088400"/>
    <n v="1530421200"/>
    <d v="2018-06-04T05:00:00"/>
    <d v="2018-07-01T05:00:00"/>
    <b v="0"/>
    <b v="1"/>
    <s v="theater/plays"/>
    <s v="theater"/>
    <x v="3"/>
  </r>
  <r>
    <n v="910"/>
    <s v="King-Morris"/>
    <s v="Proactive incremental architecture"/>
    <n v="154500"/>
    <n v="30215"/>
    <n v="20"/>
    <x v="3"/>
    <n v="296"/>
    <n v="102"/>
    <x v="1"/>
    <s v="USD"/>
    <n v="1421906400"/>
    <n v="1421992800"/>
    <d v="2015-01-22T06:00:00"/>
    <d v="2015-01-23T06:00:00"/>
    <b v="0"/>
    <b v="0"/>
    <s v="theater/plays"/>
    <s v="theater"/>
    <x v="3"/>
  </r>
  <r>
    <n v="911"/>
    <s v="Carter, Cole and Curtis"/>
    <s v="Cloned responsive standardization"/>
    <n v="5800"/>
    <n v="11539"/>
    <n v="199"/>
    <x v="1"/>
    <n v="462"/>
    <n v="25"/>
    <x v="1"/>
    <s v="USD"/>
    <n v="1568005200"/>
    <n v="1568178000"/>
    <d v="2019-09-09T05:00:00"/>
    <d v="2019-09-11T05:00:00"/>
    <b v="1"/>
    <b v="0"/>
    <s v="technology/web"/>
    <s v="technology"/>
    <x v="2"/>
  </r>
  <r>
    <n v="912"/>
    <s v="Sanchez-Parsons"/>
    <s v="Reduced bifurcated pricing structure"/>
    <n v="1800"/>
    <n v="14310"/>
    <n v="795"/>
    <x v="1"/>
    <n v="179"/>
    <n v="80"/>
    <x v="1"/>
    <s v="USD"/>
    <n v="1346821200"/>
    <n v="1347944400"/>
    <d v="2012-09-05T05:00:00"/>
    <d v="2012-09-18T05:00:00"/>
    <b v="1"/>
    <b v="0"/>
    <s v="film &amp; video/drama"/>
    <s v="film &amp; video"/>
    <x v="6"/>
  </r>
  <r>
    <n v="913"/>
    <s v="Rivera-Pearson"/>
    <s v="Re-engineered asymmetric challenge"/>
    <n v="70200"/>
    <n v="35536"/>
    <n v="51"/>
    <x v="0"/>
    <n v="523"/>
    <n v="68"/>
    <x v="2"/>
    <s v="AUD"/>
    <n v="1557637200"/>
    <n v="1558760400"/>
    <d v="2019-05-12T05:00:00"/>
    <d v="2019-05-25T05:00:00"/>
    <b v="0"/>
    <b v="0"/>
    <s v="film &amp; video/drama"/>
    <s v="film &amp; video"/>
    <x v="6"/>
  </r>
  <r>
    <n v="914"/>
    <s v="Ramirez, Padilla and Barrera"/>
    <s v="Diverse client-driven conglomeration"/>
    <n v="6400"/>
    <n v="3676"/>
    <n v="57"/>
    <x v="0"/>
    <n v="141"/>
    <n v="26"/>
    <x v="4"/>
    <s v="GBP"/>
    <n v="1375592400"/>
    <n v="1376629200"/>
    <d v="2013-08-04T05:00:00"/>
    <d v="2013-08-16T05:00:00"/>
    <b v="0"/>
    <b v="0"/>
    <s v="theater/plays"/>
    <s v="theater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s v="film &amp; video"/>
    <x v="19"/>
  </r>
  <r>
    <n v="916"/>
    <s v="Clements Ltd"/>
    <s v="Persistent bandwidth-monitored framework"/>
    <n v="3700"/>
    <n v="1343"/>
    <n v="36"/>
    <x v="0"/>
    <n v="52"/>
    <n v="26"/>
    <x v="1"/>
    <s v="USD"/>
    <n v="1418882400"/>
    <n v="1419660000"/>
    <d v="2014-12-18T06:00:00"/>
    <d v="2014-12-27T06:00:00"/>
    <b v="0"/>
    <b v="0"/>
    <s v="photography/photography books"/>
    <s v="photography"/>
    <x v="14"/>
  </r>
  <r>
    <n v="917"/>
    <s v="Cooper Inc"/>
    <s v="Polarized discrete product"/>
    <n v="3600"/>
    <n v="2097"/>
    <n v="58"/>
    <x v="2"/>
    <n v="27"/>
    <n v="78"/>
    <x v="4"/>
    <s v="GBP"/>
    <n v="1309237200"/>
    <n v="1311310800"/>
    <d v="2011-06-28T05:00:00"/>
    <d v="2011-07-22T05:00:00"/>
    <b v="0"/>
    <b v="1"/>
    <s v="film &amp; video/shorts"/>
    <s v="film &amp; video"/>
    <x v="12"/>
  </r>
  <r>
    <n v="918"/>
    <s v="Jones-Gonzalez"/>
    <s v="Seamless dynamic website"/>
    <n v="3800"/>
    <n v="9021"/>
    <n v="237"/>
    <x v="1"/>
    <n v="156"/>
    <n v="58"/>
    <x v="5"/>
    <s v="CHF"/>
    <n v="1343365200"/>
    <n v="1344315600"/>
    <d v="2012-07-27T05:00:00"/>
    <d v="2012-08-07T05:00:00"/>
    <b v="0"/>
    <b v="0"/>
    <s v="publishing/radio &amp; podcasts"/>
    <s v="publishing"/>
    <x v="15"/>
  </r>
  <r>
    <n v="919"/>
    <s v="Fox Ltd"/>
    <s v="Extended multimedia firmware"/>
    <n v="35600"/>
    <n v="20915"/>
    <n v="59"/>
    <x v="0"/>
    <n v="225"/>
    <n v="93"/>
    <x v="2"/>
    <s v="AUD"/>
    <n v="1507957200"/>
    <n v="1510725600"/>
    <d v="2017-10-14T05:00:00"/>
    <d v="2017-11-15T06:00:00"/>
    <b v="0"/>
    <b v="1"/>
    <s v="theater/plays"/>
    <s v="theater"/>
    <x v="3"/>
  </r>
  <r>
    <n v="920"/>
    <s v="Green, Murphy and Webb"/>
    <s v="Versatile directional project"/>
    <n v="5300"/>
    <n v="9676"/>
    <n v="183"/>
    <x v="1"/>
    <n v="255"/>
    <n v="38"/>
    <x v="1"/>
    <s v="USD"/>
    <n v="1549519200"/>
    <n v="1551247200"/>
    <d v="2019-02-07T06:00:00"/>
    <d v="2019-02-27T06:00:00"/>
    <b v="1"/>
    <b v="0"/>
    <s v="film &amp; video/animation"/>
    <s v="film &amp; video"/>
    <x v="10"/>
  </r>
  <r>
    <n v="921"/>
    <s v="Stevenson PLC"/>
    <s v="Profound directional knowledge user"/>
    <n v="160400"/>
    <n v="1210"/>
    <n v="1"/>
    <x v="0"/>
    <n v="38"/>
    <n v="32"/>
    <x v="1"/>
    <s v="USD"/>
    <n v="1329026400"/>
    <n v="1330236000"/>
    <d v="2012-02-12T06:00:00"/>
    <d v="2012-02-26T06:00:00"/>
    <b v="0"/>
    <b v="0"/>
    <s v="technology/web"/>
    <s v="technology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s v="music"/>
    <x v="21"/>
  </r>
  <r>
    <n v="923"/>
    <s v="Wise and Sons"/>
    <s v="Sharable discrete definition"/>
    <n v="1700"/>
    <n v="4044"/>
    <n v="238"/>
    <x v="1"/>
    <n v="40"/>
    <n v="101"/>
    <x v="1"/>
    <s v="USD"/>
    <n v="1279083600"/>
    <n v="1279170000"/>
    <d v="2010-07-14T05:00:00"/>
    <d v="2010-07-15T05:00:00"/>
    <b v="0"/>
    <b v="0"/>
    <s v="theater/plays"/>
    <s v="theater"/>
    <x v="3"/>
  </r>
  <r>
    <n v="924"/>
    <s v="Butler-Barr"/>
    <s v="User-friendly next generation core"/>
    <n v="39400"/>
    <n v="192292"/>
    <n v="488"/>
    <x v="1"/>
    <n v="2289"/>
    <n v="84"/>
    <x v="6"/>
    <s v="EUR"/>
    <n v="1572498000"/>
    <n v="1573452000"/>
    <d v="2019-10-31T05:00:00"/>
    <d v="2019-11-11T06:00:00"/>
    <b v="0"/>
    <b v="0"/>
    <s v="theater/plays"/>
    <s v="theater"/>
    <x v="3"/>
  </r>
  <r>
    <n v="925"/>
    <s v="Wilson, Jefferson and Anderson"/>
    <s v="Profit-focused empowering system engine"/>
    <n v="3000"/>
    <n v="6722"/>
    <n v="224"/>
    <x v="1"/>
    <n v="65"/>
    <n v="103"/>
    <x v="1"/>
    <s v="USD"/>
    <n v="1506056400"/>
    <n v="1507093200"/>
    <d v="2017-09-22T05:00:00"/>
    <d v="2017-10-04T05:00:00"/>
    <b v="0"/>
    <b v="0"/>
    <s v="theater/plays"/>
    <s v="theater"/>
    <x v="3"/>
  </r>
  <r>
    <n v="926"/>
    <s v="Brown-Oliver"/>
    <s v="Synchronized cohesive encoding"/>
    <n v="8700"/>
    <n v="1577"/>
    <n v="18"/>
    <x v="0"/>
    <n v="15"/>
    <n v="105"/>
    <x v="1"/>
    <s v="USD"/>
    <n v="1463029200"/>
    <n v="1463374800"/>
    <d v="2016-05-12T05:00:00"/>
    <d v="2016-05-16T05:00:00"/>
    <b v="0"/>
    <b v="0"/>
    <s v="food/food trucks"/>
    <s v="food"/>
    <x v="0"/>
  </r>
  <r>
    <n v="927"/>
    <s v="Davis-Gardner"/>
    <s v="Synergistic dynamic utilization"/>
    <n v="7200"/>
    <n v="3301"/>
    <n v="46"/>
    <x v="0"/>
    <n v="37"/>
    <n v="89"/>
    <x v="1"/>
    <s v="USD"/>
    <n v="1342069200"/>
    <n v="1344574800"/>
    <d v="2012-07-12T05:00:00"/>
    <d v="2012-08-10T05:00:00"/>
    <b v="0"/>
    <b v="0"/>
    <s v="theater/plays"/>
    <s v="theater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s v="technology"/>
    <x v="2"/>
  </r>
  <r>
    <n v="929"/>
    <s v="Turner-Terrell"/>
    <s v="Polarized tertiary function"/>
    <n v="5500"/>
    <n v="11952"/>
    <n v="217"/>
    <x v="1"/>
    <n v="184"/>
    <n v="65"/>
    <x v="4"/>
    <s v="GBP"/>
    <n v="1493787600"/>
    <n v="1494997200"/>
    <d v="2017-05-03T05:00:00"/>
    <d v="2017-05-17T05:00:00"/>
    <b v="0"/>
    <b v="0"/>
    <s v="theater/plays"/>
    <s v="theater"/>
    <x v="3"/>
  </r>
  <r>
    <n v="930"/>
    <s v="Hall, Buchanan and Benton"/>
    <s v="Configurable fault-tolerant structure"/>
    <n v="3500"/>
    <n v="3930"/>
    <n v="112"/>
    <x v="1"/>
    <n v="85"/>
    <n v="46"/>
    <x v="1"/>
    <s v="USD"/>
    <n v="1424844000"/>
    <n v="1425448800"/>
    <d v="2015-02-25T06:00:00"/>
    <d v="2015-03-04T06:00:00"/>
    <b v="0"/>
    <b v="1"/>
    <s v="theater/plays"/>
    <s v="theater"/>
    <x v="3"/>
  </r>
  <r>
    <n v="931"/>
    <s v="Lowery, Hayden and Cruz"/>
    <s v="Digitized 24/7 budgetary management"/>
    <n v="7900"/>
    <n v="5729"/>
    <n v="73"/>
    <x v="0"/>
    <n v="112"/>
    <n v="51"/>
    <x v="1"/>
    <s v="USD"/>
    <n v="1403931600"/>
    <n v="1404104400"/>
    <d v="2014-06-28T05:00:00"/>
    <d v="2014-06-30T05:00:00"/>
    <b v="0"/>
    <b v="1"/>
    <s v="theater/plays"/>
    <s v="theater"/>
    <x v="3"/>
  </r>
  <r>
    <n v="932"/>
    <s v="Mora, Miller and Harper"/>
    <s v="Stand-alone zero tolerance algorithm"/>
    <n v="2300"/>
    <n v="4883"/>
    <n v="212"/>
    <x v="1"/>
    <n v="144"/>
    <n v="34"/>
    <x v="1"/>
    <s v="USD"/>
    <n v="1394514000"/>
    <n v="1394773200"/>
    <d v="2014-03-11T05:00:00"/>
    <d v="2014-03-14T05:00:00"/>
    <b v="0"/>
    <b v="0"/>
    <s v="music/rock"/>
    <s v="music"/>
    <x v="1"/>
  </r>
  <r>
    <n v="933"/>
    <s v="Espinoza Group"/>
    <s v="Implemented tangible support"/>
    <n v="73000"/>
    <n v="175015"/>
    <n v="240"/>
    <x v="1"/>
    <n v="1902"/>
    <n v="92"/>
    <x v="1"/>
    <s v="USD"/>
    <n v="1365397200"/>
    <n v="1366520400"/>
    <d v="2013-04-08T05:00:00"/>
    <d v="2013-04-21T05:00:00"/>
    <b v="0"/>
    <b v="0"/>
    <s v="theater/plays"/>
    <s v="theater"/>
    <x v="3"/>
  </r>
  <r>
    <n v="934"/>
    <s v="Davis, Crawford and Lopez"/>
    <s v="Reactive radical framework"/>
    <n v="6200"/>
    <n v="11280"/>
    <n v="182"/>
    <x v="1"/>
    <n v="105"/>
    <n v="107"/>
    <x v="1"/>
    <s v="USD"/>
    <n v="1456120800"/>
    <n v="1456639200"/>
    <d v="2016-02-22T06:00:00"/>
    <d v="2016-02-28T06:00:00"/>
    <b v="0"/>
    <b v="0"/>
    <s v="theater/plays"/>
    <s v="theater"/>
    <x v="3"/>
  </r>
  <r>
    <n v="935"/>
    <s v="Richards, Stevens and Fleming"/>
    <s v="Object-based full-range knowledge user"/>
    <n v="6100"/>
    <n v="10012"/>
    <n v="164"/>
    <x v="1"/>
    <n v="132"/>
    <n v="76"/>
    <x v="1"/>
    <s v="USD"/>
    <n v="1437714000"/>
    <n v="1438318800"/>
    <d v="2015-07-24T05:00:00"/>
    <d v="2015-07-31T05:00:00"/>
    <b v="0"/>
    <b v="0"/>
    <s v="theater/plays"/>
    <s v="theater"/>
    <x v="3"/>
  </r>
  <r>
    <n v="936"/>
    <s v="Brown Ltd"/>
    <s v="Enhanced composite contingency"/>
    <n v="103200"/>
    <n v="1690"/>
    <n v="2"/>
    <x v="0"/>
    <n v="21"/>
    <n v="80"/>
    <x v="1"/>
    <s v="USD"/>
    <n v="1563771600"/>
    <n v="1564030800"/>
    <d v="2019-07-22T05:00:00"/>
    <d v="2019-07-25T05:00:00"/>
    <b v="1"/>
    <b v="0"/>
    <s v="theater/plays"/>
    <s v="theater"/>
    <x v="3"/>
  </r>
  <r>
    <n v="937"/>
    <s v="Tapia, Sandoval and Hurley"/>
    <s v="Cloned fresh-thinking model"/>
    <n v="171000"/>
    <n v="84891"/>
    <n v="50"/>
    <x v="3"/>
    <n v="976"/>
    <n v="87"/>
    <x v="1"/>
    <s v="USD"/>
    <n v="1448517600"/>
    <n v="1449295200"/>
    <d v="2015-11-26T06:00:00"/>
    <d v="2015-12-05T06:00:00"/>
    <b v="0"/>
    <b v="0"/>
    <s v="film &amp; video/documentary"/>
    <s v="film &amp; video"/>
    <x v="4"/>
  </r>
  <r>
    <n v="938"/>
    <s v="Allen Inc"/>
    <s v="Total dedicated benchmark"/>
    <n v="9200"/>
    <n v="10093"/>
    <n v="110"/>
    <x v="1"/>
    <n v="96"/>
    <n v="105"/>
    <x v="1"/>
    <s v="USD"/>
    <n v="1528779600"/>
    <n v="1531890000"/>
    <d v="2018-06-12T05:00:00"/>
    <d v="2018-07-18T05:00:00"/>
    <b v="0"/>
    <b v="1"/>
    <s v="publishing/fiction"/>
    <s v="publishing"/>
    <x v="13"/>
  </r>
  <r>
    <n v="939"/>
    <s v="Williams, Johnson and Campbell"/>
    <s v="Streamlined human-resource Graphic Interface"/>
    <n v="7800"/>
    <n v="3839"/>
    <n v="49"/>
    <x v="0"/>
    <n v="67"/>
    <n v="57"/>
    <x v="1"/>
    <s v="USD"/>
    <n v="1304744400"/>
    <n v="1306213200"/>
    <d v="2011-05-07T05:00:00"/>
    <d v="2011-05-24T05:00:00"/>
    <b v="0"/>
    <b v="1"/>
    <s v="games/video games"/>
    <s v="games"/>
    <x v="11"/>
  </r>
  <r>
    <n v="940"/>
    <s v="Wiggins Ltd"/>
    <s v="Upgradable analyzing core"/>
    <n v="9900"/>
    <n v="6161"/>
    <n v="62"/>
    <x v="2"/>
    <n v="66"/>
    <n v="93"/>
    <x v="0"/>
    <s v="CAD"/>
    <n v="1354341600"/>
    <n v="1356242400"/>
    <d v="2012-12-01T06:00:00"/>
    <d v="2012-12-23T06:00:00"/>
    <b v="0"/>
    <b v="0"/>
    <s v="technology/web"/>
    <s v="technology"/>
    <x v="2"/>
  </r>
  <r>
    <n v="941"/>
    <s v="Luna-Horne"/>
    <s v="Profound exuding pricing structure"/>
    <n v="43000"/>
    <n v="5615"/>
    <n v="13"/>
    <x v="0"/>
    <n v="78"/>
    <n v="72"/>
    <x v="1"/>
    <s v="USD"/>
    <n v="1294552800"/>
    <n v="1297576800"/>
    <d v="2011-01-09T06:00:00"/>
    <d v="2011-02-13T06:00:00"/>
    <b v="1"/>
    <b v="0"/>
    <s v="theater/plays"/>
    <s v="theater"/>
    <x v="3"/>
  </r>
  <r>
    <n v="942"/>
    <s v="Allen Inc"/>
    <s v="Horizontal optimizing model"/>
    <n v="9600"/>
    <n v="6205"/>
    <n v="65"/>
    <x v="0"/>
    <n v="67"/>
    <n v="93"/>
    <x v="2"/>
    <s v="AUD"/>
    <n v="1295935200"/>
    <n v="1296194400"/>
    <d v="2011-01-25T06:00:00"/>
    <d v="2011-01-28T06:00:00"/>
    <b v="0"/>
    <b v="0"/>
    <s v="theater/plays"/>
    <s v="theater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n v="1414558800"/>
    <d v="2014-09-24T05:00:00"/>
    <d v="2014-10-29T05:00:00"/>
    <b v="0"/>
    <b v="0"/>
    <s v="food/food trucks"/>
    <s v="food"/>
    <x v="0"/>
  </r>
  <r>
    <n v="944"/>
    <s v="Walter Inc"/>
    <s v="Streamlined 5thgeneration intranet"/>
    <n v="10000"/>
    <n v="8142"/>
    <n v="81"/>
    <x v="0"/>
    <n v="263"/>
    <n v="31"/>
    <x v="2"/>
    <s v="AUD"/>
    <n v="1486706400"/>
    <n v="1488348000"/>
    <d v="2017-02-10T06:00:00"/>
    <d v="2017-03-01T06:00:00"/>
    <b v="0"/>
    <b v="0"/>
    <s v="photography/photography books"/>
    <s v="photography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s v="photography"/>
    <x v="14"/>
  </r>
  <r>
    <n v="946"/>
    <s v="Hall, Holmes and Walker"/>
    <s v="Public-key bandwidth-monitored intranet"/>
    <n v="153700"/>
    <n v="15238"/>
    <n v="10"/>
    <x v="0"/>
    <n v="181"/>
    <n v="84"/>
    <x v="1"/>
    <s v="USD"/>
    <n v="1308200400"/>
    <n v="1308373200"/>
    <d v="2011-06-16T05:00:00"/>
    <d v="2011-06-18T05:00:00"/>
    <b v="0"/>
    <b v="0"/>
    <s v="theater/plays"/>
    <s v="theater"/>
    <x v="3"/>
  </r>
  <r>
    <n v="947"/>
    <s v="Smith-Powell"/>
    <s v="Upgradable clear-thinking hardware"/>
    <n v="3600"/>
    <n v="961"/>
    <n v="27"/>
    <x v="0"/>
    <n v="13"/>
    <n v="74"/>
    <x v="1"/>
    <s v="USD"/>
    <n v="1411707600"/>
    <n v="1412312400"/>
    <d v="2014-09-26T05:00:00"/>
    <d v="2014-10-03T05:00:00"/>
    <b v="0"/>
    <b v="0"/>
    <s v="theater/plays"/>
    <s v="theater"/>
    <x v="3"/>
  </r>
  <r>
    <n v="948"/>
    <s v="Smith-Hill"/>
    <s v="Integrated holistic paradigm"/>
    <n v="9400"/>
    <n v="5918"/>
    <n v="63"/>
    <x v="3"/>
    <n v="160"/>
    <n v="37"/>
    <x v="1"/>
    <s v="USD"/>
    <n v="1418364000"/>
    <n v="1419228000"/>
    <d v="2014-12-12T06:00:00"/>
    <d v="2014-12-22T06:00:00"/>
    <b v="1"/>
    <b v="1"/>
    <s v="film &amp; video/documentary"/>
    <s v="film &amp; video"/>
    <x v="4"/>
  </r>
  <r>
    <n v="949"/>
    <s v="Wright LLC"/>
    <s v="Seamless clear-thinking conglomeration"/>
    <n v="5900"/>
    <n v="9520"/>
    <n v="161"/>
    <x v="1"/>
    <n v="203"/>
    <n v="47"/>
    <x v="1"/>
    <s v="USD"/>
    <n v="1429333200"/>
    <n v="1430974800"/>
    <d v="2015-04-18T05:00:00"/>
    <d v="2015-05-07T05:00:00"/>
    <b v="0"/>
    <b v="0"/>
    <s v="technology/web"/>
    <s v="technology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s v="theater"/>
    <x v="3"/>
  </r>
  <r>
    <n v="951"/>
    <s v="Peterson Ltd"/>
    <s v="Re-engineered 24hour matrix"/>
    <n v="14500"/>
    <n v="159056"/>
    <n v="1097"/>
    <x v="1"/>
    <n v="1559"/>
    <n v="102"/>
    <x v="1"/>
    <s v="USD"/>
    <n v="1482732000"/>
    <n v="1482818400"/>
    <d v="2016-12-26T06:00:00"/>
    <d v="2016-12-27T06:00:00"/>
    <b v="0"/>
    <b v="1"/>
    <s v="music/rock"/>
    <s v="music"/>
    <x v="1"/>
  </r>
  <r>
    <n v="952"/>
    <s v="Cummings-Hayes"/>
    <s v="Virtual multi-tasking core"/>
    <n v="145500"/>
    <n v="101987"/>
    <n v="70"/>
    <x v="3"/>
    <n v="2266"/>
    <n v="45"/>
    <x v="1"/>
    <s v="USD"/>
    <n v="1470718800"/>
    <n v="1471928400"/>
    <d v="2016-08-09T05:00:00"/>
    <d v="2016-08-23T05:00:00"/>
    <b v="0"/>
    <b v="0"/>
    <s v="film &amp; video/documentary"/>
    <s v="film &amp; video"/>
    <x v="4"/>
  </r>
  <r>
    <n v="953"/>
    <s v="Boyle Ltd"/>
    <s v="Streamlined fault-tolerant conglomeration"/>
    <n v="3300"/>
    <n v="1980"/>
    <n v="60"/>
    <x v="0"/>
    <n v="21"/>
    <n v="94"/>
    <x v="1"/>
    <s v="USD"/>
    <n v="1450591200"/>
    <n v="1453701600"/>
    <d v="2015-12-20T06:00:00"/>
    <d v="2016-01-25T06:00:00"/>
    <b v="0"/>
    <b v="1"/>
    <s v="film &amp; video/science fiction"/>
    <s v="film &amp; video"/>
    <x v="22"/>
  </r>
  <r>
    <n v="954"/>
    <s v="Henderson, Parker and Diaz"/>
    <s v="Enterprise-wide client-driven policy"/>
    <n v="42600"/>
    <n v="156384"/>
    <n v="367"/>
    <x v="1"/>
    <n v="1548"/>
    <n v="101"/>
    <x v="2"/>
    <s v="AUD"/>
    <n v="1348290000"/>
    <n v="1350363600"/>
    <d v="2012-09-22T05:00:00"/>
    <d v="2012-10-16T05:00:00"/>
    <b v="0"/>
    <b v="0"/>
    <s v="technology/web"/>
    <s v="technology"/>
    <x v="2"/>
  </r>
  <r>
    <n v="955"/>
    <s v="Moss-Obrien"/>
    <s v="Function-based next generation emulation"/>
    <n v="700"/>
    <n v="7763"/>
    <n v="1109"/>
    <x v="1"/>
    <n v="80"/>
    <n v="97"/>
    <x v="1"/>
    <s v="USD"/>
    <n v="1353823200"/>
    <n v="1353996000"/>
    <d v="2012-11-25T06:00:00"/>
    <d v="2012-11-27T06:00:00"/>
    <b v="0"/>
    <b v="0"/>
    <s v="theater/plays"/>
    <s v="theater"/>
    <x v="3"/>
  </r>
  <r>
    <n v="956"/>
    <s v="Wood Inc"/>
    <s v="Re-engineered composite focus group"/>
    <n v="187600"/>
    <n v="35698"/>
    <n v="19"/>
    <x v="0"/>
    <n v="830"/>
    <n v="43"/>
    <x v="1"/>
    <s v="USD"/>
    <n v="1450764000"/>
    <n v="1451109600"/>
    <d v="2015-12-22T06:00:00"/>
    <d v="2015-12-26T06:00:00"/>
    <b v="0"/>
    <b v="0"/>
    <s v="film &amp; video/science fiction"/>
    <s v="film &amp; video"/>
    <x v="22"/>
  </r>
  <r>
    <n v="957"/>
    <s v="Riley, Cohen and Goodman"/>
    <s v="Profound mission-critical function"/>
    <n v="9800"/>
    <n v="12434"/>
    <n v="127"/>
    <x v="1"/>
    <n v="131"/>
    <n v="95"/>
    <x v="1"/>
    <s v="USD"/>
    <n v="1329372000"/>
    <n v="1329631200"/>
    <d v="2012-02-16T06:00:00"/>
    <d v="2012-02-19T06:00:00"/>
    <b v="0"/>
    <b v="0"/>
    <s v="theater/plays"/>
    <s v="theater"/>
    <x v="3"/>
  </r>
  <r>
    <n v="958"/>
    <s v="Green, Robinson and Ho"/>
    <s v="De-engineered zero-defect open system"/>
    <n v="1100"/>
    <n v="8081"/>
    <n v="735"/>
    <x v="1"/>
    <n v="112"/>
    <n v="72"/>
    <x v="1"/>
    <s v="USD"/>
    <n v="1277096400"/>
    <n v="1278997200"/>
    <d v="2010-06-21T05:00:00"/>
    <d v="2010-07-13T05:00:00"/>
    <b v="0"/>
    <b v="0"/>
    <s v="film &amp; video/animation"/>
    <s v="film &amp; video"/>
    <x v="10"/>
  </r>
  <r>
    <n v="959"/>
    <s v="Black-Graham"/>
    <s v="Operative hybrid utilization"/>
    <n v="145000"/>
    <n v="6631"/>
    <n v="5"/>
    <x v="0"/>
    <n v="130"/>
    <n v="51"/>
    <x v="1"/>
    <s v="USD"/>
    <n v="1277701200"/>
    <n v="1280120400"/>
    <d v="2010-06-28T05:00:00"/>
    <d v="2010-07-26T05:00:00"/>
    <b v="0"/>
    <b v="0"/>
    <s v="publishing/translations"/>
    <s v="publishing"/>
    <x v="18"/>
  </r>
  <r>
    <n v="960"/>
    <s v="Robbins Group"/>
    <s v="Function-based interactive matrix"/>
    <n v="5500"/>
    <n v="4678"/>
    <n v="85"/>
    <x v="0"/>
    <n v="55"/>
    <n v="85"/>
    <x v="1"/>
    <s v="USD"/>
    <n v="1454911200"/>
    <n v="1458104400"/>
    <d v="2016-02-08T06:00:00"/>
    <d v="2016-03-16T05:00:00"/>
    <b v="0"/>
    <b v="0"/>
    <s v="technology/web"/>
    <s v="technology"/>
    <x v="2"/>
  </r>
  <r>
    <n v="961"/>
    <s v="Mason, Case and May"/>
    <s v="Optimized content-based collaboration"/>
    <n v="5700"/>
    <n v="6800"/>
    <n v="119"/>
    <x v="1"/>
    <n v="155"/>
    <n v="44"/>
    <x v="1"/>
    <s v="USD"/>
    <n v="1297922400"/>
    <n v="1298268000"/>
    <d v="2011-02-17T06:00:00"/>
    <d v="2011-02-21T06:00:00"/>
    <b v="0"/>
    <b v="0"/>
    <s v="publishing/translations"/>
    <s v="publishing"/>
    <x v="18"/>
  </r>
  <r>
    <n v="962"/>
    <s v="Harris, Russell and Mitchell"/>
    <s v="User-centric cohesive policy"/>
    <n v="3600"/>
    <n v="10657"/>
    <n v="296"/>
    <x v="1"/>
    <n v="266"/>
    <n v="40"/>
    <x v="1"/>
    <s v="USD"/>
    <n v="1384408800"/>
    <n v="1386223200"/>
    <d v="2013-11-14T06:00:00"/>
    <d v="2013-12-05T06:00:00"/>
    <b v="0"/>
    <b v="0"/>
    <s v="food/food trucks"/>
    <s v="food"/>
    <x v="0"/>
  </r>
  <r>
    <n v="963"/>
    <s v="Rodriguez-Robinson"/>
    <s v="Ergonomic methodical hub"/>
    <n v="5900"/>
    <n v="4997"/>
    <n v="85"/>
    <x v="0"/>
    <n v="114"/>
    <n v="44"/>
    <x v="6"/>
    <s v="EUR"/>
    <n v="1299304800"/>
    <n v="1299823200"/>
    <d v="2011-03-05T06:00:00"/>
    <d v="2011-03-11T06:00:00"/>
    <b v="0"/>
    <b v="1"/>
    <s v="photography/photography books"/>
    <s v="photography"/>
    <x v="14"/>
  </r>
  <r>
    <n v="964"/>
    <s v="Peck, Higgins and Smith"/>
    <s v="Devolved disintermediate encryption"/>
    <n v="3700"/>
    <n v="13164"/>
    <n v="356"/>
    <x v="1"/>
    <n v="155"/>
    <n v="85"/>
    <x v="1"/>
    <s v="USD"/>
    <n v="1431320400"/>
    <n v="1431752400"/>
    <d v="2015-05-11T05:00:00"/>
    <d v="2015-05-16T05:00:00"/>
    <b v="0"/>
    <b v="0"/>
    <s v="theater/plays"/>
    <s v="theater"/>
    <x v="3"/>
  </r>
  <r>
    <n v="965"/>
    <s v="Nunez-King"/>
    <s v="Phased clear-thinking policy"/>
    <n v="2200"/>
    <n v="8501"/>
    <n v="386"/>
    <x v="1"/>
    <n v="207"/>
    <n v="41"/>
    <x v="4"/>
    <s v="GBP"/>
    <n v="1264399200"/>
    <n v="1267855200"/>
    <d v="2010-01-25T06:00:00"/>
    <d v="2010-03-06T06:00:00"/>
    <b v="0"/>
    <b v="0"/>
    <s v="music/rock"/>
    <s v="music"/>
    <x v="1"/>
  </r>
  <r>
    <n v="966"/>
    <s v="Davis and Sons"/>
    <s v="Seamless solution-oriented capacity"/>
    <n v="1700"/>
    <n v="13468"/>
    <n v="792"/>
    <x v="1"/>
    <n v="245"/>
    <n v="55"/>
    <x v="1"/>
    <s v="USD"/>
    <n v="1497502800"/>
    <n v="1497675600"/>
    <d v="2017-06-15T05:00:00"/>
    <d v="2017-06-17T05:00:00"/>
    <b v="0"/>
    <b v="0"/>
    <s v="theater/plays"/>
    <s v="theater"/>
    <x v="3"/>
  </r>
  <r>
    <n v="967"/>
    <s v="Howard-Douglas"/>
    <s v="Organized human-resource attitude"/>
    <n v="88400"/>
    <n v="121138"/>
    <n v="137"/>
    <x v="1"/>
    <n v="1573"/>
    <n v="77"/>
    <x v="1"/>
    <s v="USD"/>
    <n v="1333688400"/>
    <n v="1336885200"/>
    <d v="2012-04-06T05:00:00"/>
    <d v="2012-05-13T05:00:00"/>
    <b v="0"/>
    <b v="0"/>
    <s v="music/world music"/>
    <s v="music"/>
    <x v="21"/>
  </r>
  <r>
    <n v="968"/>
    <s v="Gonzalez-White"/>
    <s v="Open-architected disintermediate budgetary management"/>
    <n v="2400"/>
    <n v="8117"/>
    <n v="338"/>
    <x v="1"/>
    <n v="114"/>
    <n v="71"/>
    <x v="1"/>
    <s v="USD"/>
    <n v="1293861600"/>
    <n v="1295157600"/>
    <d v="2011-01-01T06:00:00"/>
    <d v="2011-01-16T06:00:00"/>
    <b v="0"/>
    <b v="0"/>
    <s v="food/food trucks"/>
    <s v="food"/>
    <x v="0"/>
  </r>
  <r>
    <n v="969"/>
    <s v="Lopez-King"/>
    <s v="Multi-lateral radical solution"/>
    <n v="7900"/>
    <n v="8550"/>
    <n v="108"/>
    <x v="1"/>
    <n v="93"/>
    <n v="92"/>
    <x v="1"/>
    <s v="USD"/>
    <n v="1576994400"/>
    <n v="1577599200"/>
    <d v="2019-12-22T06:00:00"/>
    <d v="2019-12-29T06:00:00"/>
    <b v="0"/>
    <b v="0"/>
    <s v="theater/plays"/>
    <s v="theater"/>
    <x v="3"/>
  </r>
  <r>
    <n v="970"/>
    <s v="Glover-Nelson"/>
    <s v="Inverse context-sensitive info-mediaries"/>
    <n v="94900"/>
    <n v="57659"/>
    <n v="61"/>
    <x v="0"/>
    <n v="594"/>
    <n v="97"/>
    <x v="1"/>
    <s v="USD"/>
    <n v="1304917200"/>
    <n v="1305003600"/>
    <d v="2011-05-09T05:00:00"/>
    <d v="2011-05-10T05:00:00"/>
    <b v="0"/>
    <b v="0"/>
    <s v="theater/plays"/>
    <s v="theater"/>
    <x v="3"/>
  </r>
  <r>
    <n v="971"/>
    <s v="Garner and Sons"/>
    <s v="Versatile neutral workforce"/>
    <n v="5100"/>
    <n v="1414"/>
    <n v="28"/>
    <x v="0"/>
    <n v="24"/>
    <n v="59"/>
    <x v="1"/>
    <s v="USD"/>
    <n v="1381208400"/>
    <n v="1381726800"/>
    <d v="2013-10-08T05:00:00"/>
    <d v="2013-10-14T05:00:00"/>
    <b v="0"/>
    <b v="0"/>
    <s v="film &amp; video/television"/>
    <s v="film &amp; video"/>
    <x v="19"/>
  </r>
  <r>
    <n v="972"/>
    <s v="Sellers, Roach and Garrison"/>
    <s v="Multi-tiered systematic knowledge user"/>
    <n v="42700"/>
    <n v="97524"/>
    <n v="228"/>
    <x v="1"/>
    <n v="1681"/>
    <n v="58"/>
    <x v="1"/>
    <s v="USD"/>
    <n v="1401685200"/>
    <n v="1402462800"/>
    <d v="2014-06-02T05:00:00"/>
    <d v="2014-06-11T05:00:00"/>
    <b v="0"/>
    <b v="1"/>
    <s v="technology/web"/>
    <s v="technology"/>
    <x v="2"/>
  </r>
  <r>
    <n v="973"/>
    <s v="Herrera, Bennett and Silva"/>
    <s v="Programmable multi-state algorithm"/>
    <n v="121100"/>
    <n v="26176"/>
    <n v="22"/>
    <x v="0"/>
    <n v="252"/>
    <n v="104"/>
    <x v="1"/>
    <s v="USD"/>
    <n v="1291960800"/>
    <n v="1292133600"/>
    <d v="2010-12-10T06:00:00"/>
    <d v="2010-12-12T06:00:00"/>
    <b v="0"/>
    <b v="1"/>
    <s v="theater/plays"/>
    <s v="theater"/>
    <x v="3"/>
  </r>
  <r>
    <n v="974"/>
    <s v="Thomas, Clay and Mendoza"/>
    <s v="Multi-channeled reciprocal interface"/>
    <n v="800"/>
    <n v="2991"/>
    <n v="374"/>
    <x v="1"/>
    <n v="32"/>
    <n v="93"/>
    <x v="1"/>
    <s v="USD"/>
    <n v="1368853200"/>
    <n v="1368939600"/>
    <d v="2013-05-18T05:00:00"/>
    <d v="2013-05-19T05:00:00"/>
    <b v="0"/>
    <b v="0"/>
    <s v="music/indie rock"/>
    <s v="music"/>
    <x v="7"/>
  </r>
  <r>
    <n v="975"/>
    <s v="Ayala Group"/>
    <s v="Right-sized maximized migration"/>
    <n v="5400"/>
    <n v="8366"/>
    <n v="155"/>
    <x v="1"/>
    <n v="135"/>
    <n v="62"/>
    <x v="1"/>
    <s v="USD"/>
    <n v="1448776800"/>
    <n v="1452146400"/>
    <d v="2015-11-29T06:00:00"/>
    <d v="2016-01-07T06:00:00"/>
    <b v="0"/>
    <b v="1"/>
    <s v="theater/plays"/>
    <s v="theater"/>
    <x v="3"/>
  </r>
  <r>
    <n v="976"/>
    <s v="Huerta, Roberts and Dickerson"/>
    <s v="Self-enabling value-added artificial intelligence"/>
    <n v="4000"/>
    <n v="12886"/>
    <n v="322"/>
    <x v="1"/>
    <n v="140"/>
    <n v="92"/>
    <x v="1"/>
    <s v="USD"/>
    <n v="1296194400"/>
    <n v="1296712800"/>
    <d v="2011-01-28T06:00:00"/>
    <d v="2011-02-03T06:00:00"/>
    <b v="0"/>
    <b v="1"/>
    <s v="theater/plays"/>
    <s v="theater"/>
    <x v="3"/>
  </r>
  <r>
    <n v="977"/>
    <s v="Johnson Group"/>
    <s v="Vision-oriented interactive solution"/>
    <n v="7000"/>
    <n v="5177"/>
    <n v="74"/>
    <x v="0"/>
    <n v="67"/>
    <n v="77"/>
    <x v="1"/>
    <s v="USD"/>
    <n v="1517983200"/>
    <n v="1520748000"/>
    <d v="2018-02-07T06:00:00"/>
    <d v="2018-03-11T06:00:00"/>
    <b v="0"/>
    <b v="0"/>
    <s v="food/food trucks"/>
    <s v="food"/>
    <x v="0"/>
  </r>
  <r>
    <n v="978"/>
    <s v="Bailey, Nguyen and Martinez"/>
    <s v="Fundamental user-facing productivity"/>
    <n v="1000"/>
    <n v="8641"/>
    <n v="864"/>
    <x v="1"/>
    <n v="92"/>
    <n v="94"/>
    <x v="1"/>
    <s v="USD"/>
    <n v="1478930400"/>
    <n v="1480831200"/>
    <d v="2016-11-12T06:00:00"/>
    <d v="2016-12-04T06:00:00"/>
    <b v="0"/>
    <b v="0"/>
    <s v="games/video games"/>
    <s v="games"/>
    <x v="11"/>
  </r>
  <r>
    <n v="979"/>
    <s v="Williams, Martin and Meyer"/>
    <s v="Innovative well-modulated capability"/>
    <n v="60200"/>
    <n v="86244"/>
    <n v="143"/>
    <x v="1"/>
    <n v="1015"/>
    <n v="85"/>
    <x v="4"/>
    <s v="GBP"/>
    <n v="1426395600"/>
    <n v="1426914000"/>
    <d v="2015-03-15T05:00:00"/>
    <d v="2015-03-21T05:00:00"/>
    <b v="0"/>
    <b v="0"/>
    <s v="theater/plays"/>
    <s v="theater"/>
    <x v="3"/>
  </r>
  <r>
    <n v="980"/>
    <s v="Huff-Johnson"/>
    <s v="Universal fault-tolerant orchestration"/>
    <n v="195200"/>
    <n v="78630"/>
    <n v="40"/>
    <x v="0"/>
    <n v="742"/>
    <n v="106"/>
    <x v="1"/>
    <s v="USD"/>
    <n v="1446181200"/>
    <n v="1446616800"/>
    <d v="2015-10-30T05:00:00"/>
    <d v="2015-11-04T06:00:00"/>
    <b v="1"/>
    <b v="0"/>
    <s v="publishing/nonfiction"/>
    <s v="publishing"/>
    <x v="9"/>
  </r>
  <r>
    <n v="981"/>
    <s v="Diaz-Little"/>
    <s v="Grass-roots executive synergy"/>
    <n v="6700"/>
    <n v="11941"/>
    <n v="178"/>
    <x v="1"/>
    <n v="323"/>
    <n v="37"/>
    <x v="1"/>
    <s v="USD"/>
    <n v="1514181600"/>
    <n v="1517032800"/>
    <d v="2017-12-25T06:00:00"/>
    <d v="2018-01-27T06:00:00"/>
    <b v="0"/>
    <b v="0"/>
    <s v="technology/web"/>
    <s v="technology"/>
    <x v="2"/>
  </r>
  <r>
    <n v="982"/>
    <s v="Freeman-French"/>
    <s v="Multi-layered optimal application"/>
    <n v="7200"/>
    <n v="6115"/>
    <n v="85"/>
    <x v="0"/>
    <n v="75"/>
    <n v="82"/>
    <x v="1"/>
    <s v="USD"/>
    <n v="1311051600"/>
    <n v="1311224400"/>
    <d v="2011-07-19T05:00:00"/>
    <d v="2011-07-21T05:00:00"/>
    <b v="0"/>
    <b v="1"/>
    <s v="film &amp; video/documentary"/>
    <s v="film &amp; video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s v="film &amp; video"/>
    <x v="4"/>
  </r>
  <r>
    <n v="984"/>
    <s v="Lewis-Jacobson"/>
    <s v="Exclusive system-worthy Graphic Interface"/>
    <n v="6500"/>
    <n v="9910"/>
    <n v="152"/>
    <x v="1"/>
    <n v="381"/>
    <n v="26"/>
    <x v="1"/>
    <s v="USD"/>
    <n v="1567918800"/>
    <n v="1570165200"/>
    <d v="2019-09-08T05:00:00"/>
    <d v="2019-10-04T05:00:00"/>
    <b v="0"/>
    <b v="0"/>
    <s v="theater/plays"/>
    <s v="theater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s v="music"/>
    <x v="1"/>
  </r>
  <r>
    <n v="986"/>
    <s v="Chan, Washington and Callahan"/>
    <s v="Optional zero administration neural-net"/>
    <n v="7800"/>
    <n v="3144"/>
    <n v="40"/>
    <x v="0"/>
    <n v="92"/>
    <n v="34"/>
    <x v="1"/>
    <s v="USD"/>
    <n v="1301979600"/>
    <n v="1303189200"/>
    <d v="2011-04-05T05:00:00"/>
    <d v="2011-04-19T05:00:00"/>
    <b v="0"/>
    <b v="0"/>
    <s v="music/rock"/>
    <s v="music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s v="film &amp; video"/>
    <x v="4"/>
  </r>
  <r>
    <n v="988"/>
    <s v="Gardner, Ryan and Gutierrez"/>
    <s v="Triple-buffered multi-tasking matrices"/>
    <n v="9400"/>
    <n v="4899"/>
    <n v="52"/>
    <x v="0"/>
    <n v="64"/>
    <n v="77"/>
    <x v="1"/>
    <s v="USD"/>
    <n v="1478930400"/>
    <n v="1480744800"/>
    <d v="2016-11-12T06:00:00"/>
    <d v="2016-12-03T06:00:00"/>
    <b v="0"/>
    <b v="0"/>
    <s v="publishing/radio &amp; podcasts"/>
    <s v="publishing"/>
    <x v="15"/>
  </r>
  <r>
    <n v="989"/>
    <s v="Hernandez Inc"/>
    <s v="Versatile dedicated migration"/>
    <n v="2400"/>
    <n v="11990"/>
    <n v="500"/>
    <x v="1"/>
    <n v="226"/>
    <n v="53"/>
    <x v="1"/>
    <s v="USD"/>
    <n v="1555390800"/>
    <n v="1555822800"/>
    <d v="2019-04-16T05:00:00"/>
    <d v="2019-04-21T05:00:00"/>
    <b v="0"/>
    <b v="0"/>
    <s v="publishing/translations"/>
    <s v="publishing"/>
    <x v="18"/>
  </r>
  <r>
    <n v="990"/>
    <s v="Ortiz-Roberts"/>
    <s v="Devolved foreground customer loyalty"/>
    <n v="7800"/>
    <n v="6839"/>
    <n v="88"/>
    <x v="0"/>
    <n v="64"/>
    <n v="107"/>
    <x v="1"/>
    <s v="USD"/>
    <n v="1456984800"/>
    <n v="1458882000"/>
    <d v="2016-03-03T06:00:00"/>
    <d v="2016-03-25T05:00:00"/>
    <b v="0"/>
    <b v="1"/>
    <s v="film &amp; video/drama"/>
    <s v="film &amp; video"/>
    <x v="6"/>
  </r>
  <r>
    <n v="991"/>
    <s v="Ramirez LLC"/>
    <s v="Reduced reciprocal focus group"/>
    <n v="9800"/>
    <n v="11091"/>
    <n v="113"/>
    <x v="1"/>
    <n v="241"/>
    <n v="46"/>
    <x v="1"/>
    <s v="USD"/>
    <n v="1411621200"/>
    <n v="1411966800"/>
    <d v="2014-09-25T05:00:00"/>
    <d v="2014-09-29T05:00:00"/>
    <b v="0"/>
    <b v="1"/>
    <s v="music/rock"/>
    <s v="music"/>
    <x v="1"/>
  </r>
  <r>
    <n v="992"/>
    <s v="Morrow Inc"/>
    <s v="Networked global migration"/>
    <n v="3100"/>
    <n v="13223"/>
    <n v="427"/>
    <x v="1"/>
    <n v="132"/>
    <n v="100"/>
    <x v="1"/>
    <s v="USD"/>
    <n v="1525669200"/>
    <n v="1526878800"/>
    <d v="2018-05-07T05:00:00"/>
    <d v="2018-05-21T05:00:00"/>
    <b v="0"/>
    <b v="1"/>
    <s v="film &amp; video/drama"/>
    <s v="film &amp; video"/>
    <x v="6"/>
  </r>
  <r>
    <n v="993"/>
    <s v="Erickson-Rogers"/>
    <s v="De-engineered even-keeled definition"/>
    <n v="9800"/>
    <n v="7608"/>
    <n v="78"/>
    <x v="3"/>
    <n v="75"/>
    <n v="101"/>
    <x v="6"/>
    <s v="EUR"/>
    <n v="1450936800"/>
    <n v="1452405600"/>
    <d v="2015-12-24T06:00:00"/>
    <d v="2016-01-10T06:00:00"/>
    <b v="0"/>
    <b v="1"/>
    <s v="photography/photography books"/>
    <s v="photography"/>
    <x v="14"/>
  </r>
  <r>
    <n v="994"/>
    <s v="Leach, Rich and Price"/>
    <s v="Implemented bi-directional flexibility"/>
    <n v="141100"/>
    <n v="74073"/>
    <n v="52"/>
    <x v="0"/>
    <n v="842"/>
    <n v="88"/>
    <x v="1"/>
    <s v="USD"/>
    <n v="1413522000"/>
    <n v="1414040400"/>
    <d v="2014-10-17T05:00:00"/>
    <d v="2014-10-23T05:00:00"/>
    <b v="0"/>
    <b v="1"/>
    <s v="publishing/translations"/>
    <s v="publishing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s v="food"/>
    <x v="0"/>
  </r>
  <r>
    <n v="996"/>
    <s v="Butler LLC"/>
    <s v="Future-proofed upward-trending migration"/>
    <n v="6600"/>
    <n v="4814"/>
    <n v="73"/>
    <x v="0"/>
    <n v="112"/>
    <n v="43"/>
    <x v="1"/>
    <s v="USD"/>
    <n v="1357106400"/>
    <n v="1359698400"/>
    <d v="2013-01-02T06:00:00"/>
    <d v="2013-02-01T06:00:00"/>
    <b v="0"/>
    <b v="0"/>
    <s v="theater/plays"/>
    <s v="theater"/>
    <x v="3"/>
  </r>
  <r>
    <n v="997"/>
    <s v="Ball LLC"/>
    <s v="Right-sized full-range throughput"/>
    <n v="7600"/>
    <n v="4603"/>
    <n v="61"/>
    <x v="3"/>
    <n v="139"/>
    <n v="33"/>
    <x v="6"/>
    <s v="EUR"/>
    <n v="1390197600"/>
    <n v="1390629600"/>
    <d v="2014-01-20T06:00:00"/>
    <d v="2014-01-25T06:00:00"/>
    <b v="0"/>
    <b v="0"/>
    <s v="theater/plays"/>
    <s v="theater"/>
    <x v="3"/>
  </r>
  <r>
    <n v="998"/>
    <s v="Taylor, Santiago and Flores"/>
    <s v="Polarized composite customer loyalty"/>
    <n v="66600"/>
    <n v="37823"/>
    <n v="57"/>
    <x v="0"/>
    <n v="374"/>
    <n v="101"/>
    <x v="1"/>
    <s v="USD"/>
    <n v="1265868000"/>
    <n v="1267077600"/>
    <d v="2010-02-11T06:00:00"/>
    <d v="2010-02-25T06:00:00"/>
    <b v="0"/>
    <b v="1"/>
    <s v="music/indie rock"/>
    <s v="music"/>
    <x v="7"/>
  </r>
  <r>
    <n v="999"/>
    <s v="Hernandez, Norton and Kelley"/>
    <s v="Expanded eco-centric policy"/>
    <n v="111100"/>
    <n v="62819"/>
    <n v="57"/>
    <x v="3"/>
    <n v="1122"/>
    <n v="56"/>
    <x v="1"/>
    <s v="USD"/>
    <n v="1467176400"/>
    <n v="1467781200"/>
    <d v="2016-06-29T05:00:00"/>
    <d v="2016-07-06T05:00:00"/>
    <b v="0"/>
    <b v="0"/>
    <s v="food/food trucks"/>
    <s v="foo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08A4A-F6B9-4AE8-931A-5A6330480F1F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BFC05-17CC-434E-8E71-67B6F855132D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2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80A0B-DB7F-4E02-8788-FB98AD288AE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axis="axisPage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87E7-7079-4828-AEAC-BB5B45CBC395}">
  <sheetPr codeName="Sheet1"/>
  <dimension ref="A1:F14"/>
  <sheetViews>
    <sheetView workbookViewId="0">
      <selection activeCell="F4" sqref="F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16.19921875" bestFit="1" customWidth="1"/>
    <col min="9" max="9" width="15.19921875" bestFit="1" customWidth="1"/>
    <col min="10" max="10" width="16.19921875" bestFit="1" customWidth="1"/>
    <col min="11" max="11" width="15.19921875" bestFit="1" customWidth="1"/>
    <col min="12" max="12" width="21.19921875" bestFit="1" customWidth="1"/>
    <col min="13" max="13" width="20.09765625" bestFit="1" customWidth="1"/>
  </cols>
  <sheetData>
    <row r="1" spans="1:6" x14ac:dyDescent="0.3">
      <c r="A1" s="4" t="s">
        <v>6</v>
      </c>
      <c r="B1" t="s">
        <v>2046</v>
      </c>
    </row>
    <row r="3" spans="1:6" x14ac:dyDescent="0.3">
      <c r="A3" s="4" t="s">
        <v>2045</v>
      </c>
      <c r="B3" s="4" t="s">
        <v>2044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5" t="s">
        <v>2034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3">
      <c r="A6" s="5" t="s">
        <v>2035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3">
      <c r="A7" s="5" t="s">
        <v>2036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3">
      <c r="A8" s="5" t="s">
        <v>2037</v>
      </c>
      <c r="B8" s="14"/>
      <c r="C8" s="14"/>
      <c r="D8" s="14"/>
      <c r="E8" s="14">
        <v>4</v>
      </c>
      <c r="F8" s="14">
        <v>4</v>
      </c>
    </row>
    <row r="9" spans="1:6" x14ac:dyDescent="0.3">
      <c r="A9" s="5" t="s">
        <v>2038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3">
      <c r="A10" s="5" t="s">
        <v>2039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3">
      <c r="A11" s="5" t="s">
        <v>2040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3">
      <c r="A12" s="5" t="s">
        <v>2041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3">
      <c r="A13" s="5" t="s">
        <v>2042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3">
      <c r="A14" s="5" t="s">
        <v>2043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390C-E481-42CB-8983-8D07F885A951}">
  <sheetPr codeName="Sheet2"/>
  <dimension ref="A1:F29"/>
  <sheetViews>
    <sheetView workbookViewId="0">
      <selection activeCell="C7" sqref="C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2046</v>
      </c>
    </row>
    <row r="3" spans="1:6" x14ac:dyDescent="0.3">
      <c r="A3" s="4" t="s">
        <v>2045</v>
      </c>
      <c r="B3" s="4" t="s">
        <v>2044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5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5" t="s">
        <v>2048</v>
      </c>
      <c r="E6">
        <v>4</v>
      </c>
      <c r="F6">
        <v>4</v>
      </c>
    </row>
    <row r="7" spans="1:6" x14ac:dyDescent="0.3">
      <c r="A7" s="5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5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5" t="s">
        <v>2051</v>
      </c>
      <c r="C9">
        <v>8</v>
      </c>
      <c r="E9">
        <v>10</v>
      </c>
      <c r="F9">
        <v>18</v>
      </c>
    </row>
    <row r="10" spans="1:6" x14ac:dyDescent="0.3">
      <c r="A10" s="5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5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5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5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5" t="s">
        <v>2056</v>
      </c>
      <c r="C14">
        <v>3</v>
      </c>
      <c r="E14">
        <v>4</v>
      </c>
      <c r="F14">
        <v>7</v>
      </c>
    </row>
    <row r="15" spans="1:6" x14ac:dyDescent="0.3">
      <c r="A15" s="5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5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5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5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5" t="s">
        <v>2061</v>
      </c>
      <c r="C19">
        <v>4</v>
      </c>
      <c r="E19">
        <v>4</v>
      </c>
      <c r="F19">
        <v>8</v>
      </c>
    </row>
    <row r="20" spans="1:6" x14ac:dyDescent="0.3">
      <c r="A20" s="5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5" t="s">
        <v>2063</v>
      </c>
      <c r="C21">
        <v>9</v>
      </c>
      <c r="E21">
        <v>5</v>
      </c>
      <c r="F21">
        <v>14</v>
      </c>
    </row>
    <row r="22" spans="1:6" x14ac:dyDescent="0.3">
      <c r="A22" s="5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5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5" t="s">
        <v>2066</v>
      </c>
      <c r="C24">
        <v>7</v>
      </c>
      <c r="E24">
        <v>14</v>
      </c>
      <c r="F24">
        <v>21</v>
      </c>
    </row>
    <row r="25" spans="1:6" x14ac:dyDescent="0.3">
      <c r="A25" s="5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5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5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5" t="s">
        <v>2070</v>
      </c>
      <c r="E28">
        <v>3</v>
      </c>
      <c r="F28">
        <v>3</v>
      </c>
    </row>
    <row r="29" spans="1:6" x14ac:dyDescent="0.3">
      <c r="A29" s="5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6E0D-61A9-4F81-8346-97D784BCB7B8}">
  <sheetPr codeName="Sheet3"/>
  <dimension ref="A1:E18"/>
  <sheetViews>
    <sheetView workbookViewId="0">
      <selection activeCell="H24" sqref="H24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4" t="s">
        <v>2028</v>
      </c>
      <c r="B1" t="s">
        <v>2046</v>
      </c>
    </row>
    <row r="2" spans="1:5" x14ac:dyDescent="0.3">
      <c r="A2" s="4" t="s">
        <v>2073</v>
      </c>
      <c r="B2" t="s">
        <v>2046</v>
      </c>
    </row>
    <row r="4" spans="1:5" x14ac:dyDescent="0.3">
      <c r="A4" s="4" t="s">
        <v>2045</v>
      </c>
      <c r="B4" s="4" t="s">
        <v>2044</v>
      </c>
    </row>
    <row r="5" spans="1:5" x14ac:dyDescent="0.3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5" t="s">
        <v>2074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3">
      <c r="A7" s="5" t="s">
        <v>2075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3">
      <c r="A8" s="5" t="s">
        <v>2076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3">
      <c r="A9" s="5" t="s">
        <v>2077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3">
      <c r="A10" s="5" t="s">
        <v>2078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3">
      <c r="A11" s="5" t="s">
        <v>2079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3">
      <c r="A12" s="5" t="s">
        <v>2080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3">
      <c r="A13" s="5" t="s">
        <v>2081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3">
      <c r="A14" s="5" t="s">
        <v>2082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3">
      <c r="A15" s="5" t="s">
        <v>2083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3">
      <c r="A16" s="5" t="s">
        <v>2084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3">
      <c r="A17" s="5" t="s">
        <v>2085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3">
      <c r="A18" s="5" t="s">
        <v>2043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1E0C-6D17-44FD-A45F-C71A0D7E909F}">
  <sheetPr codeName="Sheet5"/>
  <dimension ref="A1:H13"/>
  <sheetViews>
    <sheetView topLeftCell="A13" workbookViewId="0">
      <selection activeCell="K29" sqref="K29"/>
    </sheetView>
  </sheetViews>
  <sheetFormatPr defaultRowHeight="15.6" x14ac:dyDescent="0.3"/>
  <cols>
    <col min="1" max="1" width="30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10" customFormat="1" x14ac:dyDescent="0.3">
      <c r="A1" s="10" t="s">
        <v>2086</v>
      </c>
      <c r="B1" s="10" t="s">
        <v>2089</v>
      </c>
      <c r="C1" s="10" t="s">
        <v>2088</v>
      </c>
      <c r="D1" s="10" t="s">
        <v>2087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s="11" t="s">
        <v>2094</v>
      </c>
      <c r="B2">
        <f>COUNTIFS(Crowdfunding!D1:D1001,"&lt;1000",Crowdfunding!G1:G1001,"successful")</f>
        <v>30</v>
      </c>
      <c r="C2">
        <f>COUNTIFS(Crowdfunding!D1:D1001,"&lt;1000",Crowdfunding!G1:G1001,"failed")</f>
        <v>20</v>
      </c>
      <c r="D2">
        <f>COUNTIFS(Crowdfunding!D1:D1001,"&lt;1000",Crowdfunding!G1:G1001,"canceled")</f>
        <v>1</v>
      </c>
      <c r="E2">
        <f>SUM(B2,C2,D2)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s="11" t="s">
        <v>2095</v>
      </c>
      <c r="B3">
        <f>COUNTIFS(Crowdfunding!D1:D1001,"&gt;=1000",Crowdfunding!D1:D1001,"&lt;=4999",Crowdfunding!G1:G1001,"successful")</f>
        <v>191</v>
      </c>
      <c r="C3">
        <f>COUNTIFS(Crowdfunding!D1:D1001,"&gt;=1000",Crowdfunding!D1:D1001,"&lt;=4999",Crowdfunding!G1:G1001,"failed")</f>
        <v>38</v>
      </c>
      <c r="D3">
        <f>COUNTIFS(Crowdfunding!D1:D1001,"&gt;=1000",Crowdfunding!D1:D1001,"&lt;=4999",Crowdfunding!G1:G1001,"canceled")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s="11" t="s">
        <v>2096</v>
      </c>
      <c r="B4">
        <f>COUNTIFS(Crowdfunding!D1:D1001,"&gt;=5000",Crowdfunding!D1:D1001,"&lt;=9999",Crowdfunding!G1:G1001,"successful")</f>
        <v>164</v>
      </c>
      <c r="C4">
        <f>COUNTIFS(Crowdfunding!D1:D1001,"&gt;=5000",Crowdfunding!D1:D1001,"&lt;=9999",Crowdfunding!G1:G1001,"failed")</f>
        <v>126</v>
      </c>
      <c r="D4">
        <f>COUNTIFS(Crowdfunding!D1:D1001,"&lt;=5000",Crowdfunding!D1:D1001,"&lt;=9999",Crowdfunding!G1:G1001,"canceled")</f>
        <v>3</v>
      </c>
      <c r="E4">
        <f t="shared" si="0"/>
        <v>293</v>
      </c>
      <c r="F4" s="12">
        <f t="shared" si="1"/>
        <v>0.55972696245733788</v>
      </c>
      <c r="G4" s="12">
        <f t="shared" si="2"/>
        <v>0.43003412969283278</v>
      </c>
      <c r="H4" s="12">
        <f t="shared" si="3"/>
        <v>1.0238907849829351E-2</v>
      </c>
    </row>
    <row r="5" spans="1:8" x14ac:dyDescent="0.3">
      <c r="A5" s="11" t="s">
        <v>2097</v>
      </c>
      <c r="B5">
        <f>COUNTIFS(Crowdfunding!D1:D1001,"&gt;=10000",Crowdfunding!D1:D1001,"&lt;=14999",Crowdfunding!G1:G1001,"successful")</f>
        <v>4</v>
      </c>
      <c r="C5">
        <f>COUNTIFS(Crowdfunding!E1:E1001,"&gt;=10000",Crowdfunding!E1:E1001,"&lt;=14999",Crowdfunding!H1:H1001,"failed")</f>
        <v>0</v>
      </c>
      <c r="D5">
        <f>COUNTIFS(Crowdfunding!F1:F1001,"&gt;=10000",Crowdfunding!F1:F1001,"&lt;=14999",Crowdfunding!I1:I1001,"canceled")</f>
        <v>0</v>
      </c>
      <c r="E5">
        <f t="shared" si="0"/>
        <v>4</v>
      </c>
      <c r="F5" s="12">
        <f t="shared" si="1"/>
        <v>1</v>
      </c>
      <c r="G5" s="12">
        <f t="shared" si="2"/>
        <v>0</v>
      </c>
      <c r="H5" s="12">
        <f t="shared" si="3"/>
        <v>0</v>
      </c>
    </row>
    <row r="6" spans="1:8" x14ac:dyDescent="0.3">
      <c r="A6" s="11" t="s">
        <v>2098</v>
      </c>
      <c r="B6">
        <f>COUNTIFS(Crowdfunding!D1:D1001,"&gt;=15000",Crowdfunding!D1:D1001,"&lt;=19999",Crowdfunding!G1:G1001,"successful")</f>
        <v>10</v>
      </c>
      <c r="C6">
        <f>COUNTIFS(Crowdfunding!D1:D1001,"&gt;=15000",Crowdfunding!D1:D1001,"&lt;=19999",Crowdfunding!G1:G1001,"failed")</f>
        <v>0</v>
      </c>
      <c r="D6">
        <f>COUNTIFS(Crowdfunding!D1:D1001,"&gt;=15000",Crowdfunding!D1:D1001,"&lt;=19999",Crowdfunding!G1:G1001,"canceled")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s="11" t="s">
        <v>2099</v>
      </c>
      <c r="B7">
        <f>COUNTIFS(Crowdfunding!D1:D1001,"&lt;=24999",Crowdfunding!D1:D1001,"&gt;=20000",Crowdfunding!G1:G1001,"successful")</f>
        <v>7</v>
      </c>
      <c r="C7">
        <f>COUNTIFS(Crowdfunding!D1:D1001,"&lt;=24999",Crowdfunding!D1:D1001,"&gt;=20000",Crowdfunding!G1:G1001,"failed")</f>
        <v>0</v>
      </c>
      <c r="D7">
        <f>COUNTIFS(Crowdfunding!D1:D1001,"&lt;=24999",Crowdfunding!D1:D1001,"&gt;=20000",Crowdfunding!G1:G1001,"canceled")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s="11" t="s">
        <v>2100</v>
      </c>
      <c r="B8">
        <f>COUNTIFS(Crowdfunding!D1:D1001,"&lt;=29999",Crowdfunding!D1:D1001,"&gt;=25000",Crowdfunding!G1:G1001,"successful")</f>
        <v>11</v>
      </c>
      <c r="C8">
        <f>COUNTIFS(Crowdfunding!D1:D1001,"&lt;=29999",Crowdfunding!D1:D1001,"&gt;=25000",Crowdfunding!G1:G1001,"failed")</f>
        <v>3</v>
      </c>
      <c r="D8">
        <f>COUNTIFS(Crowdfunding!D1:D1001,"&lt;=29999",Crowdfunding!D1:D1001,"&gt;=25000",Crowdfunding!G1:G1001,"canceled")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s="11" t="s">
        <v>2101</v>
      </c>
      <c r="B9">
        <f>COUNTIFS(Crowdfunding!D1:D1001,"&lt;=34999",Crowdfunding!D1:D1001,"&gt;=30000",Crowdfunding!G1:G1001,"successful")</f>
        <v>7</v>
      </c>
      <c r="C9">
        <f>COUNTIFS(Crowdfunding!D1:D1001,"&lt;=34999",Crowdfunding!D1:D1001,"&gt;=30000",Crowdfunding!G1:G1001,"failed")</f>
        <v>0</v>
      </c>
      <c r="D9">
        <f>COUNTIFS(Crowdfunding!D1:D1001,"&lt;=34999",Crowdfunding!D1:D1001,"&gt;=30000",Crowdfunding!G1:G1001,"canceled")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s="11" t="s">
        <v>2102</v>
      </c>
      <c r="B10">
        <f>COUNTIFS(Crowdfunding!D1:D1001,"&gt;=35000",Crowdfunding!D1:D1001,"&lt;=39999",Crowdfunding!G1:G1001,"successful")</f>
        <v>8</v>
      </c>
      <c r="C10">
        <f>COUNTIFS(Crowdfunding!D1:D1001,"&gt;=35000",Crowdfunding!D1:D1001,"&lt;=39999",Crowdfunding!G1:G1001,"failed")</f>
        <v>3</v>
      </c>
      <c r="D10">
        <f>COUNTIFS(Crowdfunding!D1:D1001,"&gt;=35000",Crowdfunding!D1:D1001,"&lt;=39999",Crowdfunding!G1:G1001,"canceled")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s="11" t="s">
        <v>2103</v>
      </c>
      <c r="B11">
        <f>COUNTIFS(Crowdfunding!D1:D1001,"&gt;=40000",Crowdfunding!D1:D1001,"&lt;=44999",Crowdfunding!G1:G1001,"successful")</f>
        <v>11</v>
      </c>
      <c r="C11">
        <f>COUNTIFS(Crowdfunding!D1:D1001,"&gt;=40000",Crowdfunding!D1:D1001,"&lt;=44999",Crowdfunding!G1:G1001,"failed")</f>
        <v>3</v>
      </c>
      <c r="D11">
        <f>COUNTIFS(Crowdfunding!D1:D1001,"&gt;=40000",Crowdfunding!D1:D1001,"&lt;=44999",Crowdfunding!G1:G1001,"canceled")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s="11" t="s">
        <v>2104</v>
      </c>
      <c r="B12">
        <f>COUNTIFS(Crowdfunding!D1:D1001,"&gt;=45000",Crowdfunding!D1:D1001,"&lt;=49999",Crowdfunding!G1:G1001,"successful")</f>
        <v>8</v>
      </c>
      <c r="C12">
        <f>COUNTIFS(Crowdfunding!D1:D1001,"&gt;=45000",Crowdfunding!D1:D1001,"&lt;=49999",Crowdfunding!G1:G1001,"failed")</f>
        <v>3</v>
      </c>
      <c r="D12">
        <f>COUNTIFS(Crowdfunding!D1:D1001,"&gt;=45000",Crowdfunding!D1:D1001,"&lt;=49999",Crowdfunding!G1:G1001,"canceled")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s="11" t="s">
        <v>2105</v>
      </c>
      <c r="B13">
        <f>COUNTIFS(Crowdfunding!D1:D1001,"&gt;=50000",Crowdfunding!G1:G1001,"successful")</f>
        <v>114</v>
      </c>
      <c r="C13">
        <f>COUNTIFS(Crowdfunding!D1:D1001,"&gt;=50000",Crowdfunding!G1:G1001,"failed")</f>
        <v>163</v>
      </c>
      <c r="D13">
        <f>COUNTIFS(Crowdfunding!D1:D1001,"&gt;=50000",Crowdfunding!G1:G1001,"canceled")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2942-5E6B-43A4-8FFC-A18E043E5DA9}">
  <dimension ref="A1:I566"/>
  <sheetViews>
    <sheetView workbookViewId="0">
      <selection activeCell="G8" sqref="G8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13.19921875" customWidth="1"/>
    <col min="4" max="4" width="9.19921875" bestFit="1" customWidth="1"/>
    <col min="5" max="5" width="13.19921875" bestFit="1" customWidth="1"/>
    <col min="7" max="7" width="42.796875" bestFit="1" customWidth="1"/>
    <col min="8" max="8" width="18.69921875" bestFit="1" customWidth="1"/>
    <col min="9" max="9" width="15" bestFit="1" customWidth="1"/>
  </cols>
  <sheetData>
    <row r="1" spans="1:9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  <c r="G1" s="1"/>
      <c r="H1" s="10" t="s">
        <v>2106</v>
      </c>
      <c r="I1" s="10" t="s">
        <v>2107</v>
      </c>
    </row>
    <row r="2" spans="1:9" x14ac:dyDescent="0.3">
      <c r="A2" t="s">
        <v>20</v>
      </c>
      <c r="B2">
        <v>158</v>
      </c>
      <c r="D2" t="s">
        <v>14</v>
      </c>
      <c r="E2">
        <v>0</v>
      </c>
      <c r="G2" t="s">
        <v>2110</v>
      </c>
      <c r="H2">
        <f>AVEDEV(B2:B566)</f>
        <v>949.92637794658492</v>
      </c>
      <c r="I2">
        <f>AVERAGE(E2:E365)</f>
        <v>585.61538461538464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  <c r="I3">
        <f>MEDIAN(E2:E365)</f>
        <v>114.5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  <c r="I4">
        <f>MIN(E2:E365)</f>
        <v>0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MAX(B2:B566)</f>
        <v>7295</v>
      </c>
      <c r="I5">
        <f>MAX(E2:E365)</f>
        <v>6080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G6" s="13" t="s">
        <v>2112</v>
      </c>
      <c r="H6">
        <f>_xlfn.VAR.S(B2:B566)</f>
        <v>1606216.5936295739</v>
      </c>
      <c r="I6">
        <f>_xlfn.VAR.S(E2:E365)</f>
        <v>924113.45496927318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SQRT(H6)</f>
        <v>1267.366006183523</v>
      </c>
      <c r="I7">
        <f>SQRT(I6)</f>
        <v>961.30819978260524</v>
      </c>
    </row>
    <row r="8" spans="1:9" x14ac:dyDescent="0.3">
      <c r="A8" t="s">
        <v>20</v>
      </c>
      <c r="B8">
        <v>100</v>
      </c>
      <c r="D8" t="s">
        <v>14</v>
      </c>
      <c r="E8">
        <v>55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576">
    <cfRule type="cellIs" dxfId="15" priority="5" operator="equal">
      <formula>"live"</formula>
    </cfRule>
    <cfRule type="cellIs" dxfId="14" priority="6" operator="equal">
      <formula>"canceled"</formula>
    </cfRule>
    <cfRule type="cellIs" dxfId="13" priority="7" operator="equal">
      <formula>"successful"</formula>
    </cfRule>
    <cfRule type="cellIs" dxfId="12" priority="8" operator="equal">
      <formula>"failed"</formula>
    </cfRule>
  </conditionalFormatting>
  <conditionalFormatting sqref="D1:D1048576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conditionalFormatting sqref="G1:G5 G7:G1048576">
    <cfRule type="cellIs" dxfId="7" priority="25" operator="equal">
      <formula>"live"</formula>
    </cfRule>
    <cfRule type="cellIs" dxfId="6" priority="26" operator="equal">
      <formula>"canceled"</formula>
    </cfRule>
    <cfRule type="cellIs" dxfId="5" priority="27" operator="equal">
      <formula>"successful"</formula>
    </cfRule>
    <cfRule type="cellIs" dxfId="4" priority="28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workbookViewId="0">
      <selection activeCell="I14" sqref="I14"/>
    </sheetView>
  </sheetViews>
  <sheetFormatPr defaultColWidth="11.19921875" defaultRowHeight="15.6" x14ac:dyDescent="0.3"/>
  <cols>
    <col min="1" max="1" width="3.8984375" bestFit="1" customWidth="1"/>
    <col min="2" max="2" width="31.3984375" bestFit="1" customWidth="1"/>
    <col min="3" max="3" width="33.5" style="3" customWidth="1"/>
    <col min="4" max="4" width="6.8984375" bestFit="1" customWidth="1"/>
    <col min="5" max="5" width="7.59765625" bestFit="1" customWidth="1"/>
    <col min="6" max="6" width="14.19921875" bestFit="1" customWidth="1"/>
    <col min="7" max="7" width="9.19921875" bestFit="1" customWidth="1"/>
    <col min="8" max="8" width="13.19921875" bestFit="1" customWidth="1"/>
    <col min="9" max="9" width="16.0976562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11" customWidth="1"/>
    <col min="14" max="14" width="22.19921875" style="9" bestFit="1" customWidth="1"/>
    <col min="15" max="15" width="20.796875" style="9" bestFit="1" customWidth="1"/>
    <col min="16" max="16" width="9" bestFit="1" customWidth="1"/>
    <col min="17" max="17" width="8.296875" bestFit="1" customWidth="1"/>
    <col min="18" max="18" width="29.19921875" bestFit="1" customWidth="1"/>
    <col min="19" max="19" width="11.6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2072</v>
      </c>
      <c r="O1" s="7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>
        <f>ROUND( IFERROR( E2/H2, "0"), 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0">L2/86400+DATE(1970,1,1)</f>
        <v>42336.25</v>
      </c>
      <c r="O2" s="8">
        <f t="shared" ref="O2:O65" si="1">M2/86400+DATE(1970,1,1)</f>
        <v>42353.25</v>
      </c>
      <c r="P2" t="b">
        <v>0</v>
      </c>
      <c r="Q2" t="b">
        <v>0</v>
      </c>
      <c r="R2" t="s">
        <v>17</v>
      </c>
      <c r="S2" t="str">
        <f>LEFT( R2, FIND("/",R2) -1)</f>
        <v>food</v>
      </c>
      <c r="T2" t="str">
        <f>RIGHT(R2, LEN(R2) - FIND("/", 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2">ROUND(E3/D3*100, 0)</f>
        <v>1040</v>
      </c>
      <c r="G3" t="s">
        <v>20</v>
      </c>
      <c r="H3">
        <v>158</v>
      </c>
      <c r="I3">
        <f t="shared" ref="I3:I66" si="3">ROUND( IFERROR( E3/H3, "0"), 0)</f>
        <v>92</v>
      </c>
      <c r="J3" t="s">
        <v>21</v>
      </c>
      <c r="K3" t="s">
        <v>22</v>
      </c>
      <c r="L3">
        <v>1408424400</v>
      </c>
      <c r="M3">
        <v>1408597200</v>
      </c>
      <c r="N3" s="8">
        <f t="shared" si="0"/>
        <v>41870.208333333336</v>
      </c>
      <c r="O3" s="8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4">LEFT( R3, FIND("/",R3) -1)</f>
        <v>music</v>
      </c>
      <c r="T3" t="str">
        <f t="shared" ref="T3:T66" si="5">RIGHT(R3, LEN(R3) - FIND("/", R3))</f>
        <v>rock</v>
      </c>
    </row>
    <row r="4" spans="1:20" ht="31.2" customHeight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2"/>
        <v>131</v>
      </c>
      <c r="G4" t="s">
        <v>20</v>
      </c>
      <c r="H4">
        <v>1425</v>
      </c>
      <c r="I4">
        <f t="shared" si="3"/>
        <v>100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customHeight="1" x14ac:dyDescent="0.3">
      <c r="A5">
        <v>3</v>
      </c>
      <c r="B5" t="s">
        <v>29</v>
      </c>
      <c r="C5" s="3" t="s">
        <v>30</v>
      </c>
      <c r="D5">
        <v>4200</v>
      </c>
      <c r="E5" s="6">
        <v>2477</v>
      </c>
      <c r="F5">
        <f t="shared" si="2"/>
        <v>59</v>
      </c>
      <c r="G5" t="s">
        <v>14</v>
      </c>
      <c r="H5">
        <v>24</v>
      </c>
      <c r="I5">
        <f t="shared" si="3"/>
        <v>103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76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61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65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73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63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customHeight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customHeight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85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108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106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107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customHeight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69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customHeight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106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108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customHeight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customHeight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33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customHeight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45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customHeight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90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customHeight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customHeight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customHeight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72</v>
      </c>
      <c r="J66" t="s">
        <v>21</v>
      </c>
      <c r="K66" t="s">
        <v>22</v>
      </c>
      <c r="L66">
        <v>1530507600</v>
      </c>
      <c r="M66">
        <v>1531803600</v>
      </c>
      <c r="N66" s="8">
        <f t="shared" ref="N66:N129" si="6">L66/86400+DATE(1970,1,1)</f>
        <v>43283.208333333328</v>
      </c>
      <c r="O66" s="8">
        <f t="shared" ref="O66:O129" si="7">M66/86400+DATE(1970,1,1)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8">ROUND(E67/D67*100, 0)</f>
        <v>236</v>
      </c>
      <c r="G67" t="s">
        <v>20</v>
      </c>
      <c r="H67">
        <v>236</v>
      </c>
      <c r="I67">
        <f t="shared" ref="I67:I130" si="9">ROUND( IFERROR( E67/H67, "0"), 0)</f>
        <v>61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6"/>
        <v>40570.25</v>
      </c>
      <c r="O67" s="8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10">LEFT( R67, FIND("/",R67) -1)</f>
        <v>theater</v>
      </c>
      <c r="T67" t="str">
        <f t="shared" ref="T67:T130" si="11">RIGHT(R67, LEN(R67) - FIND("/", 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8"/>
        <v>45</v>
      </c>
      <c r="G68" t="s">
        <v>14</v>
      </c>
      <c r="H68">
        <v>12</v>
      </c>
      <c r="I68">
        <f t="shared" si="9"/>
        <v>109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customHeight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8"/>
        <v>162</v>
      </c>
      <c r="G69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8"/>
        <v>255</v>
      </c>
      <c r="G70" t="s">
        <v>20</v>
      </c>
      <c r="H70">
        <v>246</v>
      </c>
      <c r="I70">
        <f t="shared" si="9"/>
        <v>59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customHeight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8"/>
        <v>24</v>
      </c>
      <c r="G71" t="s">
        <v>74</v>
      </c>
      <c r="H71">
        <v>17</v>
      </c>
      <c r="I71">
        <f t="shared" si="9"/>
        <v>112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8"/>
        <v>124</v>
      </c>
      <c r="G72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customHeight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8"/>
        <v>108</v>
      </c>
      <c r="G73" t="s">
        <v>20</v>
      </c>
      <c r="H73">
        <v>76</v>
      </c>
      <c r="I73">
        <f t="shared" si="9"/>
        <v>85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8"/>
        <v>670</v>
      </c>
      <c r="G74" t="s">
        <v>20</v>
      </c>
      <c r="H74">
        <v>54</v>
      </c>
      <c r="I74">
        <f t="shared" si="9"/>
        <v>74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8"/>
        <v>661</v>
      </c>
      <c r="G75" t="s">
        <v>20</v>
      </c>
      <c r="H75">
        <v>88</v>
      </c>
      <c r="I75">
        <f t="shared" si="9"/>
        <v>105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8"/>
        <v>122</v>
      </c>
      <c r="G76" t="s">
        <v>20</v>
      </c>
      <c r="H76">
        <v>85</v>
      </c>
      <c r="I76">
        <f t="shared" si="9"/>
        <v>56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8"/>
        <v>151</v>
      </c>
      <c r="G77" t="s">
        <v>20</v>
      </c>
      <c r="H77">
        <v>170</v>
      </c>
      <c r="I77">
        <f t="shared" si="9"/>
        <v>86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8"/>
        <v>78</v>
      </c>
      <c r="G78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8"/>
        <v>47</v>
      </c>
      <c r="G79" t="s">
        <v>14</v>
      </c>
      <c r="H79">
        <v>56</v>
      </c>
      <c r="I79">
        <f t="shared" si="9"/>
        <v>80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customHeight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8"/>
        <v>301</v>
      </c>
      <c r="G80" t="s">
        <v>20</v>
      </c>
      <c r="H80">
        <v>330</v>
      </c>
      <c r="I80">
        <f t="shared" si="9"/>
        <v>41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8"/>
        <v>70</v>
      </c>
      <c r="G81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8"/>
        <v>637</v>
      </c>
      <c r="G82" t="s">
        <v>20</v>
      </c>
      <c r="H82">
        <v>127</v>
      </c>
      <c r="I82">
        <f t="shared" si="9"/>
        <v>55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8"/>
        <v>225</v>
      </c>
      <c r="G83" t="s">
        <v>20</v>
      </c>
      <c r="H83">
        <v>411</v>
      </c>
      <c r="I83">
        <f t="shared" si="9"/>
        <v>92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8"/>
        <v>1497</v>
      </c>
      <c r="G84" t="s">
        <v>20</v>
      </c>
      <c r="H84">
        <v>180</v>
      </c>
      <c r="I84">
        <f t="shared" si="9"/>
        <v>83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8"/>
        <v>38</v>
      </c>
      <c r="G8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customHeight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8"/>
        <v>132</v>
      </c>
      <c r="G86" t="s">
        <v>20</v>
      </c>
      <c r="H86">
        <v>374</v>
      </c>
      <c r="I86">
        <f t="shared" si="9"/>
        <v>111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8"/>
        <v>131</v>
      </c>
      <c r="G87" t="s">
        <v>20</v>
      </c>
      <c r="H87">
        <v>71</v>
      </c>
      <c r="I87">
        <f t="shared" si="9"/>
        <v>91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8"/>
        <v>168</v>
      </c>
      <c r="G88" t="s">
        <v>20</v>
      </c>
      <c r="H88">
        <v>203</v>
      </c>
      <c r="I88">
        <f t="shared" si="9"/>
        <v>61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customHeight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8"/>
        <v>62</v>
      </c>
      <c r="G89" t="s">
        <v>14</v>
      </c>
      <c r="H89">
        <v>1482</v>
      </c>
      <c r="I89">
        <f t="shared" si="9"/>
        <v>83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8"/>
        <v>261</v>
      </c>
      <c r="G90" t="s">
        <v>20</v>
      </c>
      <c r="H90">
        <v>113</v>
      </c>
      <c r="I90">
        <f t="shared" si="9"/>
        <v>111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8"/>
        <v>253</v>
      </c>
      <c r="G91" t="s">
        <v>20</v>
      </c>
      <c r="H91">
        <v>96</v>
      </c>
      <c r="I91">
        <f t="shared" si="9"/>
        <v>89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8"/>
        <v>79</v>
      </c>
      <c r="G92" t="s">
        <v>14</v>
      </c>
      <c r="H92">
        <v>106</v>
      </c>
      <c r="I92">
        <f t="shared" si="9"/>
        <v>58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8"/>
        <v>48</v>
      </c>
      <c r="G93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customHeight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8"/>
        <v>259</v>
      </c>
      <c r="G94" t="s">
        <v>20</v>
      </c>
      <c r="H94">
        <v>498</v>
      </c>
      <c r="I94">
        <f t="shared" si="9"/>
        <v>104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8"/>
        <v>61</v>
      </c>
      <c r="G9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8"/>
        <v>304</v>
      </c>
      <c r="G96" t="s">
        <v>20</v>
      </c>
      <c r="H96">
        <v>180</v>
      </c>
      <c r="I96">
        <f t="shared" si="9"/>
        <v>49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customHeight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8"/>
        <v>113</v>
      </c>
      <c r="G97" t="s">
        <v>20</v>
      </c>
      <c r="H97">
        <v>27</v>
      </c>
      <c r="I97">
        <f t="shared" si="9"/>
        <v>38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8"/>
        <v>217</v>
      </c>
      <c r="G98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8"/>
        <v>927</v>
      </c>
      <c r="G99" t="s">
        <v>20</v>
      </c>
      <c r="H99">
        <v>113</v>
      </c>
      <c r="I99">
        <f t="shared" si="9"/>
        <v>107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>
        <f t="shared" si="9"/>
        <v>27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customHeight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8"/>
        <v>197</v>
      </c>
      <c r="G101" t="s">
        <v>20</v>
      </c>
      <c r="H101">
        <v>164</v>
      </c>
      <c r="I101">
        <f t="shared" si="9"/>
        <v>91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8"/>
        <v>1021</v>
      </c>
      <c r="G103" t="s">
        <v>20</v>
      </c>
      <c r="H103">
        <v>164</v>
      </c>
      <c r="I103">
        <f t="shared" si="9"/>
        <v>56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8"/>
        <v>282</v>
      </c>
      <c r="G104" t="s">
        <v>20</v>
      </c>
      <c r="H104">
        <v>336</v>
      </c>
      <c r="I104">
        <f t="shared" si="9"/>
        <v>31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>
        <f t="shared" si="9"/>
        <v>67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8"/>
        <v>143</v>
      </c>
      <c r="G106" t="s">
        <v>20</v>
      </c>
      <c r="H106">
        <v>1917</v>
      </c>
      <c r="I106">
        <f t="shared" si="9"/>
        <v>89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8"/>
        <v>145</v>
      </c>
      <c r="G107" t="s">
        <v>20</v>
      </c>
      <c r="H107">
        <v>95</v>
      </c>
      <c r="I107">
        <f t="shared" si="9"/>
        <v>103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8"/>
        <v>359</v>
      </c>
      <c r="G108" t="s">
        <v>20</v>
      </c>
      <c r="H108">
        <v>147</v>
      </c>
      <c r="I108">
        <f t="shared" si="9"/>
        <v>95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customHeight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8"/>
        <v>186</v>
      </c>
      <c r="G109" t="s">
        <v>20</v>
      </c>
      <c r="H109">
        <v>86</v>
      </c>
      <c r="I109">
        <f t="shared" si="9"/>
        <v>76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customHeight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8"/>
        <v>595</v>
      </c>
      <c r="G110" t="s">
        <v>20</v>
      </c>
      <c r="H110">
        <v>83</v>
      </c>
      <c r="I110">
        <f t="shared" si="9"/>
        <v>108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>
        <f t="shared" si="9"/>
        <v>51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customHeight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>
        <f t="shared" si="9"/>
        <v>72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8"/>
        <v>120</v>
      </c>
      <c r="G113" t="s">
        <v>20</v>
      </c>
      <c r="H113">
        <v>676</v>
      </c>
      <c r="I113">
        <f t="shared" si="9"/>
        <v>109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8"/>
        <v>269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8"/>
        <v>377</v>
      </c>
      <c r="G115" t="s">
        <v>20</v>
      </c>
      <c r="H115">
        <v>131</v>
      </c>
      <c r="I115">
        <f t="shared" si="9"/>
        <v>95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8"/>
        <v>727</v>
      </c>
      <c r="G116" t="s">
        <v>20</v>
      </c>
      <c r="H116">
        <v>126</v>
      </c>
      <c r="I116">
        <f t="shared" si="9"/>
        <v>110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customHeight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>
        <f t="shared" si="9"/>
        <v>87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8"/>
        <v>174</v>
      </c>
      <c r="G119" t="s">
        <v>20</v>
      </c>
      <c r="H119">
        <v>275</v>
      </c>
      <c r="I119">
        <f t="shared" si="9"/>
        <v>31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8"/>
        <v>118</v>
      </c>
      <c r="G120" t="s">
        <v>20</v>
      </c>
      <c r="H120">
        <v>67</v>
      </c>
      <c r="I120">
        <f t="shared" si="9"/>
        <v>95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customHeight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8"/>
        <v>215</v>
      </c>
      <c r="G121" t="s">
        <v>20</v>
      </c>
      <c r="H121">
        <v>154</v>
      </c>
      <c r="I121">
        <f t="shared" si="9"/>
        <v>70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8"/>
        <v>149</v>
      </c>
      <c r="G122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8"/>
        <v>219</v>
      </c>
      <c r="G123" t="s">
        <v>20</v>
      </c>
      <c r="H123">
        <v>903</v>
      </c>
      <c r="I123">
        <f t="shared" si="9"/>
        <v>110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>
        <f t="shared" si="9"/>
        <v>50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8"/>
        <v>368</v>
      </c>
      <c r="G126" t="s">
        <v>20</v>
      </c>
      <c r="H126">
        <v>94</v>
      </c>
      <c r="I126">
        <f t="shared" si="9"/>
        <v>102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8"/>
        <v>160</v>
      </c>
      <c r="G127" t="s">
        <v>20</v>
      </c>
      <c r="H127">
        <v>180</v>
      </c>
      <c r="I127">
        <f t="shared" si="9"/>
        <v>47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>
        <f t="shared" si="9"/>
        <v>90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>
        <f t="shared" si="9"/>
        <v>79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8"/>
        <v>60</v>
      </c>
      <c r="G130" t="s">
        <v>74</v>
      </c>
      <c r="H130">
        <v>532</v>
      </c>
      <c r="I130">
        <f t="shared" si="9"/>
        <v>80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ref="N130:N193" si="12">L130/86400+DATE(1970,1,1)</f>
        <v>40417.208333333336</v>
      </c>
      <c r="O130" s="8">
        <f t="shared" ref="O130:O193" si="13">M130/86400+DATE(1970,1,1)</f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ROUND(E131/D131*100, 0)</f>
        <v>3</v>
      </c>
      <c r="G131" t="s">
        <v>74</v>
      </c>
      <c r="H131">
        <v>55</v>
      </c>
      <c r="I131">
        <f t="shared" ref="I131:I194" si="15">ROUND( IFERROR( E131/H131, "0"), 0)</f>
        <v>86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2"/>
        <v>42038.25</v>
      </c>
      <c r="O131" s="8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6">LEFT( R131, FIND("/",R131) -1)</f>
        <v>food</v>
      </c>
      <c r="T131" t="str">
        <f t="shared" ref="T131:T194" si="17">RIGHT(R131, LEN(R131) - FIND("/", 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customHeight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2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2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88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95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47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2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customHeight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47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customHeight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customHeight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66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2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61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customHeight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105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77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customHeight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30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2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customHeight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47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70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2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2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2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76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2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2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customHeight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customHeight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2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108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2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2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78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83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customHeight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26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customHeight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101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112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customHeight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2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33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customHeight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82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customHeight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customHeight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41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38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96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2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2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2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106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customHeight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ref="N194:N257" si="18">L194/86400+DATE(1970,1,1)</f>
        <v>41817.208333333336</v>
      </c>
      <c r="O194" s="8">
        <f t="shared" ref="O194:O257" si="19">M194/86400+DATE(1970,1,1)</f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0">ROUND(E195/D195*100, 0)</f>
        <v>46</v>
      </c>
      <c r="G195" t="s">
        <v>14</v>
      </c>
      <c r="H195">
        <v>65</v>
      </c>
      <c r="I195">
        <f t="shared" ref="I195:I258" si="21">ROUND( IFERROR( E195/H195, "0"), 0)</f>
        <v>46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8"/>
        <v>43198.208333333328</v>
      </c>
      <c r="O195" s="8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 R195, FIND("/",R195) -1)</f>
        <v>music</v>
      </c>
      <c r="T195" t="str">
        <f t="shared" ref="T195:T258" si="23">RIGHT(R195, LEN(R195) - FIND("/", 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0"/>
        <v>123</v>
      </c>
      <c r="G196" t="s">
        <v>20</v>
      </c>
      <c r="H196">
        <v>126</v>
      </c>
      <c r="I196">
        <f t="shared" si="21"/>
        <v>69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8"/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0"/>
        <v>362</v>
      </c>
      <c r="G197" t="s">
        <v>20</v>
      </c>
      <c r="H197">
        <v>524</v>
      </c>
      <c r="I197">
        <f t="shared" si="21"/>
        <v>109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8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0"/>
        <v>63</v>
      </c>
      <c r="G198" t="s">
        <v>14</v>
      </c>
      <c r="H198">
        <v>100</v>
      </c>
      <c r="I198">
        <f t="shared" si="21"/>
        <v>52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8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0"/>
        <v>298</v>
      </c>
      <c r="G199" t="s">
        <v>20</v>
      </c>
      <c r="H199">
        <v>1989</v>
      </c>
      <c r="I199">
        <f t="shared" si="21"/>
        <v>82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8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0"/>
        <v>10</v>
      </c>
      <c r="G200" t="s">
        <v>14</v>
      </c>
      <c r="H200">
        <v>168</v>
      </c>
      <c r="I200">
        <f t="shared" si="21"/>
        <v>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8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0"/>
        <v>54</v>
      </c>
      <c r="G201" t="s">
        <v>14</v>
      </c>
      <c r="H201">
        <v>13</v>
      </c>
      <c r="I201">
        <f t="shared" si="21"/>
        <v>74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8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0"/>
        <v>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8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customHeight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0"/>
        <v>681</v>
      </c>
      <c r="G203" t="s">
        <v>20</v>
      </c>
      <c r="H203">
        <v>157</v>
      </c>
      <c r="I203">
        <f t="shared" si="21"/>
        <v>91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8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0"/>
        <v>79</v>
      </c>
      <c r="G204" t="s">
        <v>74</v>
      </c>
      <c r="H204">
        <v>82</v>
      </c>
      <c r="I204">
        <f t="shared" si="21"/>
        <v>80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8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customHeight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0"/>
        <v>134</v>
      </c>
      <c r="G205" t="s">
        <v>20</v>
      </c>
      <c r="H205">
        <v>4498</v>
      </c>
      <c r="I205">
        <f t="shared" si="21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8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0"/>
        <v>3</v>
      </c>
      <c r="G206" t="s">
        <v>14</v>
      </c>
      <c r="H206">
        <v>40</v>
      </c>
      <c r="I206">
        <f t="shared" si="21"/>
        <v>63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8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0"/>
        <v>432</v>
      </c>
      <c r="G207" t="s">
        <v>20</v>
      </c>
      <c r="H207">
        <v>80</v>
      </c>
      <c r="I207">
        <f t="shared" si="21"/>
        <v>70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8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0"/>
        <v>39</v>
      </c>
      <c r="G208" t="s">
        <v>74</v>
      </c>
      <c r="H208">
        <v>57</v>
      </c>
      <c r="I208">
        <f t="shared" si="21"/>
        <v>61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8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customHeight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0"/>
        <v>426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8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0"/>
        <v>101</v>
      </c>
      <c r="G210" t="s">
        <v>20</v>
      </c>
      <c r="H210">
        <v>2053</v>
      </c>
      <c r="I210">
        <f t="shared" si="21"/>
        <v>97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8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customHeight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0"/>
        <v>21</v>
      </c>
      <c r="G211" t="s">
        <v>47</v>
      </c>
      <c r="H211">
        <v>808</v>
      </c>
      <c r="I211">
        <f t="shared" si="21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8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0"/>
        <v>67</v>
      </c>
      <c r="G212" t="s">
        <v>14</v>
      </c>
      <c r="H212">
        <v>226</v>
      </c>
      <c r="I212">
        <f t="shared" si="21"/>
        <v>28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8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customHeight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0"/>
        <v>95</v>
      </c>
      <c r="G213" t="s">
        <v>14</v>
      </c>
      <c r="H213">
        <v>1625</v>
      </c>
      <c r="I213">
        <f t="shared" si="21"/>
        <v>61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8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customHeight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0"/>
        <v>152</v>
      </c>
      <c r="G214" t="s">
        <v>20</v>
      </c>
      <c r="H214">
        <v>168</v>
      </c>
      <c r="I214">
        <f t="shared" si="21"/>
        <v>73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8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customHeight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0"/>
        <v>195</v>
      </c>
      <c r="G215" t="s">
        <v>20</v>
      </c>
      <c r="H215">
        <v>4289</v>
      </c>
      <c r="I215">
        <f t="shared" si="21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8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0"/>
        <v>1023</v>
      </c>
      <c r="G216" t="s">
        <v>20</v>
      </c>
      <c r="H216">
        <v>165</v>
      </c>
      <c r="I216">
        <f t="shared" si="21"/>
        <v>87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8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0"/>
        <v>4</v>
      </c>
      <c r="G217" t="s">
        <v>14</v>
      </c>
      <c r="H217">
        <v>143</v>
      </c>
      <c r="I217">
        <f t="shared" si="21"/>
        <v>42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8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0"/>
        <v>155</v>
      </c>
      <c r="G218" t="s">
        <v>20</v>
      </c>
      <c r="H218">
        <v>1815</v>
      </c>
      <c r="I218">
        <f t="shared" si="21"/>
        <v>104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8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0"/>
        <v>45</v>
      </c>
      <c r="G219" t="s">
        <v>14</v>
      </c>
      <c r="H219">
        <v>934</v>
      </c>
      <c r="I219">
        <f t="shared" si="21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8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0"/>
        <v>216</v>
      </c>
      <c r="G220" t="s">
        <v>20</v>
      </c>
      <c r="H220">
        <v>397</v>
      </c>
      <c r="I220">
        <f t="shared" si="21"/>
        <v>31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8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0"/>
        <v>332</v>
      </c>
      <c r="G221" t="s">
        <v>20</v>
      </c>
      <c r="H221">
        <v>1539</v>
      </c>
      <c r="I221">
        <f t="shared" si="21"/>
        <v>90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8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0"/>
        <v>8</v>
      </c>
      <c r="G222" t="s">
        <v>14</v>
      </c>
      <c r="H222">
        <v>17</v>
      </c>
      <c r="I222">
        <f t="shared" si="21"/>
        <v>39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8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customHeight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0"/>
        <v>99</v>
      </c>
      <c r="G223" t="s">
        <v>14</v>
      </c>
      <c r="H223">
        <v>2179</v>
      </c>
      <c r="I223">
        <f t="shared" si="21"/>
        <v>55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8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0"/>
        <v>138</v>
      </c>
      <c r="G224" t="s">
        <v>20</v>
      </c>
      <c r="H224">
        <v>138</v>
      </c>
      <c r="I224">
        <f t="shared" si="21"/>
        <v>48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8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0"/>
        <v>94</v>
      </c>
      <c r="G225" t="s">
        <v>14</v>
      </c>
      <c r="H225">
        <v>931</v>
      </c>
      <c r="I225">
        <f t="shared" si="21"/>
        <v>88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8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0"/>
        <v>404</v>
      </c>
      <c r="G226" t="s">
        <v>20</v>
      </c>
      <c r="H226">
        <v>3594</v>
      </c>
      <c r="I226">
        <f t="shared" si="21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8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0"/>
        <v>260</v>
      </c>
      <c r="G227" t="s">
        <v>20</v>
      </c>
      <c r="H227">
        <v>5880</v>
      </c>
      <c r="I227">
        <f t="shared" si="21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8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0"/>
        <v>367</v>
      </c>
      <c r="G228" t="s">
        <v>20</v>
      </c>
      <c r="H228">
        <v>112</v>
      </c>
      <c r="I228">
        <f t="shared" si="21"/>
        <v>98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8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customHeight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0"/>
        <v>169</v>
      </c>
      <c r="G229" t="s">
        <v>20</v>
      </c>
      <c r="H229">
        <v>943</v>
      </c>
      <c r="I229">
        <f t="shared" si="21"/>
        <v>109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8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0"/>
        <v>120</v>
      </c>
      <c r="G230" t="s">
        <v>20</v>
      </c>
      <c r="H230">
        <v>2468</v>
      </c>
      <c r="I230">
        <f t="shared" si="21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8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0"/>
        <v>194</v>
      </c>
      <c r="G231" t="s">
        <v>20</v>
      </c>
      <c r="H231">
        <v>2551</v>
      </c>
      <c r="I231">
        <f t="shared" si="21"/>
        <v>65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8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0"/>
        <v>420</v>
      </c>
      <c r="G232" t="s">
        <v>20</v>
      </c>
      <c r="H232">
        <v>101</v>
      </c>
      <c r="I232">
        <f t="shared" si="21"/>
        <v>100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8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0"/>
        <v>77</v>
      </c>
      <c r="G233" t="s">
        <v>74</v>
      </c>
      <c r="H233">
        <v>67</v>
      </c>
      <c r="I233">
        <f t="shared" si="21"/>
        <v>82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8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0"/>
        <v>171</v>
      </c>
      <c r="G234" t="s">
        <v>20</v>
      </c>
      <c r="H234">
        <v>92</v>
      </c>
      <c r="I234">
        <f t="shared" si="21"/>
        <v>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8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0"/>
        <v>158</v>
      </c>
      <c r="G235" t="s">
        <v>20</v>
      </c>
      <c r="H235">
        <v>62</v>
      </c>
      <c r="I235">
        <f t="shared" si="21"/>
        <v>97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8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0"/>
        <v>109</v>
      </c>
      <c r="G236" t="s">
        <v>20</v>
      </c>
      <c r="H236">
        <v>149</v>
      </c>
      <c r="I236">
        <f t="shared" si="21"/>
        <v>55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8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customHeight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0"/>
        <v>42</v>
      </c>
      <c r="G237" t="s">
        <v>14</v>
      </c>
      <c r="H237">
        <v>92</v>
      </c>
      <c r="I237">
        <f t="shared" si="21"/>
        <v>39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8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0"/>
        <v>11</v>
      </c>
      <c r="G238" t="s">
        <v>14</v>
      </c>
      <c r="H238">
        <v>57</v>
      </c>
      <c r="I238">
        <f t="shared" si="21"/>
        <v>76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8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customHeight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0"/>
        <v>159</v>
      </c>
      <c r="G239" t="s">
        <v>20</v>
      </c>
      <c r="H239">
        <v>329</v>
      </c>
      <c r="I239">
        <f t="shared" si="21"/>
        <v>45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8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0"/>
        <v>422</v>
      </c>
      <c r="G240" t="s">
        <v>20</v>
      </c>
      <c r="H240">
        <v>97</v>
      </c>
      <c r="I240">
        <f t="shared" si="21"/>
        <v>105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8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customHeight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0"/>
        <v>98</v>
      </c>
      <c r="G241" t="s">
        <v>14</v>
      </c>
      <c r="H241">
        <v>41</v>
      </c>
      <c r="I241">
        <f t="shared" si="21"/>
        <v>76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8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0"/>
        <v>419</v>
      </c>
      <c r="G242" t="s">
        <v>20</v>
      </c>
      <c r="H242">
        <v>1784</v>
      </c>
      <c r="I242">
        <f t="shared" si="21"/>
        <v>69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8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customHeight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0"/>
        <v>102</v>
      </c>
      <c r="G243" t="s">
        <v>20</v>
      </c>
      <c r="H243">
        <v>1684</v>
      </c>
      <c r="I243">
        <f t="shared" si="21"/>
        <v>102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8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0"/>
        <v>128</v>
      </c>
      <c r="G244" t="s">
        <v>20</v>
      </c>
      <c r="H244">
        <v>250</v>
      </c>
      <c r="I244">
        <f t="shared" si="21"/>
        <v>43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8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customHeight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0"/>
        <v>445</v>
      </c>
      <c r="G245" t="s">
        <v>20</v>
      </c>
      <c r="H245">
        <v>238</v>
      </c>
      <c r="I245">
        <f t="shared" si="21"/>
        <v>43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8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customHeight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0"/>
        <v>570</v>
      </c>
      <c r="G246" t="s">
        <v>20</v>
      </c>
      <c r="H246">
        <v>53</v>
      </c>
      <c r="I246">
        <f t="shared" si="21"/>
        <v>75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8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0"/>
        <v>509</v>
      </c>
      <c r="G247" t="s">
        <v>20</v>
      </c>
      <c r="H247">
        <v>214</v>
      </c>
      <c r="I247">
        <f t="shared" si="21"/>
        <v>69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8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customHeight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0"/>
        <v>326</v>
      </c>
      <c r="G248" t="s">
        <v>20</v>
      </c>
      <c r="H248">
        <v>222</v>
      </c>
      <c r="I248">
        <f t="shared" si="21"/>
        <v>66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8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0"/>
        <v>933</v>
      </c>
      <c r="G249" t="s">
        <v>20</v>
      </c>
      <c r="H249">
        <v>1884</v>
      </c>
      <c r="I249">
        <f t="shared" si="21"/>
        <v>98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8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0"/>
        <v>211</v>
      </c>
      <c r="G250" t="s">
        <v>20</v>
      </c>
      <c r="H250">
        <v>218</v>
      </c>
      <c r="I250">
        <f t="shared" si="21"/>
        <v>60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8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0"/>
        <v>273</v>
      </c>
      <c r="G251" t="s">
        <v>20</v>
      </c>
      <c r="H251">
        <v>6465</v>
      </c>
      <c r="I251">
        <f t="shared" si="21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8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0"/>
        <v>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8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0"/>
        <v>54</v>
      </c>
      <c r="G253" t="s">
        <v>14</v>
      </c>
      <c r="H253">
        <v>101</v>
      </c>
      <c r="I253">
        <f t="shared" si="21"/>
        <v>38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8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customHeight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0"/>
        <v>626</v>
      </c>
      <c r="G254" t="s">
        <v>20</v>
      </c>
      <c r="H254">
        <v>59</v>
      </c>
      <c r="I254">
        <f t="shared" si="21"/>
        <v>106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8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0"/>
        <v>89</v>
      </c>
      <c r="G255" t="s">
        <v>14</v>
      </c>
      <c r="H255">
        <v>1335</v>
      </c>
      <c r="I255">
        <f t="shared" si="21"/>
        <v>81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8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customHeight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0"/>
        <v>185</v>
      </c>
      <c r="G256" t="s">
        <v>20</v>
      </c>
      <c r="H256">
        <v>88</v>
      </c>
      <c r="I256">
        <f t="shared" si="21"/>
        <v>97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8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customHeight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0"/>
        <v>120</v>
      </c>
      <c r="G257" t="s">
        <v>20</v>
      </c>
      <c r="H257">
        <v>1697</v>
      </c>
      <c r="I257">
        <f t="shared" si="21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8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0"/>
        <v>23</v>
      </c>
      <c r="G258" t="s">
        <v>14</v>
      </c>
      <c r="H258">
        <v>15</v>
      </c>
      <c r="I258">
        <f t="shared" si="21"/>
        <v>64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ref="N258:N321" si="24">L258/86400+DATE(1970,1,1)</f>
        <v>42393.25</v>
      </c>
      <c r="O258" s="8">
        <f t="shared" ref="O258:O321" si="25">M258/86400+DATE(1970,1,1)</f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6">ROUND(E259/D259*100, 0)</f>
        <v>146</v>
      </c>
      <c r="G259" t="s">
        <v>20</v>
      </c>
      <c r="H259">
        <v>92</v>
      </c>
      <c r="I259">
        <f t="shared" ref="I259:I322" si="27">ROUND( IFERROR( E259/H259, "0"), 0)</f>
        <v>90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4"/>
        <v>41338.25</v>
      </c>
      <c r="O259" s="8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 R259, FIND("/",R259) -1)</f>
        <v>theater</v>
      </c>
      <c r="T259" t="str">
        <f t="shared" ref="T259:T322" si="29">RIGHT(R259, LEN(R259) - FIND("/", 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6"/>
        <v>268</v>
      </c>
      <c r="G260" t="s">
        <v>20</v>
      </c>
      <c r="H260">
        <v>186</v>
      </c>
      <c r="I260">
        <f t="shared" si="27"/>
        <v>72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4"/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customHeight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6"/>
        <v>598</v>
      </c>
      <c r="G261" t="s">
        <v>20</v>
      </c>
      <c r="H261">
        <v>138</v>
      </c>
      <c r="I261">
        <f t="shared" si="27"/>
        <v>78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4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6"/>
        <v>158</v>
      </c>
      <c r="G262" t="s">
        <v>20</v>
      </c>
      <c r="H262">
        <v>261</v>
      </c>
      <c r="I262">
        <f t="shared" si="27"/>
        <v>38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4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customHeight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6"/>
        <v>31</v>
      </c>
      <c r="G263" t="s">
        <v>14</v>
      </c>
      <c r="H263">
        <v>454</v>
      </c>
      <c r="I263">
        <f t="shared" si="27"/>
        <v>58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4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6"/>
        <v>313</v>
      </c>
      <c r="G264" t="s">
        <v>20</v>
      </c>
      <c r="H264">
        <v>107</v>
      </c>
      <c r="I264">
        <f t="shared" si="27"/>
        <v>50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4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6"/>
        <v>371</v>
      </c>
      <c r="G265" t="s">
        <v>20</v>
      </c>
      <c r="H265">
        <v>199</v>
      </c>
      <c r="I265">
        <f t="shared" si="27"/>
        <v>54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4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6"/>
        <v>363</v>
      </c>
      <c r="G266" t="s">
        <v>20</v>
      </c>
      <c r="H266">
        <v>5512</v>
      </c>
      <c r="I266">
        <f t="shared" si="27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4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6"/>
        <v>123</v>
      </c>
      <c r="G267" t="s">
        <v>20</v>
      </c>
      <c r="H267">
        <v>86</v>
      </c>
      <c r="I267">
        <f t="shared" si="27"/>
        <v>70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4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6"/>
        <v>77</v>
      </c>
      <c r="G268" t="s">
        <v>14</v>
      </c>
      <c r="H268">
        <v>3182</v>
      </c>
      <c r="I268">
        <f t="shared" si="27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4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6"/>
        <v>234</v>
      </c>
      <c r="G269" t="s">
        <v>20</v>
      </c>
      <c r="H269">
        <v>2768</v>
      </c>
      <c r="I269">
        <f t="shared" si="27"/>
        <v>52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4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6"/>
        <v>181</v>
      </c>
      <c r="G270" t="s">
        <v>20</v>
      </c>
      <c r="H270">
        <v>48</v>
      </c>
      <c r="I270">
        <f t="shared" si="27"/>
        <v>56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4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6"/>
        <v>253</v>
      </c>
      <c r="G271" t="s">
        <v>20</v>
      </c>
      <c r="H271">
        <v>87</v>
      </c>
      <c r="I271">
        <f t="shared" si="27"/>
        <v>102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4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6"/>
        <v>27</v>
      </c>
      <c r="G272" t="s">
        <v>74</v>
      </c>
      <c r="H272">
        <v>1890</v>
      </c>
      <c r="I272">
        <f t="shared" si="27"/>
        <v>25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4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customHeight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6"/>
        <v>1</v>
      </c>
      <c r="G273" t="s">
        <v>47</v>
      </c>
      <c r="H273">
        <v>61</v>
      </c>
      <c r="I273">
        <f t="shared" si="27"/>
        <v>32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4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6"/>
        <v>304</v>
      </c>
      <c r="G274" t="s">
        <v>20</v>
      </c>
      <c r="H274">
        <v>1894</v>
      </c>
      <c r="I274">
        <f t="shared" si="27"/>
        <v>82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4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6"/>
        <v>137</v>
      </c>
      <c r="G275" t="s">
        <v>20</v>
      </c>
      <c r="H275">
        <v>282</v>
      </c>
      <c r="I275">
        <f t="shared" si="27"/>
        <v>38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4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customHeight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6"/>
        <v>32</v>
      </c>
      <c r="G276" t="s">
        <v>14</v>
      </c>
      <c r="H276">
        <v>15</v>
      </c>
      <c r="I276">
        <f t="shared" si="27"/>
        <v>52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4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customHeight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6"/>
        <v>242</v>
      </c>
      <c r="G277" t="s">
        <v>20</v>
      </c>
      <c r="H277">
        <v>116</v>
      </c>
      <c r="I277">
        <f t="shared" si="27"/>
        <v>81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4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6"/>
        <v>97</v>
      </c>
      <c r="G278" t="s">
        <v>14</v>
      </c>
      <c r="H278">
        <v>133</v>
      </c>
      <c r="I278">
        <f t="shared" si="27"/>
        <v>40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4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customHeight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6"/>
        <v>1066</v>
      </c>
      <c r="G279" t="s">
        <v>20</v>
      </c>
      <c r="H279">
        <v>83</v>
      </c>
      <c r="I279">
        <f t="shared" si="27"/>
        <v>90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4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6"/>
        <v>326</v>
      </c>
      <c r="G280" t="s">
        <v>20</v>
      </c>
      <c r="H280">
        <v>91</v>
      </c>
      <c r="I280">
        <f t="shared" si="27"/>
        <v>97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4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customHeight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6"/>
        <v>171</v>
      </c>
      <c r="G281" t="s">
        <v>20</v>
      </c>
      <c r="H281">
        <v>546</v>
      </c>
      <c r="I281">
        <f t="shared" si="27"/>
        <v>25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4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customHeight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6"/>
        <v>581</v>
      </c>
      <c r="G282" t="s">
        <v>20</v>
      </c>
      <c r="H282">
        <v>393</v>
      </c>
      <c r="I282">
        <f t="shared" si="27"/>
        <v>37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4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6"/>
        <v>92</v>
      </c>
      <c r="G283" t="s">
        <v>14</v>
      </c>
      <c r="H283">
        <v>2062</v>
      </c>
      <c r="I283">
        <f t="shared" si="27"/>
        <v>73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4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6"/>
        <v>108</v>
      </c>
      <c r="G284" t="s">
        <v>20</v>
      </c>
      <c r="H284">
        <v>133</v>
      </c>
      <c r="I284">
        <f t="shared" si="27"/>
        <v>68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4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customHeight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6"/>
        <v>19</v>
      </c>
      <c r="G285" t="s">
        <v>14</v>
      </c>
      <c r="H285">
        <v>29</v>
      </c>
      <c r="I285">
        <f t="shared" si="27"/>
        <v>52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4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6"/>
        <v>83</v>
      </c>
      <c r="G286" t="s">
        <v>14</v>
      </c>
      <c r="H286">
        <v>132</v>
      </c>
      <c r="I286">
        <f t="shared" si="27"/>
        <v>62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4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6"/>
        <v>706</v>
      </c>
      <c r="G287" t="s">
        <v>20</v>
      </c>
      <c r="H287">
        <v>254</v>
      </c>
      <c r="I287">
        <f t="shared" si="27"/>
        <v>25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4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6"/>
        <v>17</v>
      </c>
      <c r="G288" t="s">
        <v>74</v>
      </c>
      <c r="H288">
        <v>184</v>
      </c>
      <c r="I288">
        <f t="shared" si="27"/>
        <v>106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4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6"/>
        <v>210</v>
      </c>
      <c r="G289" t="s">
        <v>20</v>
      </c>
      <c r="H289">
        <v>176</v>
      </c>
      <c r="I289">
        <f t="shared" si="27"/>
        <v>75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4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6"/>
        <v>98</v>
      </c>
      <c r="G290" t="s">
        <v>14</v>
      </c>
      <c r="H290">
        <v>137</v>
      </c>
      <c r="I290">
        <f t="shared" si="27"/>
        <v>40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4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6"/>
        <v>1684</v>
      </c>
      <c r="G291" t="s">
        <v>20</v>
      </c>
      <c r="H291">
        <v>337</v>
      </c>
      <c r="I291">
        <f t="shared" si="27"/>
        <v>40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4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6"/>
        <v>54</v>
      </c>
      <c r="G292" t="s">
        <v>14</v>
      </c>
      <c r="H292">
        <v>908</v>
      </c>
      <c r="I292">
        <f t="shared" si="27"/>
        <v>101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4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6"/>
        <v>457</v>
      </c>
      <c r="G293" t="s">
        <v>20</v>
      </c>
      <c r="H293">
        <v>107</v>
      </c>
      <c r="I293">
        <f t="shared" si="27"/>
        <v>77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4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6"/>
        <v>10</v>
      </c>
      <c r="G294" t="s">
        <v>14</v>
      </c>
      <c r="H294">
        <v>10</v>
      </c>
      <c r="I294">
        <f t="shared" si="27"/>
        <v>72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4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6"/>
        <v>16</v>
      </c>
      <c r="G295" t="s">
        <v>74</v>
      </c>
      <c r="H295">
        <v>32</v>
      </c>
      <c r="I295">
        <f t="shared" si="27"/>
        <v>33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4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6"/>
        <v>1340</v>
      </c>
      <c r="G296" t="s">
        <v>20</v>
      </c>
      <c r="H296">
        <v>183</v>
      </c>
      <c r="I296">
        <f t="shared" si="27"/>
        <v>44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4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customHeight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6"/>
        <v>36</v>
      </c>
      <c r="G297" t="s">
        <v>14</v>
      </c>
      <c r="H297">
        <v>1910</v>
      </c>
      <c r="I297">
        <f t="shared" si="27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4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customHeight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6"/>
        <v>55</v>
      </c>
      <c r="G298" t="s">
        <v>14</v>
      </c>
      <c r="H298">
        <v>38</v>
      </c>
      <c r="I298">
        <f t="shared" si="27"/>
        <v>88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4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6"/>
        <v>94</v>
      </c>
      <c r="G299" t="s">
        <v>14</v>
      </c>
      <c r="H299">
        <v>104</v>
      </c>
      <c r="I299">
        <f t="shared" si="27"/>
        <v>65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4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6"/>
        <v>144</v>
      </c>
      <c r="G300" t="s">
        <v>20</v>
      </c>
      <c r="H300">
        <v>72</v>
      </c>
      <c r="I300">
        <f t="shared" si="27"/>
        <v>70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4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customHeight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6"/>
        <v>51</v>
      </c>
      <c r="G301" t="s">
        <v>14</v>
      </c>
      <c r="H301">
        <v>49</v>
      </c>
      <c r="I301">
        <f t="shared" si="27"/>
        <v>40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4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6"/>
        <v>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4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customHeight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6"/>
        <v>1345</v>
      </c>
      <c r="G303" t="s">
        <v>20</v>
      </c>
      <c r="H303">
        <v>295</v>
      </c>
      <c r="I303">
        <f t="shared" si="27"/>
        <v>41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4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6"/>
        <v>32</v>
      </c>
      <c r="G304" t="s">
        <v>14</v>
      </c>
      <c r="H304">
        <v>245</v>
      </c>
      <c r="I304">
        <f t="shared" si="27"/>
        <v>99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4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6"/>
        <v>83</v>
      </c>
      <c r="G305" t="s">
        <v>14</v>
      </c>
      <c r="H305">
        <v>32</v>
      </c>
      <c r="I305">
        <f t="shared" si="27"/>
        <v>88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4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6"/>
        <v>546</v>
      </c>
      <c r="G306" t="s">
        <v>20</v>
      </c>
      <c r="H306">
        <v>142</v>
      </c>
      <c r="I306">
        <f t="shared" si="27"/>
        <v>81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4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6"/>
        <v>286</v>
      </c>
      <c r="G307" t="s">
        <v>20</v>
      </c>
      <c r="H307">
        <v>85</v>
      </c>
      <c r="I307">
        <f t="shared" si="27"/>
        <v>94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4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customHeight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6"/>
        <v>8</v>
      </c>
      <c r="G308" t="s">
        <v>14</v>
      </c>
      <c r="H308">
        <v>7</v>
      </c>
      <c r="I308">
        <f t="shared" si="27"/>
        <v>73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4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customHeight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6"/>
        <v>132</v>
      </c>
      <c r="G309" t="s">
        <v>20</v>
      </c>
      <c r="H309">
        <v>659</v>
      </c>
      <c r="I309">
        <f t="shared" si="27"/>
        <v>66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4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6"/>
        <v>74</v>
      </c>
      <c r="G310" t="s">
        <v>14</v>
      </c>
      <c r="H310">
        <v>803</v>
      </c>
      <c r="I310">
        <f t="shared" si="27"/>
        <v>109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4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6"/>
        <v>75</v>
      </c>
      <c r="G311" t="s">
        <v>74</v>
      </c>
      <c r="H311">
        <v>75</v>
      </c>
      <c r="I311">
        <f t="shared" si="27"/>
        <v>41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4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6"/>
        <v>20</v>
      </c>
      <c r="G312" t="s">
        <v>14</v>
      </c>
      <c r="H312">
        <v>16</v>
      </c>
      <c r="I312">
        <f t="shared" si="27"/>
        <v>99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4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6"/>
        <v>203</v>
      </c>
      <c r="G313" t="s">
        <v>20</v>
      </c>
      <c r="H313">
        <v>121</v>
      </c>
      <c r="I313">
        <f t="shared" si="27"/>
        <v>106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4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6"/>
        <v>310</v>
      </c>
      <c r="G314" t="s">
        <v>20</v>
      </c>
      <c r="H314">
        <v>3742</v>
      </c>
      <c r="I314">
        <f t="shared" si="27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4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6"/>
        <v>395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4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6"/>
        <v>295</v>
      </c>
      <c r="G316" t="s">
        <v>20</v>
      </c>
      <c r="H316">
        <v>133</v>
      </c>
      <c r="I316">
        <f t="shared" si="27"/>
        <v>31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4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customHeight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6"/>
        <v>34</v>
      </c>
      <c r="G317" t="s">
        <v>14</v>
      </c>
      <c r="H317">
        <v>31</v>
      </c>
      <c r="I317">
        <f t="shared" si="27"/>
        <v>104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4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6"/>
        <v>67</v>
      </c>
      <c r="G318" t="s">
        <v>14</v>
      </c>
      <c r="H318">
        <v>108</v>
      </c>
      <c r="I318">
        <f t="shared" si="27"/>
        <v>59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4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6"/>
        <v>19</v>
      </c>
      <c r="G319" t="s">
        <v>14</v>
      </c>
      <c r="H319">
        <v>30</v>
      </c>
      <c r="I319">
        <f t="shared" si="27"/>
        <v>42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4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customHeight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6"/>
        <v>16</v>
      </c>
      <c r="G320" t="s">
        <v>14</v>
      </c>
      <c r="H320">
        <v>17</v>
      </c>
      <c r="I320">
        <f t="shared" si="27"/>
        <v>53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4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6"/>
        <v>39</v>
      </c>
      <c r="G321" t="s">
        <v>74</v>
      </c>
      <c r="H321">
        <v>64</v>
      </c>
      <c r="I321">
        <f t="shared" si="27"/>
        <v>51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4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6"/>
        <v>10</v>
      </c>
      <c r="G322" t="s">
        <v>14</v>
      </c>
      <c r="H322">
        <v>80</v>
      </c>
      <c r="I322">
        <f t="shared" si="27"/>
        <v>101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ref="N322:N385" si="30">L322/86400+DATE(1970,1,1)</f>
        <v>40673.208333333336</v>
      </c>
      <c r="O322" s="8">
        <f t="shared" ref="O322:O385" si="31">M322/86400+DATE(1970,1,1)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customHeight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2">ROUND(E323/D323*100, 0)</f>
        <v>94</v>
      </c>
      <c r="G323" t="s">
        <v>14</v>
      </c>
      <c r="H323">
        <v>2468</v>
      </c>
      <c r="I323">
        <f t="shared" ref="I323:I386" si="33">ROUND( IFERROR( E323/H323, "0"), 0)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30"/>
        <v>40634.208333333336</v>
      </c>
      <c r="O323" s="8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 R323, FIND("/",R323) -1)</f>
        <v>film &amp; video</v>
      </c>
      <c r="T323" t="str">
        <f t="shared" ref="T323:T386" si="35">RIGHT(R323, LEN(R323) - FIND("/", R323))</f>
        <v>shorts</v>
      </c>
    </row>
    <row r="324" spans="1:20" ht="31.2" customHeight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2"/>
        <v>167</v>
      </c>
      <c r="G324" t="s">
        <v>20</v>
      </c>
      <c r="H324">
        <v>5168</v>
      </c>
      <c r="I324">
        <f t="shared" si="33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0"/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2"/>
        <v>24</v>
      </c>
      <c r="G325" t="s">
        <v>14</v>
      </c>
      <c r="H325">
        <v>26</v>
      </c>
      <c r="I325">
        <f t="shared" si="33"/>
        <v>83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0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2"/>
        <v>164</v>
      </c>
      <c r="G326" t="s">
        <v>20</v>
      </c>
      <c r="H326">
        <v>307</v>
      </c>
      <c r="I326">
        <f t="shared" si="33"/>
        <v>38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0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customHeight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2"/>
        <v>91</v>
      </c>
      <c r="G327" t="s">
        <v>14</v>
      </c>
      <c r="H327">
        <v>73</v>
      </c>
      <c r="I327">
        <f t="shared" si="33"/>
        <v>81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0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customHeight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2"/>
        <v>46</v>
      </c>
      <c r="G328" t="s">
        <v>14</v>
      </c>
      <c r="H328">
        <v>128</v>
      </c>
      <c r="I328">
        <f t="shared" si="33"/>
        <v>26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0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2"/>
        <v>39</v>
      </c>
      <c r="G329" t="s">
        <v>14</v>
      </c>
      <c r="H329">
        <v>33</v>
      </c>
      <c r="I329">
        <f t="shared" si="33"/>
        <v>30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0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customHeight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2"/>
        <v>134</v>
      </c>
      <c r="G330" t="s">
        <v>20</v>
      </c>
      <c r="H330">
        <v>2441</v>
      </c>
      <c r="I330">
        <f t="shared" si="33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0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2"/>
        <v>23</v>
      </c>
      <c r="G331" t="s">
        <v>47</v>
      </c>
      <c r="H331">
        <v>211</v>
      </c>
      <c r="I331">
        <f t="shared" si="33"/>
        <v>102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0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customHeight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2"/>
        <v>185</v>
      </c>
      <c r="G332" t="s">
        <v>20</v>
      </c>
      <c r="H332">
        <v>1385</v>
      </c>
      <c r="I332">
        <f t="shared" si="33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0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2"/>
        <v>444</v>
      </c>
      <c r="G333" t="s">
        <v>20</v>
      </c>
      <c r="H333">
        <v>190</v>
      </c>
      <c r="I333">
        <f t="shared" si="33"/>
        <v>77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0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customHeight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2"/>
        <v>200</v>
      </c>
      <c r="G334" t="s">
        <v>20</v>
      </c>
      <c r="H334">
        <v>470</v>
      </c>
      <c r="I334">
        <f t="shared" si="33"/>
        <v>88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0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2"/>
        <v>124</v>
      </c>
      <c r="G335" t="s">
        <v>20</v>
      </c>
      <c r="H335">
        <v>253</v>
      </c>
      <c r="I335">
        <f t="shared" si="33"/>
        <v>47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0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2"/>
        <v>187</v>
      </c>
      <c r="G336" t="s">
        <v>20</v>
      </c>
      <c r="H336">
        <v>1113</v>
      </c>
      <c r="I336">
        <f t="shared" si="33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0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2"/>
        <v>114</v>
      </c>
      <c r="G337" t="s">
        <v>20</v>
      </c>
      <c r="H337">
        <v>2283</v>
      </c>
      <c r="I337">
        <f t="shared" si="33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0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2"/>
        <v>97</v>
      </c>
      <c r="G338" t="s">
        <v>14</v>
      </c>
      <c r="H338">
        <v>1072</v>
      </c>
      <c r="I338">
        <f t="shared" si="33"/>
        <v>64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0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2"/>
        <v>123</v>
      </c>
      <c r="G339" t="s">
        <v>20</v>
      </c>
      <c r="H339">
        <v>1095</v>
      </c>
      <c r="I339">
        <f t="shared" si="33"/>
        <v>106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0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2"/>
        <v>179</v>
      </c>
      <c r="G340" t="s">
        <v>20</v>
      </c>
      <c r="H340">
        <v>1690</v>
      </c>
      <c r="I340">
        <f t="shared" si="33"/>
        <v>74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0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2"/>
        <v>80</v>
      </c>
      <c r="G341" t="s">
        <v>74</v>
      </c>
      <c r="H341">
        <v>1297</v>
      </c>
      <c r="I341">
        <f t="shared" si="33"/>
        <v>84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0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2"/>
        <v>94</v>
      </c>
      <c r="G342" t="s">
        <v>14</v>
      </c>
      <c r="H342">
        <v>393</v>
      </c>
      <c r="I342">
        <f t="shared" si="33"/>
        <v>89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0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customHeight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2"/>
        <v>85</v>
      </c>
      <c r="G343" t="s">
        <v>14</v>
      </c>
      <c r="H343">
        <v>1257</v>
      </c>
      <c r="I343">
        <f t="shared" si="33"/>
        <v>77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0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2"/>
        <v>67</v>
      </c>
      <c r="G344" t="s">
        <v>14</v>
      </c>
      <c r="H344">
        <v>328</v>
      </c>
      <c r="I344">
        <f t="shared" si="33"/>
        <v>97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0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2"/>
        <v>54</v>
      </c>
      <c r="G345" t="s">
        <v>14</v>
      </c>
      <c r="H345">
        <v>147</v>
      </c>
      <c r="I345">
        <f t="shared" si="33"/>
        <v>33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0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2"/>
        <v>42</v>
      </c>
      <c r="G346" t="s">
        <v>14</v>
      </c>
      <c r="H346">
        <v>830</v>
      </c>
      <c r="I346">
        <f t="shared" si="33"/>
        <v>100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0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2"/>
        <v>15</v>
      </c>
      <c r="G347" t="s">
        <v>14</v>
      </c>
      <c r="H347">
        <v>331</v>
      </c>
      <c r="I347">
        <f t="shared" si="33"/>
        <v>70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0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2"/>
        <v>34</v>
      </c>
      <c r="G348" t="s">
        <v>14</v>
      </c>
      <c r="H348">
        <v>25</v>
      </c>
      <c r="I348">
        <f t="shared" si="33"/>
        <v>110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0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2"/>
        <v>1401</v>
      </c>
      <c r="G349" t="s">
        <v>20</v>
      </c>
      <c r="H349">
        <v>191</v>
      </c>
      <c r="I349">
        <f t="shared" si="33"/>
        <v>66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0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2"/>
        <v>72</v>
      </c>
      <c r="G350" t="s">
        <v>14</v>
      </c>
      <c r="H350">
        <v>3483</v>
      </c>
      <c r="I350">
        <f t="shared" si="33"/>
        <v>41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0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2"/>
        <v>53</v>
      </c>
      <c r="G351" t="s">
        <v>14</v>
      </c>
      <c r="H351">
        <v>923</v>
      </c>
      <c r="I351">
        <f t="shared" si="33"/>
        <v>104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0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2"/>
        <v>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0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2"/>
        <v>128</v>
      </c>
      <c r="G353" t="s">
        <v>20</v>
      </c>
      <c r="H353">
        <v>2013</v>
      </c>
      <c r="I353">
        <f t="shared" si="33"/>
        <v>47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0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2"/>
        <v>35</v>
      </c>
      <c r="G354" t="s">
        <v>14</v>
      </c>
      <c r="H354">
        <v>33</v>
      </c>
      <c r="I354">
        <f t="shared" si="33"/>
        <v>30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0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2"/>
        <v>411</v>
      </c>
      <c r="G355" t="s">
        <v>20</v>
      </c>
      <c r="H355">
        <v>1703</v>
      </c>
      <c r="I355">
        <f t="shared" si="33"/>
        <v>81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0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2"/>
        <v>124</v>
      </c>
      <c r="G356" t="s">
        <v>20</v>
      </c>
      <c r="H356">
        <v>80</v>
      </c>
      <c r="I356">
        <f t="shared" si="33"/>
        <v>94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0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2"/>
        <v>59</v>
      </c>
      <c r="G357" t="s">
        <v>47</v>
      </c>
      <c r="H357">
        <v>86</v>
      </c>
      <c r="I357">
        <f t="shared" si="33"/>
        <v>26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0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2"/>
        <v>37</v>
      </c>
      <c r="G358" t="s">
        <v>14</v>
      </c>
      <c r="H358">
        <v>40</v>
      </c>
      <c r="I358">
        <f t="shared" si="33"/>
        <v>86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0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2"/>
        <v>185</v>
      </c>
      <c r="G359" t="s">
        <v>20</v>
      </c>
      <c r="H359">
        <v>41</v>
      </c>
      <c r="I359">
        <f t="shared" si="33"/>
        <v>104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0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2"/>
        <v>12</v>
      </c>
      <c r="G360" t="s">
        <v>14</v>
      </c>
      <c r="H360">
        <v>23</v>
      </c>
      <c r="I360">
        <f t="shared" si="33"/>
        <v>50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0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2"/>
        <v>299</v>
      </c>
      <c r="G361" t="s">
        <v>20</v>
      </c>
      <c r="H361">
        <v>187</v>
      </c>
      <c r="I361">
        <f t="shared" si="33"/>
        <v>64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0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2"/>
        <v>226</v>
      </c>
      <c r="G362" t="s">
        <v>20</v>
      </c>
      <c r="H362">
        <v>2875</v>
      </c>
      <c r="I362">
        <f t="shared" si="33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0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2"/>
        <v>174</v>
      </c>
      <c r="G363" t="s">
        <v>20</v>
      </c>
      <c r="H363">
        <v>88</v>
      </c>
      <c r="I363">
        <f t="shared" si="33"/>
        <v>108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0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2"/>
        <v>372</v>
      </c>
      <c r="G364" t="s">
        <v>20</v>
      </c>
      <c r="H364">
        <v>191</v>
      </c>
      <c r="I364">
        <f t="shared" si="33"/>
        <v>72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0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2"/>
        <v>160</v>
      </c>
      <c r="G365" t="s">
        <v>20</v>
      </c>
      <c r="H365">
        <v>139</v>
      </c>
      <c r="I365">
        <f t="shared" si="33"/>
        <v>60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0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2"/>
        <v>1616</v>
      </c>
      <c r="G366" t="s">
        <v>20</v>
      </c>
      <c r="H366">
        <v>186</v>
      </c>
      <c r="I366">
        <f t="shared" si="33"/>
        <v>78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0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2"/>
        <v>733</v>
      </c>
      <c r="G367" t="s">
        <v>20</v>
      </c>
      <c r="H367">
        <v>112</v>
      </c>
      <c r="I367">
        <f t="shared" si="33"/>
        <v>105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0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2"/>
        <v>592</v>
      </c>
      <c r="G368" t="s">
        <v>20</v>
      </c>
      <c r="H368">
        <v>101</v>
      </c>
      <c r="I368">
        <f t="shared" si="33"/>
        <v>106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0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2"/>
        <v>19</v>
      </c>
      <c r="G369" t="s">
        <v>14</v>
      </c>
      <c r="H369">
        <v>75</v>
      </c>
      <c r="I369">
        <f t="shared" si="33"/>
        <v>25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0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2"/>
        <v>277</v>
      </c>
      <c r="G370" t="s">
        <v>20</v>
      </c>
      <c r="H370">
        <v>206</v>
      </c>
      <c r="I370">
        <f t="shared" si="33"/>
        <v>70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0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2"/>
        <v>273</v>
      </c>
      <c r="G371" t="s">
        <v>20</v>
      </c>
      <c r="H371">
        <v>154</v>
      </c>
      <c r="I371">
        <f t="shared" si="33"/>
        <v>96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0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2"/>
        <v>159</v>
      </c>
      <c r="G372" t="s">
        <v>20</v>
      </c>
      <c r="H372">
        <v>5966</v>
      </c>
      <c r="I372">
        <f t="shared" si="33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0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2"/>
        <v>68</v>
      </c>
      <c r="G373" t="s">
        <v>14</v>
      </c>
      <c r="H373">
        <v>2176</v>
      </c>
      <c r="I373">
        <f t="shared" si="33"/>
        <v>59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0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customHeight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2"/>
        <v>1592</v>
      </c>
      <c r="G374" t="s">
        <v>20</v>
      </c>
      <c r="H374">
        <v>169</v>
      </c>
      <c r="I374">
        <f t="shared" si="33"/>
        <v>85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0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2"/>
        <v>730</v>
      </c>
      <c r="G375" t="s">
        <v>20</v>
      </c>
      <c r="H375">
        <v>2106</v>
      </c>
      <c r="I375">
        <f t="shared" si="33"/>
        <v>78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0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customHeight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2"/>
        <v>13</v>
      </c>
      <c r="G376" t="s">
        <v>14</v>
      </c>
      <c r="H376">
        <v>441</v>
      </c>
      <c r="I376">
        <f t="shared" si="33"/>
        <v>50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0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customHeight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2"/>
        <v>55</v>
      </c>
      <c r="G377" t="s">
        <v>14</v>
      </c>
      <c r="H377">
        <v>25</v>
      </c>
      <c r="I377">
        <f t="shared" si="33"/>
        <v>59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0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2"/>
        <v>361</v>
      </c>
      <c r="G378" t="s">
        <v>20</v>
      </c>
      <c r="H378">
        <v>131</v>
      </c>
      <c r="I378">
        <f t="shared" si="33"/>
        <v>94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0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2"/>
        <v>10</v>
      </c>
      <c r="G379" t="s">
        <v>14</v>
      </c>
      <c r="H379">
        <v>127</v>
      </c>
      <c r="I379">
        <f t="shared" si="33"/>
        <v>40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0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2"/>
        <v>14</v>
      </c>
      <c r="G380" t="s">
        <v>14</v>
      </c>
      <c r="H380">
        <v>355</v>
      </c>
      <c r="I380">
        <f t="shared" si="33"/>
        <v>70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0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2"/>
        <v>40</v>
      </c>
      <c r="G381" t="s">
        <v>14</v>
      </c>
      <c r="H381">
        <v>44</v>
      </c>
      <c r="I381">
        <f t="shared" si="33"/>
        <v>66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0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customHeight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2"/>
        <v>160</v>
      </c>
      <c r="G382" t="s">
        <v>20</v>
      </c>
      <c r="H382">
        <v>84</v>
      </c>
      <c r="I382">
        <f t="shared" si="33"/>
        <v>48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0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2"/>
        <v>184</v>
      </c>
      <c r="G383" t="s">
        <v>20</v>
      </c>
      <c r="H383">
        <v>155</v>
      </c>
      <c r="I383">
        <f t="shared" si="33"/>
        <v>63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0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customHeight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2"/>
        <v>64</v>
      </c>
      <c r="G384" t="s">
        <v>14</v>
      </c>
      <c r="H384">
        <v>67</v>
      </c>
      <c r="I384">
        <f t="shared" si="33"/>
        <v>87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0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2"/>
        <v>225</v>
      </c>
      <c r="G385" t="s">
        <v>20</v>
      </c>
      <c r="H385">
        <v>189</v>
      </c>
      <c r="I385">
        <f t="shared" si="33"/>
        <v>75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0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2"/>
        <v>172</v>
      </c>
      <c r="G386" t="s">
        <v>20</v>
      </c>
      <c r="H386">
        <v>4799</v>
      </c>
      <c r="I386">
        <f t="shared" si="33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ref="N386:N449" si="36">L386/86400+DATE(1970,1,1)</f>
        <v>42776.25</v>
      </c>
      <c r="O386" s="8">
        <f t="shared" ref="O386:O449" si="37">M386/86400+DATE(1970,1,1)</f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customHeight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8">ROUND(E387/D387*100, 0)</f>
        <v>146</v>
      </c>
      <c r="G387" t="s">
        <v>20</v>
      </c>
      <c r="H387">
        <v>1137</v>
      </c>
      <c r="I387">
        <f t="shared" ref="I387:I450" si="39">ROUND( IFERROR( E387/H387, "0"), 0)</f>
        <v>50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6"/>
        <v>43553.208333333328</v>
      </c>
      <c r="O387" s="8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 R387, FIND("/",R387) -1)</f>
        <v>publishing</v>
      </c>
      <c r="T387" t="str">
        <f t="shared" ref="T387:T450" si="41">RIGHT(R387, LEN(R387) - FIND("/", R387))</f>
        <v>nonfiction</v>
      </c>
    </row>
    <row r="388" spans="1:20" ht="31.2" customHeight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8"/>
        <v>76</v>
      </c>
      <c r="G388" t="s">
        <v>14</v>
      </c>
      <c r="H388">
        <v>1068</v>
      </c>
      <c r="I388">
        <f t="shared" si="39"/>
        <v>97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6"/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8"/>
        <v>39</v>
      </c>
      <c r="G389" t="s">
        <v>14</v>
      </c>
      <c r="H389">
        <v>424</v>
      </c>
      <c r="I389">
        <f t="shared" si="39"/>
        <v>101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6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8"/>
        <v>11</v>
      </c>
      <c r="G390" t="s">
        <v>74</v>
      </c>
      <c r="H390">
        <v>145</v>
      </c>
      <c r="I390">
        <f t="shared" si="39"/>
        <v>89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6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8"/>
        <v>122</v>
      </c>
      <c r="G391" t="s">
        <v>20</v>
      </c>
      <c r="H391">
        <v>1152</v>
      </c>
      <c r="I391">
        <f t="shared" si="39"/>
        <v>88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6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8"/>
        <v>187</v>
      </c>
      <c r="G392" t="s">
        <v>20</v>
      </c>
      <c r="H392">
        <v>50</v>
      </c>
      <c r="I392">
        <f t="shared" si="39"/>
        <v>90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6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8"/>
        <v>7</v>
      </c>
      <c r="G393" t="s">
        <v>14</v>
      </c>
      <c r="H393">
        <v>151</v>
      </c>
      <c r="I393">
        <f t="shared" si="39"/>
        <v>29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6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customHeight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8"/>
        <v>66</v>
      </c>
      <c r="G394" t="s">
        <v>14</v>
      </c>
      <c r="H394">
        <v>1608</v>
      </c>
      <c r="I394">
        <f t="shared" si="39"/>
        <v>42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6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8"/>
        <v>229</v>
      </c>
      <c r="G395" t="s">
        <v>20</v>
      </c>
      <c r="H395">
        <v>3059</v>
      </c>
      <c r="I395">
        <f t="shared" si="39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6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8"/>
        <v>469</v>
      </c>
      <c r="G396" t="s">
        <v>20</v>
      </c>
      <c r="H396">
        <v>34</v>
      </c>
      <c r="I396">
        <f t="shared" si="39"/>
        <v>110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6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customHeight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8"/>
        <v>130</v>
      </c>
      <c r="G397" t="s">
        <v>20</v>
      </c>
      <c r="H397">
        <v>220</v>
      </c>
      <c r="I397">
        <f t="shared" si="39"/>
        <v>42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6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8"/>
        <v>167</v>
      </c>
      <c r="G398" t="s">
        <v>20</v>
      </c>
      <c r="H398">
        <v>1604</v>
      </c>
      <c r="I398">
        <f t="shared" si="39"/>
        <v>48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6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8"/>
        <v>174</v>
      </c>
      <c r="G399" t="s">
        <v>20</v>
      </c>
      <c r="H399">
        <v>454</v>
      </c>
      <c r="I399">
        <f t="shared" si="39"/>
        <v>31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6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customHeight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8"/>
        <v>718</v>
      </c>
      <c r="G400" t="s">
        <v>20</v>
      </c>
      <c r="H400">
        <v>123</v>
      </c>
      <c r="I400">
        <f t="shared" si="39"/>
        <v>99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6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8"/>
        <v>64</v>
      </c>
      <c r="G401" t="s">
        <v>14</v>
      </c>
      <c r="H401">
        <v>941</v>
      </c>
      <c r="I401">
        <f t="shared" si="39"/>
        <v>66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6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customHeight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8"/>
        <v>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6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8"/>
        <v>1530</v>
      </c>
      <c r="G403" t="s">
        <v>20</v>
      </c>
      <c r="H403">
        <v>299</v>
      </c>
      <c r="I403">
        <f t="shared" si="39"/>
        <v>46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6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8"/>
        <v>40</v>
      </c>
      <c r="G404" t="s">
        <v>14</v>
      </c>
      <c r="H404">
        <v>40</v>
      </c>
      <c r="I404">
        <f t="shared" si="39"/>
        <v>74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6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8"/>
        <v>86</v>
      </c>
      <c r="G405" t="s">
        <v>14</v>
      </c>
      <c r="H405">
        <v>3015</v>
      </c>
      <c r="I405">
        <f t="shared" si="39"/>
        <v>56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6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8"/>
        <v>316</v>
      </c>
      <c r="G406" t="s">
        <v>20</v>
      </c>
      <c r="H406">
        <v>2237</v>
      </c>
      <c r="I406">
        <f t="shared" si="39"/>
        <v>69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6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8"/>
        <v>90</v>
      </c>
      <c r="G407" t="s">
        <v>14</v>
      </c>
      <c r="H407">
        <v>435</v>
      </c>
      <c r="I407">
        <f t="shared" si="39"/>
        <v>61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6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customHeight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8"/>
        <v>182</v>
      </c>
      <c r="G408" t="s">
        <v>20</v>
      </c>
      <c r="H408">
        <v>645</v>
      </c>
      <c r="I408">
        <f t="shared" si="39"/>
        <v>111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6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8"/>
        <v>356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6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8"/>
        <v>132</v>
      </c>
      <c r="G410" t="s">
        <v>20</v>
      </c>
      <c r="H410">
        <v>154</v>
      </c>
      <c r="I410">
        <f t="shared" si="39"/>
        <v>79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6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8"/>
        <v>46</v>
      </c>
      <c r="G411" t="s">
        <v>14</v>
      </c>
      <c r="H411">
        <v>714</v>
      </c>
      <c r="I411">
        <f t="shared" si="39"/>
        <v>88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6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8"/>
        <v>36</v>
      </c>
      <c r="G412" t="s">
        <v>47</v>
      </c>
      <c r="H412">
        <v>1111</v>
      </c>
      <c r="I412">
        <f t="shared" si="39"/>
        <v>50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6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8"/>
        <v>105</v>
      </c>
      <c r="G413" t="s">
        <v>20</v>
      </c>
      <c r="H413">
        <v>82</v>
      </c>
      <c r="I413">
        <f t="shared" si="39"/>
        <v>100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6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8"/>
        <v>669</v>
      </c>
      <c r="G414" t="s">
        <v>20</v>
      </c>
      <c r="H414">
        <v>134</v>
      </c>
      <c r="I414">
        <f t="shared" si="39"/>
        <v>105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6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8"/>
        <v>62</v>
      </c>
      <c r="G415" t="s">
        <v>47</v>
      </c>
      <c r="H415">
        <v>1089</v>
      </c>
      <c r="I415">
        <f t="shared" si="39"/>
        <v>108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6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8"/>
        <v>85</v>
      </c>
      <c r="G416" t="s">
        <v>14</v>
      </c>
      <c r="H416">
        <v>5497</v>
      </c>
      <c r="I416">
        <f t="shared" si="39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6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8"/>
        <v>11</v>
      </c>
      <c r="G417" t="s">
        <v>14</v>
      </c>
      <c r="H417">
        <v>418</v>
      </c>
      <c r="I417">
        <f t="shared" si="39"/>
        <v>30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6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customHeight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8"/>
        <v>44</v>
      </c>
      <c r="G418" t="s">
        <v>14</v>
      </c>
      <c r="H418">
        <v>1439</v>
      </c>
      <c r="I418">
        <f t="shared" si="39"/>
        <v>41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6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8"/>
        <v>55</v>
      </c>
      <c r="G419" t="s">
        <v>14</v>
      </c>
      <c r="H419">
        <v>15</v>
      </c>
      <c r="I419">
        <f t="shared" si="39"/>
        <v>63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6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8"/>
        <v>57</v>
      </c>
      <c r="G420" t="s">
        <v>14</v>
      </c>
      <c r="H420">
        <v>1999</v>
      </c>
      <c r="I420">
        <f t="shared" si="39"/>
        <v>47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6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8"/>
        <v>123</v>
      </c>
      <c r="G421" t="s">
        <v>20</v>
      </c>
      <c r="H421">
        <v>5203</v>
      </c>
      <c r="I421">
        <f t="shared" si="39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6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8"/>
        <v>128</v>
      </c>
      <c r="G422" t="s">
        <v>20</v>
      </c>
      <c r="H422">
        <v>94</v>
      </c>
      <c r="I422">
        <f t="shared" si="39"/>
        <v>68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6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8"/>
        <v>64</v>
      </c>
      <c r="G423" t="s">
        <v>14</v>
      </c>
      <c r="H423">
        <v>118</v>
      </c>
      <c r="I423">
        <f t="shared" si="39"/>
        <v>51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6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customHeight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8"/>
        <v>127</v>
      </c>
      <c r="G424" t="s">
        <v>20</v>
      </c>
      <c r="H424">
        <v>205</v>
      </c>
      <c r="I424">
        <f t="shared" si="39"/>
        <v>54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6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8"/>
        <v>11</v>
      </c>
      <c r="G425" t="s">
        <v>14</v>
      </c>
      <c r="H425">
        <v>162</v>
      </c>
      <c r="I425">
        <f t="shared" si="39"/>
        <v>97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6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8"/>
        <v>40</v>
      </c>
      <c r="G426" t="s">
        <v>14</v>
      </c>
      <c r="H426">
        <v>83</v>
      </c>
      <c r="I426">
        <f t="shared" si="39"/>
        <v>25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6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8"/>
        <v>288</v>
      </c>
      <c r="G427" t="s">
        <v>20</v>
      </c>
      <c r="H427">
        <v>92</v>
      </c>
      <c r="I427">
        <f t="shared" si="39"/>
        <v>84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6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8"/>
        <v>573</v>
      </c>
      <c r="G428" t="s">
        <v>20</v>
      </c>
      <c r="H428">
        <v>219</v>
      </c>
      <c r="I428">
        <f t="shared" si="39"/>
        <v>47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6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8"/>
        <v>113</v>
      </c>
      <c r="G429" t="s">
        <v>20</v>
      </c>
      <c r="H429">
        <v>2526</v>
      </c>
      <c r="I429">
        <f t="shared" si="39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6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8"/>
        <v>46</v>
      </c>
      <c r="G430" t="s">
        <v>14</v>
      </c>
      <c r="H430">
        <v>747</v>
      </c>
      <c r="I430">
        <f t="shared" si="39"/>
        <v>63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6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8"/>
        <v>91</v>
      </c>
      <c r="G431" t="s">
        <v>74</v>
      </c>
      <c r="H431">
        <v>2138</v>
      </c>
      <c r="I431">
        <f t="shared" si="39"/>
        <v>81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6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customHeight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8"/>
        <v>68</v>
      </c>
      <c r="G432" t="s">
        <v>14</v>
      </c>
      <c r="H432">
        <v>84</v>
      </c>
      <c r="I432">
        <f t="shared" si="39"/>
        <v>65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6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8"/>
        <v>192</v>
      </c>
      <c r="G433" t="s">
        <v>20</v>
      </c>
      <c r="H433">
        <v>94</v>
      </c>
      <c r="I433">
        <f t="shared" si="39"/>
        <v>104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6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customHeight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8"/>
        <v>83</v>
      </c>
      <c r="G434" t="s">
        <v>14</v>
      </c>
      <c r="H434">
        <v>91</v>
      </c>
      <c r="I434">
        <f t="shared" si="39"/>
        <v>70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6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8"/>
        <v>54</v>
      </c>
      <c r="G435" t="s">
        <v>14</v>
      </c>
      <c r="H435">
        <v>792</v>
      </c>
      <c r="I435">
        <f t="shared" si="39"/>
        <v>83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6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8"/>
        <v>17</v>
      </c>
      <c r="G436" t="s">
        <v>74</v>
      </c>
      <c r="H436">
        <v>10</v>
      </c>
      <c r="I436">
        <f t="shared" si="39"/>
        <v>90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6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8"/>
        <v>117</v>
      </c>
      <c r="G437" t="s">
        <v>20</v>
      </c>
      <c r="H437">
        <v>1713</v>
      </c>
      <c r="I437">
        <f t="shared" si="39"/>
        <v>104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6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8"/>
        <v>1052</v>
      </c>
      <c r="G438" t="s">
        <v>20</v>
      </c>
      <c r="H438">
        <v>249</v>
      </c>
      <c r="I438">
        <f t="shared" si="39"/>
        <v>55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6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8"/>
        <v>123</v>
      </c>
      <c r="G439" t="s">
        <v>20</v>
      </c>
      <c r="H439">
        <v>192</v>
      </c>
      <c r="I439">
        <f t="shared" si="39"/>
        <v>52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6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customHeight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8"/>
        <v>179</v>
      </c>
      <c r="G440" t="s">
        <v>20</v>
      </c>
      <c r="H440">
        <v>247</v>
      </c>
      <c r="I440">
        <f t="shared" si="39"/>
        <v>60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6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8"/>
        <v>355</v>
      </c>
      <c r="G441" t="s">
        <v>20</v>
      </c>
      <c r="H441">
        <v>2293</v>
      </c>
      <c r="I441">
        <f t="shared" si="39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6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8"/>
        <v>162</v>
      </c>
      <c r="G442" t="s">
        <v>20</v>
      </c>
      <c r="H442">
        <v>3131</v>
      </c>
      <c r="I442">
        <f t="shared" si="39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6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8"/>
        <v>25</v>
      </c>
      <c r="G443" t="s">
        <v>14</v>
      </c>
      <c r="H443">
        <v>32</v>
      </c>
      <c r="I443">
        <f t="shared" si="39"/>
        <v>55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6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8"/>
        <v>199</v>
      </c>
      <c r="G444" t="s">
        <v>20</v>
      </c>
      <c r="H444">
        <v>143</v>
      </c>
      <c r="I444">
        <f t="shared" si="39"/>
        <v>75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6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8"/>
        <v>35</v>
      </c>
      <c r="G445" t="s">
        <v>74</v>
      </c>
      <c r="H445">
        <v>90</v>
      </c>
      <c r="I445">
        <f t="shared" si="39"/>
        <v>36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6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8"/>
        <v>176</v>
      </c>
      <c r="G446" t="s">
        <v>20</v>
      </c>
      <c r="H446">
        <v>296</v>
      </c>
      <c r="I446">
        <f t="shared" si="39"/>
        <v>37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6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customHeight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8"/>
        <v>511</v>
      </c>
      <c r="G447" t="s">
        <v>20</v>
      </c>
      <c r="H447">
        <v>170</v>
      </c>
      <c r="I447">
        <f t="shared" si="39"/>
        <v>63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6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8"/>
        <v>82</v>
      </c>
      <c r="G448" t="s">
        <v>14</v>
      </c>
      <c r="H448">
        <v>186</v>
      </c>
      <c r="I448">
        <f t="shared" si="39"/>
        <v>30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6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customHeight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8"/>
        <v>24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6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8"/>
        <v>50</v>
      </c>
      <c r="G450" t="s">
        <v>14</v>
      </c>
      <c r="H450">
        <v>605</v>
      </c>
      <c r="I450">
        <f t="shared" si="39"/>
        <v>75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ref="N450:N513" si="42">L450/86400+DATE(1970,1,1)</f>
        <v>41378.208333333336</v>
      </c>
      <c r="O450" s="8">
        <f t="shared" ref="O450:O513" si="43">M450/86400+DATE(1970,1,1)</f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4">ROUND(E451/D451*100, 0)</f>
        <v>967</v>
      </c>
      <c r="G451" t="s">
        <v>20</v>
      </c>
      <c r="H451">
        <v>86</v>
      </c>
      <c r="I451">
        <f t="shared" ref="I451:I514" si="45">ROUND( IFERROR( E451/H451, "0"), 0)</f>
        <v>101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42"/>
        <v>43530.25</v>
      </c>
      <c r="O451" s="8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 R451, FIND("/",R451) -1)</f>
        <v>games</v>
      </c>
      <c r="T451" t="str">
        <f t="shared" ref="T451:T514" si="47">RIGHT(R451, LEN(R451) - FIND("/", 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4"/>
        <v>4</v>
      </c>
      <c r="G452" t="s">
        <v>14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2"/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4"/>
        <v>123</v>
      </c>
      <c r="G453" t="s">
        <v>20</v>
      </c>
      <c r="H453">
        <v>6286</v>
      </c>
      <c r="I453">
        <f t="shared" si="45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2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customHeight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4"/>
        <v>63</v>
      </c>
      <c r="G454" t="s">
        <v>14</v>
      </c>
      <c r="H454">
        <v>31</v>
      </c>
      <c r="I454">
        <f t="shared" si="45"/>
        <v>98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2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customHeight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4"/>
        <v>56</v>
      </c>
      <c r="G455" t="s">
        <v>14</v>
      </c>
      <c r="H455">
        <v>1181</v>
      </c>
      <c r="I455">
        <f t="shared" si="45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2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4"/>
        <v>44</v>
      </c>
      <c r="G456" t="s">
        <v>14</v>
      </c>
      <c r="H456">
        <v>39</v>
      </c>
      <c r="I456">
        <f t="shared" si="45"/>
        <v>45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2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4"/>
        <v>118</v>
      </c>
      <c r="G457" t="s">
        <v>20</v>
      </c>
      <c r="H457">
        <v>3727</v>
      </c>
      <c r="I457">
        <f t="shared" si="45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2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customHeight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4"/>
        <v>104</v>
      </c>
      <c r="G458" t="s">
        <v>20</v>
      </c>
      <c r="H458">
        <v>1605</v>
      </c>
      <c r="I458">
        <f t="shared" si="45"/>
        <v>95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2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4"/>
        <v>27</v>
      </c>
      <c r="G459" t="s">
        <v>14</v>
      </c>
      <c r="H459">
        <v>46</v>
      </c>
      <c r="I459">
        <f t="shared" si="45"/>
        <v>29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2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4"/>
        <v>351</v>
      </c>
      <c r="G460" t="s">
        <v>20</v>
      </c>
      <c r="H460">
        <v>2120</v>
      </c>
      <c r="I460">
        <f t="shared" si="45"/>
        <v>56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2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4"/>
        <v>90</v>
      </c>
      <c r="G461" t="s">
        <v>14</v>
      </c>
      <c r="H461">
        <v>105</v>
      </c>
      <c r="I461">
        <f t="shared" si="45"/>
        <v>54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2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4"/>
        <v>172</v>
      </c>
      <c r="G462" t="s">
        <v>20</v>
      </c>
      <c r="H462">
        <v>50</v>
      </c>
      <c r="I462">
        <f t="shared" si="45"/>
        <v>82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2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4"/>
        <v>141</v>
      </c>
      <c r="G463" t="s">
        <v>20</v>
      </c>
      <c r="H463">
        <v>2080</v>
      </c>
      <c r="I463">
        <f t="shared" si="45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2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4"/>
        <v>31</v>
      </c>
      <c r="G464" t="s">
        <v>14</v>
      </c>
      <c r="H464">
        <v>535</v>
      </c>
      <c r="I464">
        <f t="shared" si="45"/>
        <v>108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2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customHeight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4"/>
        <v>108</v>
      </c>
      <c r="G465" t="s">
        <v>20</v>
      </c>
      <c r="H465">
        <v>2105</v>
      </c>
      <c r="I465">
        <f t="shared" si="45"/>
        <v>69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2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4"/>
        <v>133</v>
      </c>
      <c r="G466" t="s">
        <v>20</v>
      </c>
      <c r="H466">
        <v>2436</v>
      </c>
      <c r="I466">
        <f t="shared" si="45"/>
        <v>39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2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4"/>
        <v>188</v>
      </c>
      <c r="G467" t="s">
        <v>20</v>
      </c>
      <c r="H467">
        <v>80</v>
      </c>
      <c r="I467">
        <f t="shared" si="45"/>
        <v>110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2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4"/>
        <v>332</v>
      </c>
      <c r="G468" t="s">
        <v>20</v>
      </c>
      <c r="H468">
        <v>42</v>
      </c>
      <c r="I468">
        <f t="shared" si="45"/>
        <v>95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2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customHeight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4"/>
        <v>575</v>
      </c>
      <c r="G469" t="s">
        <v>20</v>
      </c>
      <c r="H469">
        <v>139</v>
      </c>
      <c r="I469">
        <f t="shared" si="45"/>
        <v>58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2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4"/>
        <v>41</v>
      </c>
      <c r="G470" t="s">
        <v>14</v>
      </c>
      <c r="H470">
        <v>16</v>
      </c>
      <c r="I470">
        <f t="shared" si="45"/>
        <v>101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2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4"/>
        <v>184</v>
      </c>
      <c r="G471" t="s">
        <v>20</v>
      </c>
      <c r="H471">
        <v>159</v>
      </c>
      <c r="I471">
        <f t="shared" si="45"/>
        <v>65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2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4"/>
        <v>286</v>
      </c>
      <c r="G472" t="s">
        <v>20</v>
      </c>
      <c r="H472">
        <v>381</v>
      </c>
      <c r="I472">
        <f t="shared" si="45"/>
        <v>27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2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4"/>
        <v>319</v>
      </c>
      <c r="G473" t="s">
        <v>20</v>
      </c>
      <c r="H473">
        <v>194</v>
      </c>
      <c r="I473">
        <f t="shared" si="45"/>
        <v>51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2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customHeight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4"/>
        <v>39</v>
      </c>
      <c r="G474" t="s">
        <v>14</v>
      </c>
      <c r="H474">
        <v>575</v>
      </c>
      <c r="I474">
        <f t="shared" si="45"/>
        <v>105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2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4"/>
        <v>178</v>
      </c>
      <c r="G475" t="s">
        <v>20</v>
      </c>
      <c r="H475">
        <v>106</v>
      </c>
      <c r="I475">
        <f t="shared" si="45"/>
        <v>84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2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4"/>
        <v>365</v>
      </c>
      <c r="G476" t="s">
        <v>20</v>
      </c>
      <c r="H476">
        <v>142</v>
      </c>
      <c r="I476">
        <f t="shared" si="45"/>
        <v>103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2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customHeight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4"/>
        <v>114</v>
      </c>
      <c r="G477" t="s">
        <v>20</v>
      </c>
      <c r="H477">
        <v>211</v>
      </c>
      <c r="I477">
        <f t="shared" si="45"/>
        <v>40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2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customHeight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4"/>
        <v>30</v>
      </c>
      <c r="G478" t="s">
        <v>14</v>
      </c>
      <c r="H478">
        <v>1120</v>
      </c>
      <c r="I478">
        <f t="shared" si="45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2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4"/>
        <v>54</v>
      </c>
      <c r="G479" t="s">
        <v>14</v>
      </c>
      <c r="H479">
        <v>113</v>
      </c>
      <c r="I479">
        <f t="shared" si="45"/>
        <v>41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2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4"/>
        <v>236</v>
      </c>
      <c r="G480" t="s">
        <v>20</v>
      </c>
      <c r="H480">
        <v>2756</v>
      </c>
      <c r="I480">
        <f t="shared" si="45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2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4"/>
        <v>513</v>
      </c>
      <c r="G481" t="s">
        <v>20</v>
      </c>
      <c r="H481">
        <v>173</v>
      </c>
      <c r="I481">
        <f t="shared" si="45"/>
        <v>71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2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4"/>
        <v>101</v>
      </c>
      <c r="G482" t="s">
        <v>20</v>
      </c>
      <c r="H482">
        <v>87</v>
      </c>
      <c r="I482">
        <f t="shared" si="45"/>
        <v>99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2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customHeight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4"/>
        <v>81</v>
      </c>
      <c r="G483" t="s">
        <v>14</v>
      </c>
      <c r="H483">
        <v>1538</v>
      </c>
      <c r="I483">
        <f t="shared" si="45"/>
        <v>104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2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customHeight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4"/>
        <v>16</v>
      </c>
      <c r="G484" t="s">
        <v>14</v>
      </c>
      <c r="H484">
        <v>9</v>
      </c>
      <c r="I484">
        <f t="shared" si="45"/>
        <v>77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2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4"/>
        <v>53</v>
      </c>
      <c r="G485" t="s">
        <v>14</v>
      </c>
      <c r="H485">
        <v>554</v>
      </c>
      <c r="I485">
        <f t="shared" si="45"/>
        <v>87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2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4"/>
        <v>260</v>
      </c>
      <c r="G486" t="s">
        <v>20</v>
      </c>
      <c r="H486">
        <v>1572</v>
      </c>
      <c r="I486">
        <f t="shared" si="45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2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customHeight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4"/>
        <v>31</v>
      </c>
      <c r="G487" t="s">
        <v>14</v>
      </c>
      <c r="H487">
        <v>648</v>
      </c>
      <c r="I487">
        <f t="shared" si="45"/>
        <v>43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2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customHeight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4"/>
        <v>14</v>
      </c>
      <c r="G488" t="s">
        <v>14</v>
      </c>
      <c r="H488">
        <v>21</v>
      </c>
      <c r="I488">
        <f t="shared" si="45"/>
        <v>33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2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4"/>
        <v>179</v>
      </c>
      <c r="G489" t="s">
        <v>20</v>
      </c>
      <c r="H489">
        <v>2346</v>
      </c>
      <c r="I489">
        <f t="shared" si="45"/>
        <v>84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2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4"/>
        <v>220</v>
      </c>
      <c r="G490" t="s">
        <v>20</v>
      </c>
      <c r="H490">
        <v>115</v>
      </c>
      <c r="I490">
        <f t="shared" si="45"/>
        <v>101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2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4"/>
        <v>102</v>
      </c>
      <c r="G491" t="s">
        <v>20</v>
      </c>
      <c r="H491">
        <v>85</v>
      </c>
      <c r="I491">
        <f t="shared" si="45"/>
        <v>110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2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customHeight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4"/>
        <v>192</v>
      </c>
      <c r="G492" t="s">
        <v>20</v>
      </c>
      <c r="H492">
        <v>144</v>
      </c>
      <c r="I492">
        <f t="shared" si="45"/>
        <v>32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2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customHeight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4"/>
        <v>305</v>
      </c>
      <c r="G493" t="s">
        <v>20</v>
      </c>
      <c r="H493">
        <v>2443</v>
      </c>
      <c r="I493">
        <f t="shared" si="45"/>
        <v>71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2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4"/>
        <v>24</v>
      </c>
      <c r="G494" t="s">
        <v>74</v>
      </c>
      <c r="H494">
        <v>595</v>
      </c>
      <c r="I494">
        <f t="shared" si="45"/>
        <v>77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2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4"/>
        <v>724</v>
      </c>
      <c r="G495" t="s">
        <v>20</v>
      </c>
      <c r="H495">
        <v>64</v>
      </c>
      <c r="I495">
        <f t="shared" si="45"/>
        <v>102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2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customHeight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4"/>
        <v>547</v>
      </c>
      <c r="G496" t="s">
        <v>20</v>
      </c>
      <c r="H496">
        <v>268</v>
      </c>
      <c r="I496">
        <f t="shared" si="45"/>
        <v>51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2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4"/>
        <v>415</v>
      </c>
      <c r="G497" t="s">
        <v>20</v>
      </c>
      <c r="H497">
        <v>195</v>
      </c>
      <c r="I497">
        <f t="shared" si="45"/>
        <v>68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2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4"/>
        <v>1</v>
      </c>
      <c r="G498" t="s">
        <v>14</v>
      </c>
      <c r="H498">
        <v>54</v>
      </c>
      <c r="I498">
        <f t="shared" si="45"/>
        <v>31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2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4"/>
        <v>34</v>
      </c>
      <c r="G499" t="s">
        <v>14</v>
      </c>
      <c r="H499">
        <v>120</v>
      </c>
      <c r="I499">
        <f t="shared" si="45"/>
        <v>28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2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4"/>
        <v>24</v>
      </c>
      <c r="G500" t="s">
        <v>14</v>
      </c>
      <c r="H500">
        <v>579</v>
      </c>
      <c r="I500">
        <f t="shared" si="45"/>
        <v>80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2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customHeight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4"/>
        <v>48</v>
      </c>
      <c r="G501" t="s">
        <v>14</v>
      </c>
      <c r="H501">
        <v>2072</v>
      </c>
      <c r="I501">
        <f t="shared" si="45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2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4"/>
        <v>0</v>
      </c>
      <c r="G502" t="s">
        <v>14</v>
      </c>
      <c r="H502">
        <v>0</v>
      </c>
      <c r="I502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2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4"/>
        <v>70</v>
      </c>
      <c r="G503" t="s">
        <v>14</v>
      </c>
      <c r="H503">
        <v>1796</v>
      </c>
      <c r="I503">
        <f t="shared" si="45"/>
        <v>60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2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4"/>
        <v>530</v>
      </c>
      <c r="G504" t="s">
        <v>20</v>
      </c>
      <c r="H504">
        <v>186</v>
      </c>
      <c r="I504">
        <f t="shared" si="45"/>
        <v>37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2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customHeight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4"/>
        <v>180</v>
      </c>
      <c r="G505" t="s">
        <v>20</v>
      </c>
      <c r="H505">
        <v>460</v>
      </c>
      <c r="I505">
        <f t="shared" si="45"/>
        <v>100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2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4"/>
        <v>92</v>
      </c>
      <c r="G506" t="s">
        <v>14</v>
      </c>
      <c r="H506">
        <v>62</v>
      </c>
      <c r="I506">
        <f t="shared" si="45"/>
        <v>112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2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4"/>
        <v>14</v>
      </c>
      <c r="G507" t="s">
        <v>14</v>
      </c>
      <c r="H507">
        <v>347</v>
      </c>
      <c r="I507">
        <f t="shared" si="45"/>
        <v>36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2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4"/>
        <v>927</v>
      </c>
      <c r="G508" t="s">
        <v>20</v>
      </c>
      <c r="H508">
        <v>2528</v>
      </c>
      <c r="I508">
        <f t="shared" si="45"/>
        <v>66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2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customHeight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4"/>
        <v>40</v>
      </c>
      <c r="G509" t="s">
        <v>14</v>
      </c>
      <c r="H509">
        <v>19</v>
      </c>
      <c r="I509">
        <f t="shared" si="45"/>
        <v>44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2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4"/>
        <v>112</v>
      </c>
      <c r="G510" t="s">
        <v>20</v>
      </c>
      <c r="H510">
        <v>3657</v>
      </c>
      <c r="I510">
        <f t="shared" si="45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2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4"/>
        <v>71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2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4"/>
        <v>119</v>
      </c>
      <c r="G512" t="s">
        <v>20</v>
      </c>
      <c r="H512">
        <v>131</v>
      </c>
      <c r="I512">
        <f t="shared" si="45"/>
        <v>71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2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4"/>
        <v>24</v>
      </c>
      <c r="G513" t="s">
        <v>14</v>
      </c>
      <c r="H513">
        <v>362</v>
      </c>
      <c r="I513">
        <f t="shared" si="45"/>
        <v>98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2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4"/>
        <v>139</v>
      </c>
      <c r="G514" t="s">
        <v>20</v>
      </c>
      <c r="H514">
        <v>239</v>
      </c>
      <c r="I514">
        <f t="shared" si="45"/>
        <v>53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ref="N514:N577" si="48">L514/86400+DATE(1970,1,1)</f>
        <v>41825.208333333336</v>
      </c>
      <c r="O514" s="8">
        <f t="shared" ref="O514:O577" si="49">M514/86400+DATE(1970,1,1)</f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0">ROUND(E515/D515*100, 0)</f>
        <v>39</v>
      </c>
      <c r="G515" t="s">
        <v>74</v>
      </c>
      <c r="H515">
        <v>35</v>
      </c>
      <c r="I515">
        <f t="shared" ref="I515:I578" si="51">ROUND( IFERROR( E515/H515, "0"), 0)</f>
        <v>93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48"/>
        <v>40430.208333333336</v>
      </c>
      <c r="O515" s="8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 R515, FIND("/",R515) -1)</f>
        <v>film &amp; video</v>
      </c>
      <c r="T515" t="str">
        <f t="shared" ref="T515:T578" si="53">RIGHT(R515, LEN(R515) - FIND("/", 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0"/>
        <v>22</v>
      </c>
      <c r="G516" t="s">
        <v>74</v>
      </c>
      <c r="H516">
        <v>528</v>
      </c>
      <c r="I516">
        <f t="shared" si="51"/>
        <v>59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8"/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0"/>
        <v>56</v>
      </c>
      <c r="G517" t="s">
        <v>14</v>
      </c>
      <c r="H517">
        <v>133</v>
      </c>
      <c r="I517">
        <f t="shared" si="51"/>
        <v>36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8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0"/>
        <v>43</v>
      </c>
      <c r="G518" t="s">
        <v>14</v>
      </c>
      <c r="H518">
        <v>846</v>
      </c>
      <c r="I518">
        <f t="shared" si="51"/>
        <v>63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8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0"/>
        <v>112</v>
      </c>
      <c r="G519" t="s">
        <v>20</v>
      </c>
      <c r="H519">
        <v>78</v>
      </c>
      <c r="I519">
        <f t="shared" si="51"/>
        <v>85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8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customHeight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0"/>
        <v>7</v>
      </c>
      <c r="G520" t="s">
        <v>14</v>
      </c>
      <c r="H520">
        <v>10</v>
      </c>
      <c r="I520">
        <f t="shared" si="51"/>
        <v>62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8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0"/>
        <v>102</v>
      </c>
      <c r="G521" t="s">
        <v>20</v>
      </c>
      <c r="H521">
        <v>1773</v>
      </c>
      <c r="I521">
        <f t="shared" si="51"/>
        <v>102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8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0"/>
        <v>426</v>
      </c>
      <c r="G522" t="s">
        <v>20</v>
      </c>
      <c r="H522">
        <v>32</v>
      </c>
      <c r="I522">
        <f t="shared" si="51"/>
        <v>106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8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0"/>
        <v>146</v>
      </c>
      <c r="G523" t="s">
        <v>20</v>
      </c>
      <c r="H523">
        <v>369</v>
      </c>
      <c r="I523">
        <f t="shared" si="51"/>
        <v>30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8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customHeight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0"/>
        <v>32</v>
      </c>
      <c r="G524" t="s">
        <v>14</v>
      </c>
      <c r="H524">
        <v>191</v>
      </c>
      <c r="I524">
        <f t="shared" si="51"/>
        <v>86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8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0"/>
        <v>700</v>
      </c>
      <c r="G525" t="s">
        <v>20</v>
      </c>
      <c r="H525">
        <v>89</v>
      </c>
      <c r="I525">
        <f t="shared" si="51"/>
        <v>71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8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0"/>
        <v>84</v>
      </c>
      <c r="G526" t="s">
        <v>14</v>
      </c>
      <c r="H526">
        <v>1979</v>
      </c>
      <c r="I526">
        <f t="shared" si="51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8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customHeight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0"/>
        <v>84</v>
      </c>
      <c r="G527" t="s">
        <v>14</v>
      </c>
      <c r="H527">
        <v>63</v>
      </c>
      <c r="I527">
        <f t="shared" si="51"/>
        <v>28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8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customHeight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0"/>
        <v>156</v>
      </c>
      <c r="G528" t="s">
        <v>20</v>
      </c>
      <c r="H528">
        <v>147</v>
      </c>
      <c r="I528">
        <f t="shared" si="51"/>
        <v>88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8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0"/>
        <v>100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8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0"/>
        <v>80</v>
      </c>
      <c r="G530" t="s">
        <v>14</v>
      </c>
      <c r="H530">
        <v>80</v>
      </c>
      <c r="I530">
        <f t="shared" si="51"/>
        <v>90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8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0"/>
        <v>11</v>
      </c>
      <c r="G531" t="s">
        <v>14</v>
      </c>
      <c r="H531">
        <v>9</v>
      </c>
      <c r="I531">
        <f t="shared" si="51"/>
        <v>64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8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customHeight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0"/>
        <v>92</v>
      </c>
      <c r="G532" t="s">
        <v>14</v>
      </c>
      <c r="H532">
        <v>1784</v>
      </c>
      <c r="I532">
        <f t="shared" si="51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8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customHeight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0"/>
        <v>96</v>
      </c>
      <c r="G533" t="s">
        <v>47</v>
      </c>
      <c r="H533">
        <v>3640</v>
      </c>
      <c r="I533">
        <f t="shared" si="51"/>
        <v>49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8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0"/>
        <v>503</v>
      </c>
      <c r="G534" t="s">
        <v>20</v>
      </c>
      <c r="H534">
        <v>126</v>
      </c>
      <c r="I534">
        <f t="shared" si="51"/>
        <v>64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8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0"/>
        <v>159</v>
      </c>
      <c r="G535" t="s">
        <v>20</v>
      </c>
      <c r="H535">
        <v>2218</v>
      </c>
      <c r="I535">
        <f t="shared" si="51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8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0"/>
        <v>15</v>
      </c>
      <c r="G536" t="s">
        <v>14</v>
      </c>
      <c r="H536">
        <v>243</v>
      </c>
      <c r="I536">
        <f t="shared" si="51"/>
        <v>55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8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0"/>
        <v>482</v>
      </c>
      <c r="G537" t="s">
        <v>20</v>
      </c>
      <c r="H537">
        <v>202</v>
      </c>
      <c r="I537">
        <f t="shared" si="51"/>
        <v>62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8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0"/>
        <v>150</v>
      </c>
      <c r="G538" t="s">
        <v>20</v>
      </c>
      <c r="H538">
        <v>140</v>
      </c>
      <c r="I538">
        <f t="shared" si="51"/>
        <v>105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8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0"/>
        <v>117</v>
      </c>
      <c r="G539" t="s">
        <v>20</v>
      </c>
      <c r="H539">
        <v>1052</v>
      </c>
      <c r="I539">
        <f t="shared" si="51"/>
        <v>94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8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0"/>
        <v>38</v>
      </c>
      <c r="G540" t="s">
        <v>14</v>
      </c>
      <c r="H540">
        <v>1296</v>
      </c>
      <c r="I540">
        <f t="shared" si="51"/>
        <v>44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8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0"/>
        <v>73</v>
      </c>
      <c r="G541" t="s">
        <v>14</v>
      </c>
      <c r="H541">
        <v>77</v>
      </c>
      <c r="I541">
        <f t="shared" si="51"/>
        <v>92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8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0"/>
        <v>266</v>
      </c>
      <c r="G542" t="s">
        <v>20</v>
      </c>
      <c r="H542">
        <v>247</v>
      </c>
      <c r="I542">
        <f t="shared" si="51"/>
        <v>57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8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0"/>
        <v>24</v>
      </c>
      <c r="G543" t="s">
        <v>14</v>
      </c>
      <c r="H543">
        <v>395</v>
      </c>
      <c r="I543">
        <f t="shared" si="51"/>
        <v>109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8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0"/>
        <v>3</v>
      </c>
      <c r="G544" t="s">
        <v>14</v>
      </c>
      <c r="H544">
        <v>49</v>
      </c>
      <c r="I544">
        <f t="shared" si="51"/>
        <v>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8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0"/>
        <v>16</v>
      </c>
      <c r="G545" t="s">
        <v>14</v>
      </c>
      <c r="H545">
        <v>180</v>
      </c>
      <c r="I545">
        <f t="shared" si="51"/>
        <v>77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8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customHeight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0"/>
        <v>277</v>
      </c>
      <c r="G546" t="s">
        <v>20</v>
      </c>
      <c r="H546">
        <v>84</v>
      </c>
      <c r="I546">
        <f t="shared" si="51"/>
        <v>92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8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0"/>
        <v>89</v>
      </c>
      <c r="G547" t="s">
        <v>14</v>
      </c>
      <c r="H547">
        <v>2690</v>
      </c>
      <c r="I547">
        <f t="shared" si="51"/>
        <v>61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8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customHeight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0"/>
        <v>164</v>
      </c>
      <c r="G548" t="s">
        <v>20</v>
      </c>
      <c r="H548">
        <v>88</v>
      </c>
      <c r="I548">
        <f t="shared" si="51"/>
        <v>78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8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0"/>
        <v>969</v>
      </c>
      <c r="G549" t="s">
        <v>20</v>
      </c>
      <c r="H549">
        <v>156</v>
      </c>
      <c r="I549">
        <f t="shared" si="51"/>
        <v>81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8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0"/>
        <v>271</v>
      </c>
      <c r="G550" t="s">
        <v>20</v>
      </c>
      <c r="H550">
        <v>2985</v>
      </c>
      <c r="I550">
        <f t="shared" si="51"/>
        <v>60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8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customHeight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0"/>
        <v>284</v>
      </c>
      <c r="G551" t="s">
        <v>20</v>
      </c>
      <c r="H551">
        <v>762</v>
      </c>
      <c r="I551">
        <f t="shared" si="51"/>
        <v>110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8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customHeight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0"/>
        <v>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8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customHeight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0"/>
        <v>59</v>
      </c>
      <c r="G553" t="s">
        <v>14</v>
      </c>
      <c r="H553">
        <v>2779</v>
      </c>
      <c r="I553">
        <f t="shared" si="51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8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0"/>
        <v>99</v>
      </c>
      <c r="G554" t="s">
        <v>14</v>
      </c>
      <c r="H554">
        <v>92</v>
      </c>
      <c r="I554">
        <f t="shared" si="51"/>
        <v>96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8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customHeight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0"/>
        <v>44</v>
      </c>
      <c r="G555" t="s">
        <v>14</v>
      </c>
      <c r="H555">
        <v>1028</v>
      </c>
      <c r="I555">
        <f t="shared" si="51"/>
        <v>73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8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customHeight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0"/>
        <v>152</v>
      </c>
      <c r="G556" t="s">
        <v>20</v>
      </c>
      <c r="H556">
        <v>554</v>
      </c>
      <c r="I556">
        <f t="shared" si="51"/>
        <v>26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8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0"/>
        <v>224</v>
      </c>
      <c r="G557" t="s">
        <v>20</v>
      </c>
      <c r="H557">
        <v>135</v>
      </c>
      <c r="I557">
        <f t="shared" si="51"/>
        <v>104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8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0"/>
        <v>240</v>
      </c>
      <c r="G558" t="s">
        <v>20</v>
      </c>
      <c r="H558">
        <v>122</v>
      </c>
      <c r="I558">
        <f t="shared" si="51"/>
        <v>102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8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0"/>
        <v>199</v>
      </c>
      <c r="G559" t="s">
        <v>20</v>
      </c>
      <c r="H559">
        <v>221</v>
      </c>
      <c r="I559">
        <f t="shared" si="51"/>
        <v>54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8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0"/>
        <v>137</v>
      </c>
      <c r="G560" t="s">
        <v>20</v>
      </c>
      <c r="H560">
        <v>126</v>
      </c>
      <c r="I560">
        <f t="shared" si="51"/>
        <v>63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8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0"/>
        <v>101</v>
      </c>
      <c r="G561" t="s">
        <v>20</v>
      </c>
      <c r="H561">
        <v>1022</v>
      </c>
      <c r="I561">
        <f t="shared" si="51"/>
        <v>104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8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0"/>
        <v>794</v>
      </c>
      <c r="G562" t="s">
        <v>20</v>
      </c>
      <c r="H562">
        <v>3177</v>
      </c>
      <c r="I562">
        <f t="shared" si="51"/>
        <v>50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8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0"/>
        <v>370</v>
      </c>
      <c r="G563" t="s">
        <v>20</v>
      </c>
      <c r="H563">
        <v>198</v>
      </c>
      <c r="I563">
        <f t="shared" si="51"/>
        <v>56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8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customHeight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0"/>
        <v>13</v>
      </c>
      <c r="G564" t="s">
        <v>14</v>
      </c>
      <c r="H564">
        <v>26</v>
      </c>
      <c r="I564">
        <f t="shared" si="51"/>
        <v>49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8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0"/>
        <v>138</v>
      </c>
      <c r="G565" t="s">
        <v>20</v>
      </c>
      <c r="H565">
        <v>85</v>
      </c>
      <c r="I565">
        <f t="shared" si="51"/>
        <v>60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8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0"/>
        <v>84</v>
      </c>
      <c r="G566" t="s">
        <v>14</v>
      </c>
      <c r="H566">
        <v>1790</v>
      </c>
      <c r="I566">
        <f t="shared" si="51"/>
        <v>79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8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0"/>
        <v>205</v>
      </c>
      <c r="G567" t="s">
        <v>20</v>
      </c>
      <c r="H567">
        <v>3596</v>
      </c>
      <c r="I567">
        <f t="shared" si="51"/>
        <v>54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8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0"/>
        <v>44</v>
      </c>
      <c r="G568" t="s">
        <v>14</v>
      </c>
      <c r="H568">
        <v>37</v>
      </c>
      <c r="I568">
        <f t="shared" si="51"/>
        <v>111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8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customHeight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0"/>
        <v>219</v>
      </c>
      <c r="G569" t="s">
        <v>20</v>
      </c>
      <c r="H569">
        <v>244</v>
      </c>
      <c r="I569">
        <f t="shared" si="51"/>
        <v>61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8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0"/>
        <v>186</v>
      </c>
      <c r="G570" t="s">
        <v>20</v>
      </c>
      <c r="H570">
        <v>5180</v>
      </c>
      <c r="I570">
        <f t="shared" si="51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8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0"/>
        <v>237</v>
      </c>
      <c r="G571" t="s">
        <v>20</v>
      </c>
      <c r="H571">
        <v>589</v>
      </c>
      <c r="I571">
        <f t="shared" si="51"/>
        <v>81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8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0"/>
        <v>306</v>
      </c>
      <c r="G572" t="s">
        <v>20</v>
      </c>
      <c r="H572">
        <v>2725</v>
      </c>
      <c r="I572">
        <f t="shared" si="51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8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0"/>
        <v>94</v>
      </c>
      <c r="G573" t="s">
        <v>14</v>
      </c>
      <c r="H573">
        <v>35</v>
      </c>
      <c r="I573">
        <f t="shared" si="51"/>
        <v>94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8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0"/>
        <v>54</v>
      </c>
      <c r="G574" t="s">
        <v>74</v>
      </c>
      <c r="H574">
        <v>94</v>
      </c>
      <c r="I574">
        <f t="shared" si="51"/>
        <v>52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8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0"/>
        <v>112</v>
      </c>
      <c r="G575" t="s">
        <v>20</v>
      </c>
      <c r="H575">
        <v>300</v>
      </c>
      <c r="I575">
        <f t="shared" si="51"/>
        <v>25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8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0"/>
        <v>369</v>
      </c>
      <c r="G576" t="s">
        <v>20</v>
      </c>
      <c r="H576">
        <v>144</v>
      </c>
      <c r="I576">
        <f t="shared" si="51"/>
        <v>69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8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0"/>
        <v>63</v>
      </c>
      <c r="G577" t="s">
        <v>14</v>
      </c>
      <c r="H577">
        <v>558</v>
      </c>
      <c r="I577">
        <f t="shared" si="51"/>
        <v>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8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customHeight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0"/>
        <v>65</v>
      </c>
      <c r="G578" t="s">
        <v>14</v>
      </c>
      <c r="H578">
        <v>64</v>
      </c>
      <c r="I578">
        <f t="shared" si="51"/>
        <v>98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ref="N578:N641" si="54">L578/86400+DATE(1970,1,1)</f>
        <v>43040.208333333328</v>
      </c>
      <c r="O578" s="8">
        <f t="shared" ref="O578:O641" si="55">M578/86400+DATE(1970,1,1)</f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6">ROUND(E579/D579*100, 0)</f>
        <v>19</v>
      </c>
      <c r="G579" t="s">
        <v>74</v>
      </c>
      <c r="H579">
        <v>37</v>
      </c>
      <c r="I579">
        <f t="shared" ref="I579:I642" si="57">ROUND( IFERROR( E579/H579, "0"), 0)</f>
        <v>42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4"/>
        <v>40613.25</v>
      </c>
      <c r="O579" s="8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 R579, FIND("/",R579) -1)</f>
        <v>music</v>
      </c>
      <c r="T579" t="str">
        <f t="shared" ref="T579:T642" si="59">RIGHT(R579, LEN(R579) - FIND("/", 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6"/>
        <v>17</v>
      </c>
      <c r="G580" t="s">
        <v>14</v>
      </c>
      <c r="H580">
        <v>245</v>
      </c>
      <c r="I580">
        <f t="shared" si="57"/>
        <v>66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4"/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6"/>
        <v>101</v>
      </c>
      <c r="G581" t="s">
        <v>20</v>
      </c>
      <c r="H581">
        <v>87</v>
      </c>
      <c r="I581">
        <f t="shared" si="57"/>
        <v>72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4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6"/>
        <v>342</v>
      </c>
      <c r="G582" t="s">
        <v>20</v>
      </c>
      <c r="H582">
        <v>3116</v>
      </c>
      <c r="I582">
        <f t="shared" si="57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4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6"/>
        <v>64</v>
      </c>
      <c r="G583" t="s">
        <v>14</v>
      </c>
      <c r="H583">
        <v>71</v>
      </c>
      <c r="I583">
        <f t="shared" si="57"/>
        <v>54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4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6"/>
        <v>52</v>
      </c>
      <c r="G584" t="s">
        <v>14</v>
      </c>
      <c r="H584">
        <v>42</v>
      </c>
      <c r="I584">
        <f t="shared" si="57"/>
        <v>108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4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customHeight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6"/>
        <v>322</v>
      </c>
      <c r="G585" t="s">
        <v>20</v>
      </c>
      <c r="H585">
        <v>909</v>
      </c>
      <c r="I585">
        <f t="shared" si="57"/>
        <v>67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4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customHeight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6"/>
        <v>120</v>
      </c>
      <c r="G586" t="s">
        <v>20</v>
      </c>
      <c r="H586">
        <v>1613</v>
      </c>
      <c r="I586">
        <f t="shared" si="57"/>
        <v>64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4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6"/>
        <v>147</v>
      </c>
      <c r="G587" t="s">
        <v>20</v>
      </c>
      <c r="H587">
        <v>136</v>
      </c>
      <c r="I587">
        <f t="shared" si="57"/>
        <v>96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4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customHeight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6"/>
        <v>951</v>
      </c>
      <c r="G588" t="s">
        <v>20</v>
      </c>
      <c r="H588">
        <v>130</v>
      </c>
      <c r="I588">
        <f t="shared" si="57"/>
        <v>51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4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6"/>
        <v>73</v>
      </c>
      <c r="G589" t="s">
        <v>14</v>
      </c>
      <c r="H589">
        <v>156</v>
      </c>
      <c r="I589">
        <f t="shared" si="57"/>
        <v>44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4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6"/>
        <v>79</v>
      </c>
      <c r="G590" t="s">
        <v>14</v>
      </c>
      <c r="H590">
        <v>1368</v>
      </c>
      <c r="I590">
        <f t="shared" si="57"/>
        <v>91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4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6"/>
        <v>65</v>
      </c>
      <c r="G591" t="s">
        <v>14</v>
      </c>
      <c r="H591">
        <v>102</v>
      </c>
      <c r="I591">
        <f t="shared" si="57"/>
        <v>50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4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customHeight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6"/>
        <v>82</v>
      </c>
      <c r="G592" t="s">
        <v>14</v>
      </c>
      <c r="H592">
        <v>86</v>
      </c>
      <c r="I592">
        <f t="shared" si="57"/>
        <v>68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4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6"/>
        <v>1038</v>
      </c>
      <c r="G593" t="s">
        <v>20</v>
      </c>
      <c r="H593">
        <v>102</v>
      </c>
      <c r="I593">
        <f t="shared" si="57"/>
        <v>61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4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customHeight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6"/>
        <v>13</v>
      </c>
      <c r="G594" t="s">
        <v>14</v>
      </c>
      <c r="H594">
        <v>253</v>
      </c>
      <c r="I594">
        <f t="shared" si="57"/>
        <v>80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4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customHeight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6"/>
        <v>155</v>
      </c>
      <c r="G595" t="s">
        <v>20</v>
      </c>
      <c r="H595">
        <v>4006</v>
      </c>
      <c r="I595">
        <f t="shared" si="57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4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customHeight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6"/>
        <v>7</v>
      </c>
      <c r="G596" t="s">
        <v>14</v>
      </c>
      <c r="H596">
        <v>157</v>
      </c>
      <c r="I596">
        <f t="shared" si="57"/>
        <v>71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4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customHeight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6"/>
        <v>209</v>
      </c>
      <c r="G597" t="s">
        <v>20</v>
      </c>
      <c r="H597">
        <v>1629</v>
      </c>
      <c r="I597">
        <f t="shared" si="57"/>
        <v>90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4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6"/>
        <v>100</v>
      </c>
      <c r="G598" t="s">
        <v>14</v>
      </c>
      <c r="H598">
        <v>183</v>
      </c>
      <c r="I598">
        <f t="shared" si="57"/>
        <v>43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4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6"/>
        <v>202</v>
      </c>
      <c r="G599" t="s">
        <v>20</v>
      </c>
      <c r="H599">
        <v>2188</v>
      </c>
      <c r="I599">
        <f t="shared" si="57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4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6"/>
        <v>162</v>
      </c>
      <c r="G600" t="s">
        <v>20</v>
      </c>
      <c r="H600">
        <v>2409</v>
      </c>
      <c r="I600">
        <f t="shared" si="57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4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customHeight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6"/>
        <v>4</v>
      </c>
      <c r="G601" t="s">
        <v>14</v>
      </c>
      <c r="H601">
        <v>82</v>
      </c>
      <c r="I601">
        <f t="shared" si="57"/>
        <v>62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4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6"/>
        <v>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4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6"/>
        <v>207</v>
      </c>
      <c r="G603" t="s">
        <v>20</v>
      </c>
      <c r="H603">
        <v>194</v>
      </c>
      <c r="I603">
        <f t="shared" si="57"/>
        <v>67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4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customHeight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6"/>
        <v>128</v>
      </c>
      <c r="G604" t="s">
        <v>20</v>
      </c>
      <c r="H604">
        <v>1140</v>
      </c>
      <c r="I604">
        <f t="shared" si="57"/>
        <v>80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4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6"/>
        <v>120</v>
      </c>
      <c r="G605" t="s">
        <v>20</v>
      </c>
      <c r="H605">
        <v>102</v>
      </c>
      <c r="I605">
        <f t="shared" si="57"/>
        <v>62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4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6"/>
        <v>171</v>
      </c>
      <c r="G606" t="s">
        <v>20</v>
      </c>
      <c r="H606">
        <v>2857</v>
      </c>
      <c r="I606">
        <f t="shared" si="57"/>
        <v>53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4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6"/>
        <v>187</v>
      </c>
      <c r="G607" t="s">
        <v>20</v>
      </c>
      <c r="H607">
        <v>107</v>
      </c>
      <c r="I607">
        <f t="shared" si="57"/>
        <v>58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4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6"/>
        <v>188</v>
      </c>
      <c r="G608" t="s">
        <v>20</v>
      </c>
      <c r="H608">
        <v>160</v>
      </c>
      <c r="I608">
        <f t="shared" si="57"/>
        <v>40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4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6"/>
        <v>131</v>
      </c>
      <c r="G609" t="s">
        <v>20</v>
      </c>
      <c r="H609">
        <v>2230</v>
      </c>
      <c r="I609">
        <f t="shared" si="57"/>
        <v>81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4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6"/>
        <v>284</v>
      </c>
      <c r="G610" t="s">
        <v>20</v>
      </c>
      <c r="H610">
        <v>316</v>
      </c>
      <c r="I610">
        <f t="shared" si="57"/>
        <v>35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4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6"/>
        <v>120</v>
      </c>
      <c r="G611" t="s">
        <v>20</v>
      </c>
      <c r="H611">
        <v>117</v>
      </c>
      <c r="I611">
        <f t="shared" si="57"/>
        <v>103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4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customHeight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6"/>
        <v>419</v>
      </c>
      <c r="G612" t="s">
        <v>20</v>
      </c>
      <c r="H612">
        <v>6406</v>
      </c>
      <c r="I612">
        <f t="shared" si="57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4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6"/>
        <v>14</v>
      </c>
      <c r="G613" t="s">
        <v>74</v>
      </c>
      <c r="H613">
        <v>15</v>
      </c>
      <c r="I613">
        <f t="shared" si="57"/>
        <v>76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4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6"/>
        <v>139</v>
      </c>
      <c r="G614" t="s">
        <v>20</v>
      </c>
      <c r="H614">
        <v>192</v>
      </c>
      <c r="I614">
        <f t="shared" si="57"/>
        <v>45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4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customHeight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6"/>
        <v>174</v>
      </c>
      <c r="G615" t="s">
        <v>20</v>
      </c>
      <c r="H615">
        <v>26</v>
      </c>
      <c r="I615">
        <f t="shared" si="57"/>
        <v>74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4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customHeight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6"/>
        <v>155</v>
      </c>
      <c r="G616" t="s">
        <v>20</v>
      </c>
      <c r="H616">
        <v>723</v>
      </c>
      <c r="I616">
        <f t="shared" si="57"/>
        <v>57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4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6"/>
        <v>170</v>
      </c>
      <c r="G617" t="s">
        <v>20</v>
      </c>
      <c r="H617">
        <v>170</v>
      </c>
      <c r="I617">
        <f t="shared" si="57"/>
        <v>85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4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6"/>
        <v>190</v>
      </c>
      <c r="G618" t="s">
        <v>20</v>
      </c>
      <c r="H618">
        <v>238</v>
      </c>
      <c r="I618">
        <f t="shared" si="57"/>
        <v>51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4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6"/>
        <v>250</v>
      </c>
      <c r="G619" t="s">
        <v>20</v>
      </c>
      <c r="H619">
        <v>55</v>
      </c>
      <c r="I619">
        <f t="shared" si="57"/>
        <v>64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4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6"/>
        <v>49</v>
      </c>
      <c r="G620" t="s">
        <v>14</v>
      </c>
      <c r="H620">
        <v>1198</v>
      </c>
      <c r="I620">
        <f t="shared" si="57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4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6"/>
        <v>28</v>
      </c>
      <c r="G621" t="s">
        <v>14</v>
      </c>
      <c r="H621">
        <v>648</v>
      </c>
      <c r="I621">
        <f t="shared" si="57"/>
        <v>86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4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6"/>
        <v>268</v>
      </c>
      <c r="G622" t="s">
        <v>20</v>
      </c>
      <c r="H622">
        <v>128</v>
      </c>
      <c r="I622">
        <f t="shared" si="57"/>
        <v>90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4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6"/>
        <v>620</v>
      </c>
      <c r="G623" t="s">
        <v>20</v>
      </c>
      <c r="H623">
        <v>2144</v>
      </c>
      <c r="I623">
        <f t="shared" si="57"/>
        <v>74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4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6"/>
        <v>3</v>
      </c>
      <c r="G624" t="s">
        <v>14</v>
      </c>
      <c r="H624">
        <v>64</v>
      </c>
      <c r="I624">
        <f t="shared" si="57"/>
        <v>92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4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6"/>
        <v>160</v>
      </c>
      <c r="G625" t="s">
        <v>20</v>
      </c>
      <c r="H625">
        <v>2693</v>
      </c>
      <c r="I625">
        <f t="shared" si="57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4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6"/>
        <v>279</v>
      </c>
      <c r="G626" t="s">
        <v>20</v>
      </c>
      <c r="H626">
        <v>432</v>
      </c>
      <c r="I626">
        <f t="shared" si="57"/>
        <v>33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4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customHeight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6"/>
        <v>77</v>
      </c>
      <c r="G627" t="s">
        <v>14</v>
      </c>
      <c r="H627">
        <v>62</v>
      </c>
      <c r="I627">
        <f t="shared" si="57"/>
        <v>94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4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customHeight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6"/>
        <v>206</v>
      </c>
      <c r="G628" t="s">
        <v>20</v>
      </c>
      <c r="H628">
        <v>189</v>
      </c>
      <c r="I628">
        <f t="shared" si="57"/>
        <v>70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4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6"/>
        <v>694</v>
      </c>
      <c r="G629" t="s">
        <v>20</v>
      </c>
      <c r="H629">
        <v>154</v>
      </c>
      <c r="I629">
        <f t="shared" si="57"/>
        <v>72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4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6"/>
        <v>152</v>
      </c>
      <c r="G630" t="s">
        <v>20</v>
      </c>
      <c r="H630">
        <v>96</v>
      </c>
      <c r="I630">
        <f t="shared" si="57"/>
        <v>30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4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6"/>
        <v>65</v>
      </c>
      <c r="G631" t="s">
        <v>14</v>
      </c>
      <c r="H631">
        <v>750</v>
      </c>
      <c r="I631">
        <f t="shared" si="57"/>
        <v>74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4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6"/>
        <v>63</v>
      </c>
      <c r="G632" t="s">
        <v>74</v>
      </c>
      <c r="H632">
        <v>87</v>
      </c>
      <c r="I632">
        <f t="shared" si="57"/>
        <v>69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4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6"/>
        <v>310</v>
      </c>
      <c r="G633" t="s">
        <v>20</v>
      </c>
      <c r="H633">
        <v>3063</v>
      </c>
      <c r="I633">
        <f t="shared" si="57"/>
        <v>60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4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6"/>
        <v>43</v>
      </c>
      <c r="G634" t="s">
        <v>47</v>
      </c>
      <c r="H634">
        <v>278</v>
      </c>
      <c r="I634">
        <f t="shared" si="57"/>
        <v>111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4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customHeight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6"/>
        <v>83</v>
      </c>
      <c r="G635" t="s">
        <v>14</v>
      </c>
      <c r="H635">
        <v>105</v>
      </c>
      <c r="I635">
        <f t="shared" si="57"/>
        <v>53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4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6"/>
        <v>79</v>
      </c>
      <c r="G636" t="s">
        <v>74</v>
      </c>
      <c r="H636">
        <v>1658</v>
      </c>
      <c r="I636">
        <f t="shared" si="57"/>
        <v>56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4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6"/>
        <v>114</v>
      </c>
      <c r="G637" t="s">
        <v>20</v>
      </c>
      <c r="H637">
        <v>2266</v>
      </c>
      <c r="I637">
        <f t="shared" si="57"/>
        <v>70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4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6"/>
        <v>65</v>
      </c>
      <c r="G638" t="s">
        <v>14</v>
      </c>
      <c r="H638">
        <v>2604</v>
      </c>
      <c r="I638">
        <f t="shared" si="57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4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6"/>
        <v>79</v>
      </c>
      <c r="G639" t="s">
        <v>14</v>
      </c>
      <c r="H639">
        <v>65</v>
      </c>
      <c r="I639">
        <f t="shared" si="57"/>
        <v>104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4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6"/>
        <v>11</v>
      </c>
      <c r="G640" t="s">
        <v>14</v>
      </c>
      <c r="H640">
        <v>94</v>
      </c>
      <c r="I640">
        <f t="shared" si="57"/>
        <v>99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4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6"/>
        <v>56</v>
      </c>
      <c r="G641" t="s">
        <v>47</v>
      </c>
      <c r="H641">
        <v>45</v>
      </c>
      <c r="I641">
        <f t="shared" si="57"/>
        <v>107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4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6"/>
        <v>17</v>
      </c>
      <c r="G642" t="s">
        <v>14</v>
      </c>
      <c r="H642">
        <v>257</v>
      </c>
      <c r="I642">
        <f t="shared" si="57"/>
        <v>77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ref="N642:N705" si="60">L642/86400+DATE(1970,1,1)</f>
        <v>42387.25</v>
      </c>
      <c r="O642" s="8">
        <f t="shared" ref="O642:O705" si="61">M642/86400+DATE(1970,1,1)</f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customHeight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2">ROUND(E643/D643*100, 0)</f>
        <v>120</v>
      </c>
      <c r="G643" t="s">
        <v>20</v>
      </c>
      <c r="H643">
        <v>194</v>
      </c>
      <c r="I643">
        <f t="shared" ref="I643:I706" si="63">ROUND( IFERROR( E643/H643, "0"), 0)</f>
        <v>58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60"/>
        <v>42786.25</v>
      </c>
      <c r="O643" s="8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 R643, FIND("/",R643) -1)</f>
        <v>theater</v>
      </c>
      <c r="T643" t="str">
        <f t="shared" ref="T643:T706" si="65">RIGHT(R643, LEN(R643) - FIND("/", 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2"/>
        <v>145</v>
      </c>
      <c r="G644" t="s">
        <v>20</v>
      </c>
      <c r="H644">
        <v>129</v>
      </c>
      <c r="I644">
        <f t="shared" si="63"/>
        <v>104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0"/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2"/>
        <v>221</v>
      </c>
      <c r="G645" t="s">
        <v>20</v>
      </c>
      <c r="H645">
        <v>375</v>
      </c>
      <c r="I645">
        <f t="shared" si="63"/>
        <v>88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0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2"/>
        <v>48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0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2"/>
        <v>93</v>
      </c>
      <c r="G647" t="s">
        <v>14</v>
      </c>
      <c r="H647">
        <v>4697</v>
      </c>
      <c r="I647">
        <f t="shared" si="63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0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2"/>
        <v>89</v>
      </c>
      <c r="G648" t="s">
        <v>14</v>
      </c>
      <c r="H648">
        <v>2915</v>
      </c>
      <c r="I648">
        <f t="shared" si="63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0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2"/>
        <v>41</v>
      </c>
      <c r="G649" t="s">
        <v>14</v>
      </c>
      <c r="H649">
        <v>18</v>
      </c>
      <c r="I649">
        <f t="shared" si="63"/>
        <v>104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0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2"/>
        <v>63</v>
      </c>
      <c r="G650" t="s">
        <v>74</v>
      </c>
      <c r="H650">
        <v>723</v>
      </c>
      <c r="I650">
        <f t="shared" si="63"/>
        <v>86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0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2"/>
        <v>48</v>
      </c>
      <c r="G651" t="s">
        <v>14</v>
      </c>
      <c r="H651">
        <v>602</v>
      </c>
      <c r="I651">
        <f t="shared" si="63"/>
        <v>98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0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2"/>
        <v>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0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2"/>
        <v>88</v>
      </c>
      <c r="G653" t="s">
        <v>14</v>
      </c>
      <c r="H653">
        <v>3868</v>
      </c>
      <c r="I653">
        <f t="shared" si="63"/>
        <v>45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0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2"/>
        <v>127</v>
      </c>
      <c r="G654" t="s">
        <v>20</v>
      </c>
      <c r="H654">
        <v>409</v>
      </c>
      <c r="I654">
        <f t="shared" si="63"/>
        <v>31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0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customHeight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2"/>
        <v>2339</v>
      </c>
      <c r="G655" t="s">
        <v>20</v>
      </c>
      <c r="H655">
        <v>234</v>
      </c>
      <c r="I655">
        <f t="shared" si="63"/>
        <v>60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0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2"/>
        <v>508</v>
      </c>
      <c r="G656" t="s">
        <v>20</v>
      </c>
      <c r="H656">
        <v>3016</v>
      </c>
      <c r="I656">
        <f t="shared" si="63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0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2"/>
        <v>191</v>
      </c>
      <c r="G657" t="s">
        <v>20</v>
      </c>
      <c r="H657">
        <v>264</v>
      </c>
      <c r="I657">
        <f t="shared" si="63"/>
        <v>50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0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customHeight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2"/>
        <v>42</v>
      </c>
      <c r="G658" t="s">
        <v>14</v>
      </c>
      <c r="H658">
        <v>504</v>
      </c>
      <c r="I658">
        <f t="shared" si="63"/>
        <v>99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0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2"/>
        <v>8</v>
      </c>
      <c r="G659" t="s">
        <v>14</v>
      </c>
      <c r="H659">
        <v>14</v>
      </c>
      <c r="I659">
        <f t="shared" si="63"/>
        <v>59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0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2"/>
        <v>60</v>
      </c>
      <c r="G660" t="s">
        <v>74</v>
      </c>
      <c r="H660">
        <v>390</v>
      </c>
      <c r="I660">
        <f t="shared" si="63"/>
        <v>81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0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2"/>
        <v>47</v>
      </c>
      <c r="G661" t="s">
        <v>14</v>
      </c>
      <c r="H661">
        <v>750</v>
      </c>
      <c r="I661">
        <f t="shared" si="63"/>
        <v>76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0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2"/>
        <v>82</v>
      </c>
      <c r="G662" t="s">
        <v>14</v>
      </c>
      <c r="H662">
        <v>77</v>
      </c>
      <c r="I662">
        <f t="shared" si="63"/>
        <v>97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0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2"/>
        <v>54</v>
      </c>
      <c r="G663" t="s">
        <v>14</v>
      </c>
      <c r="H663">
        <v>752</v>
      </c>
      <c r="I663">
        <f t="shared" si="63"/>
        <v>77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0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2"/>
        <v>98</v>
      </c>
      <c r="G664" t="s">
        <v>14</v>
      </c>
      <c r="H664">
        <v>131</v>
      </c>
      <c r="I664">
        <f t="shared" si="63"/>
        <v>68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0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2"/>
        <v>77</v>
      </c>
      <c r="G665" t="s">
        <v>14</v>
      </c>
      <c r="H665">
        <v>87</v>
      </c>
      <c r="I665">
        <f t="shared" si="63"/>
        <v>89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0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2"/>
        <v>33</v>
      </c>
      <c r="G666" t="s">
        <v>14</v>
      </c>
      <c r="H666">
        <v>1063</v>
      </c>
      <c r="I666">
        <f t="shared" si="63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0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2"/>
        <v>240</v>
      </c>
      <c r="G667" t="s">
        <v>20</v>
      </c>
      <c r="H667">
        <v>272</v>
      </c>
      <c r="I667">
        <f t="shared" si="63"/>
        <v>45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0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2"/>
        <v>64</v>
      </c>
      <c r="G668" t="s">
        <v>74</v>
      </c>
      <c r="H668">
        <v>25</v>
      </c>
      <c r="I668">
        <f t="shared" si="63"/>
        <v>79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0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customHeight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2"/>
        <v>176</v>
      </c>
      <c r="G669" t="s">
        <v>20</v>
      </c>
      <c r="H669">
        <v>419</v>
      </c>
      <c r="I669">
        <f t="shared" si="63"/>
        <v>29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0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customHeight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2"/>
        <v>20</v>
      </c>
      <c r="G670" t="s">
        <v>14</v>
      </c>
      <c r="H670">
        <v>76</v>
      </c>
      <c r="I670">
        <f t="shared" si="63"/>
        <v>74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0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2"/>
        <v>359</v>
      </c>
      <c r="G671" t="s">
        <v>20</v>
      </c>
      <c r="H671">
        <v>1621</v>
      </c>
      <c r="I671">
        <f t="shared" si="63"/>
        <v>108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0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customHeight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2"/>
        <v>469</v>
      </c>
      <c r="G672" t="s">
        <v>20</v>
      </c>
      <c r="H672">
        <v>1101</v>
      </c>
      <c r="I672">
        <f t="shared" si="63"/>
        <v>69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0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customHeight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2"/>
        <v>122</v>
      </c>
      <c r="G673" t="s">
        <v>20</v>
      </c>
      <c r="H673">
        <v>1073</v>
      </c>
      <c r="I673">
        <f t="shared" si="63"/>
        <v>111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0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2"/>
        <v>56</v>
      </c>
      <c r="G674" t="s">
        <v>14</v>
      </c>
      <c r="H674">
        <v>4428</v>
      </c>
      <c r="I674">
        <f t="shared" si="63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0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2"/>
        <v>44</v>
      </c>
      <c r="G675" t="s">
        <v>14</v>
      </c>
      <c r="H675">
        <v>58</v>
      </c>
      <c r="I675">
        <f t="shared" si="63"/>
        <v>42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0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2"/>
        <v>34</v>
      </c>
      <c r="G676" t="s">
        <v>74</v>
      </c>
      <c r="H676">
        <v>1218</v>
      </c>
      <c r="I676">
        <f t="shared" si="63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0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2"/>
        <v>123</v>
      </c>
      <c r="G677" t="s">
        <v>20</v>
      </c>
      <c r="H677">
        <v>331</v>
      </c>
      <c r="I677">
        <f t="shared" si="63"/>
        <v>36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0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2"/>
        <v>190</v>
      </c>
      <c r="G678" t="s">
        <v>20</v>
      </c>
      <c r="H678">
        <v>1170</v>
      </c>
      <c r="I678">
        <f t="shared" si="63"/>
        <v>101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0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2"/>
        <v>84</v>
      </c>
      <c r="G679" t="s">
        <v>14</v>
      </c>
      <c r="H679">
        <v>111</v>
      </c>
      <c r="I679">
        <f t="shared" si="63"/>
        <v>40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0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2"/>
        <v>18</v>
      </c>
      <c r="G680" t="s">
        <v>74</v>
      </c>
      <c r="H680">
        <v>215</v>
      </c>
      <c r="I680">
        <f t="shared" si="63"/>
        <v>83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0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2"/>
        <v>1037</v>
      </c>
      <c r="G681" t="s">
        <v>20</v>
      </c>
      <c r="H681">
        <v>363</v>
      </c>
      <c r="I681">
        <f t="shared" si="63"/>
        <v>40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0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customHeight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2"/>
        <v>97</v>
      </c>
      <c r="G682" t="s">
        <v>14</v>
      </c>
      <c r="H682">
        <v>2955</v>
      </c>
      <c r="I682">
        <f t="shared" si="63"/>
        <v>48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0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customHeight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2"/>
        <v>86</v>
      </c>
      <c r="G683" t="s">
        <v>14</v>
      </c>
      <c r="H683">
        <v>1657</v>
      </c>
      <c r="I683">
        <f t="shared" si="63"/>
        <v>96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0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2"/>
        <v>150</v>
      </c>
      <c r="G684" t="s">
        <v>20</v>
      </c>
      <c r="H684">
        <v>103</v>
      </c>
      <c r="I684">
        <f t="shared" si="63"/>
        <v>79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0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2"/>
        <v>358</v>
      </c>
      <c r="G685" t="s">
        <v>20</v>
      </c>
      <c r="H685">
        <v>147</v>
      </c>
      <c r="I685">
        <f t="shared" si="63"/>
        <v>56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0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2"/>
        <v>543</v>
      </c>
      <c r="G686" t="s">
        <v>20</v>
      </c>
      <c r="H686">
        <v>110</v>
      </c>
      <c r="I686">
        <f t="shared" si="63"/>
        <v>69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0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2"/>
        <v>68</v>
      </c>
      <c r="G687" t="s">
        <v>14</v>
      </c>
      <c r="H687">
        <v>926</v>
      </c>
      <c r="I687">
        <f t="shared" si="63"/>
        <v>102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0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2"/>
        <v>192</v>
      </c>
      <c r="G688" t="s">
        <v>20</v>
      </c>
      <c r="H688">
        <v>134</v>
      </c>
      <c r="I688">
        <f t="shared" si="63"/>
        <v>107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0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2"/>
        <v>932</v>
      </c>
      <c r="G689" t="s">
        <v>20</v>
      </c>
      <c r="H689">
        <v>269</v>
      </c>
      <c r="I689">
        <f t="shared" si="63"/>
        <v>52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0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2"/>
        <v>429</v>
      </c>
      <c r="G690" t="s">
        <v>20</v>
      </c>
      <c r="H690">
        <v>175</v>
      </c>
      <c r="I690">
        <f t="shared" si="63"/>
        <v>71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0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2"/>
        <v>101</v>
      </c>
      <c r="G691" t="s">
        <v>20</v>
      </c>
      <c r="H691">
        <v>69</v>
      </c>
      <c r="I691">
        <f t="shared" si="63"/>
        <v>106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0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2"/>
        <v>227</v>
      </c>
      <c r="G692" t="s">
        <v>20</v>
      </c>
      <c r="H692">
        <v>190</v>
      </c>
      <c r="I692">
        <f t="shared" si="63"/>
        <v>43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0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2"/>
        <v>142</v>
      </c>
      <c r="G693" t="s">
        <v>20</v>
      </c>
      <c r="H693">
        <v>237</v>
      </c>
      <c r="I693">
        <f t="shared" si="63"/>
        <v>30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0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customHeight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2"/>
        <v>91</v>
      </c>
      <c r="G694" t="s">
        <v>14</v>
      </c>
      <c r="H694">
        <v>77</v>
      </c>
      <c r="I694">
        <f t="shared" si="63"/>
        <v>71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0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customHeight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2"/>
        <v>64</v>
      </c>
      <c r="G695" t="s">
        <v>14</v>
      </c>
      <c r="H695">
        <v>1748</v>
      </c>
      <c r="I695">
        <f t="shared" si="63"/>
        <v>66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0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2"/>
        <v>84</v>
      </c>
      <c r="G696" t="s">
        <v>14</v>
      </c>
      <c r="H696">
        <v>79</v>
      </c>
      <c r="I696">
        <f t="shared" si="63"/>
        <v>97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0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2"/>
        <v>134</v>
      </c>
      <c r="G697" t="s">
        <v>20</v>
      </c>
      <c r="H697">
        <v>196</v>
      </c>
      <c r="I697">
        <f t="shared" si="63"/>
        <v>63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0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2"/>
        <v>59</v>
      </c>
      <c r="G698" t="s">
        <v>14</v>
      </c>
      <c r="H698">
        <v>889</v>
      </c>
      <c r="I698">
        <f t="shared" si="63"/>
        <v>109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0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customHeight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2"/>
        <v>153</v>
      </c>
      <c r="G699" t="s">
        <v>20</v>
      </c>
      <c r="H699">
        <v>7295</v>
      </c>
      <c r="I699">
        <f t="shared" si="63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0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2"/>
        <v>447</v>
      </c>
      <c r="G700" t="s">
        <v>20</v>
      </c>
      <c r="H700">
        <v>2893</v>
      </c>
      <c r="I700">
        <f t="shared" si="63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0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2"/>
        <v>84</v>
      </c>
      <c r="G701" t="s">
        <v>14</v>
      </c>
      <c r="H701">
        <v>56</v>
      </c>
      <c r="I701">
        <f t="shared" si="63"/>
        <v>112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0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customHeight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2"/>
        <v>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0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customHeight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2"/>
        <v>175</v>
      </c>
      <c r="G703" t="s">
        <v>20</v>
      </c>
      <c r="H703">
        <v>820</v>
      </c>
      <c r="I703">
        <f t="shared" si="63"/>
        <v>111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0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customHeight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2"/>
        <v>54</v>
      </c>
      <c r="G704" t="s">
        <v>14</v>
      </c>
      <c r="H704">
        <v>83</v>
      </c>
      <c r="I704">
        <f t="shared" si="63"/>
        <v>57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0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2"/>
        <v>312</v>
      </c>
      <c r="G705" t="s">
        <v>20</v>
      </c>
      <c r="H705">
        <v>2038</v>
      </c>
      <c r="I705">
        <f t="shared" si="63"/>
        <v>97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0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customHeight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2"/>
        <v>123</v>
      </c>
      <c r="G706" t="s">
        <v>20</v>
      </c>
      <c r="H706">
        <v>116</v>
      </c>
      <c r="I706">
        <f t="shared" si="63"/>
        <v>92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ref="N706:N769" si="66">L706/86400+DATE(1970,1,1)</f>
        <v>42555.208333333328</v>
      </c>
      <c r="O706" s="8">
        <f t="shared" ref="O706:O769" si="67">M706/86400+DATE(1970,1,1)</f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8">ROUND(E707/D707*100, 0)</f>
        <v>99</v>
      </c>
      <c r="G707" t="s">
        <v>14</v>
      </c>
      <c r="H707">
        <v>2025</v>
      </c>
      <c r="I707">
        <f t="shared" ref="I707:I770" si="69">ROUND( IFERROR( E707/H707, "0"), 0)</f>
        <v>83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6"/>
        <v>41619.25</v>
      </c>
      <c r="O707" s="8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70">LEFT( R707, FIND("/",R707) -1)</f>
        <v>publishing</v>
      </c>
      <c r="T707" t="str">
        <f t="shared" ref="T707:T770" si="71">RIGHT(R707, LEN(R707) - FIND("/", R707))</f>
        <v>nonfiction</v>
      </c>
    </row>
    <row r="708" spans="1:20" ht="31.2" customHeight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8"/>
        <v>128</v>
      </c>
      <c r="G708" t="s">
        <v>20</v>
      </c>
      <c r="H708">
        <v>1345</v>
      </c>
      <c r="I708">
        <f t="shared" si="69"/>
        <v>103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6"/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customHeight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8"/>
        <v>159</v>
      </c>
      <c r="G709" t="s">
        <v>20</v>
      </c>
      <c r="H709">
        <v>168</v>
      </c>
      <c r="I709">
        <f t="shared" si="69"/>
        <v>69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6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8"/>
        <v>707</v>
      </c>
      <c r="G710" t="s">
        <v>20</v>
      </c>
      <c r="H710">
        <v>137</v>
      </c>
      <c r="I710">
        <f t="shared" si="69"/>
        <v>88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6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8"/>
        <v>142</v>
      </c>
      <c r="G711" t="s">
        <v>20</v>
      </c>
      <c r="H711">
        <v>186</v>
      </c>
      <c r="I711">
        <f t="shared" si="69"/>
        <v>75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6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customHeight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8"/>
        <v>148</v>
      </c>
      <c r="G712" t="s">
        <v>20</v>
      </c>
      <c r="H712">
        <v>125</v>
      </c>
      <c r="I712">
        <f t="shared" si="69"/>
        <v>51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6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customHeight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8"/>
        <v>20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6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customHeight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8"/>
        <v>1841</v>
      </c>
      <c r="G714" t="s">
        <v>20</v>
      </c>
      <c r="H714">
        <v>202</v>
      </c>
      <c r="I714">
        <f t="shared" si="69"/>
        <v>73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6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8"/>
        <v>162</v>
      </c>
      <c r="G715" t="s">
        <v>20</v>
      </c>
      <c r="H715">
        <v>103</v>
      </c>
      <c r="I715">
        <f t="shared" si="69"/>
        <v>108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6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8"/>
        <v>473</v>
      </c>
      <c r="G716" t="s">
        <v>20</v>
      </c>
      <c r="H716">
        <v>1785</v>
      </c>
      <c r="I716">
        <f t="shared" si="69"/>
        <v>102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6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8"/>
        <v>24</v>
      </c>
      <c r="G717" t="s">
        <v>14</v>
      </c>
      <c r="H717">
        <v>656</v>
      </c>
      <c r="I717">
        <f t="shared" si="69"/>
        <v>44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6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8"/>
        <v>518</v>
      </c>
      <c r="G718" t="s">
        <v>20</v>
      </c>
      <c r="H718">
        <v>157</v>
      </c>
      <c r="I718">
        <f t="shared" si="69"/>
        <v>66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6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customHeight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8"/>
        <v>248</v>
      </c>
      <c r="G719" t="s">
        <v>20</v>
      </c>
      <c r="H719">
        <v>555</v>
      </c>
      <c r="I719">
        <f t="shared" si="69"/>
        <v>25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6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8"/>
        <v>100</v>
      </c>
      <c r="G720" t="s">
        <v>20</v>
      </c>
      <c r="H720">
        <v>297</v>
      </c>
      <c r="I720">
        <f t="shared" si="69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6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8"/>
        <v>153</v>
      </c>
      <c r="G721" t="s">
        <v>20</v>
      </c>
      <c r="H721">
        <v>123</v>
      </c>
      <c r="I721">
        <f t="shared" si="69"/>
        <v>86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6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customHeight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8"/>
        <v>37</v>
      </c>
      <c r="G722" t="s">
        <v>74</v>
      </c>
      <c r="H722">
        <v>38</v>
      </c>
      <c r="I722">
        <f t="shared" si="69"/>
        <v>85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6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8"/>
        <v>4</v>
      </c>
      <c r="G723" t="s">
        <v>74</v>
      </c>
      <c r="H723">
        <v>60</v>
      </c>
      <c r="I723">
        <f t="shared" si="69"/>
        <v>90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6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8"/>
        <v>157</v>
      </c>
      <c r="G724" t="s">
        <v>20</v>
      </c>
      <c r="H724">
        <v>3036</v>
      </c>
      <c r="I724">
        <f t="shared" si="69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6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8"/>
        <v>270</v>
      </c>
      <c r="G725" t="s">
        <v>20</v>
      </c>
      <c r="H725">
        <v>144</v>
      </c>
      <c r="I725">
        <f t="shared" si="69"/>
        <v>92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6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customHeight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8"/>
        <v>134</v>
      </c>
      <c r="G726" t="s">
        <v>20</v>
      </c>
      <c r="H726">
        <v>121</v>
      </c>
      <c r="I726">
        <f t="shared" si="69"/>
        <v>93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6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8"/>
        <v>50</v>
      </c>
      <c r="G727" t="s">
        <v>14</v>
      </c>
      <c r="H727">
        <v>1596</v>
      </c>
      <c r="I727">
        <f t="shared" si="69"/>
        <v>61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6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customHeight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8"/>
        <v>89</v>
      </c>
      <c r="G728" t="s">
        <v>74</v>
      </c>
      <c r="H728">
        <v>524</v>
      </c>
      <c r="I728">
        <f t="shared" si="69"/>
        <v>92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6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8"/>
        <v>165</v>
      </c>
      <c r="G729" t="s">
        <v>20</v>
      </c>
      <c r="H729">
        <v>181</v>
      </c>
      <c r="I729">
        <f t="shared" si="69"/>
        <v>81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6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customHeight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8"/>
        <v>18</v>
      </c>
      <c r="G730" t="s">
        <v>14</v>
      </c>
      <c r="H730">
        <v>10</v>
      </c>
      <c r="I730">
        <f t="shared" si="69"/>
        <v>74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6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customHeight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8"/>
        <v>186</v>
      </c>
      <c r="G731" t="s">
        <v>20</v>
      </c>
      <c r="H731">
        <v>122</v>
      </c>
      <c r="I731">
        <f t="shared" si="69"/>
        <v>85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6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8"/>
        <v>413</v>
      </c>
      <c r="G732" t="s">
        <v>20</v>
      </c>
      <c r="H732">
        <v>1071</v>
      </c>
      <c r="I732">
        <f t="shared" si="69"/>
        <v>111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6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8"/>
        <v>90</v>
      </c>
      <c r="G733" t="s">
        <v>74</v>
      </c>
      <c r="H733">
        <v>219</v>
      </c>
      <c r="I733">
        <f t="shared" si="69"/>
        <v>33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6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8"/>
        <v>92</v>
      </c>
      <c r="G734" t="s">
        <v>14</v>
      </c>
      <c r="H734">
        <v>1121</v>
      </c>
      <c r="I734">
        <f t="shared" si="69"/>
        <v>96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6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8"/>
        <v>527</v>
      </c>
      <c r="G735" t="s">
        <v>20</v>
      </c>
      <c r="H735">
        <v>980</v>
      </c>
      <c r="I735">
        <f t="shared" si="69"/>
        <v>85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6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8"/>
        <v>319</v>
      </c>
      <c r="G736" t="s">
        <v>20</v>
      </c>
      <c r="H736">
        <v>536</v>
      </c>
      <c r="I736">
        <f t="shared" si="69"/>
        <v>25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6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customHeight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8"/>
        <v>354</v>
      </c>
      <c r="G737" t="s">
        <v>20</v>
      </c>
      <c r="H737">
        <v>1991</v>
      </c>
      <c r="I737">
        <f t="shared" si="69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6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8"/>
        <v>33</v>
      </c>
      <c r="G738" t="s">
        <v>74</v>
      </c>
      <c r="H738">
        <v>29</v>
      </c>
      <c r="I738">
        <f t="shared" si="69"/>
        <v>87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6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customHeight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8"/>
        <v>136</v>
      </c>
      <c r="G739" t="s">
        <v>20</v>
      </c>
      <c r="H739">
        <v>180</v>
      </c>
      <c r="I739">
        <f t="shared" si="69"/>
        <v>28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6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customHeight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8"/>
        <v>2</v>
      </c>
      <c r="G740" t="s">
        <v>14</v>
      </c>
      <c r="H740">
        <v>15</v>
      </c>
      <c r="I740">
        <f t="shared" si="69"/>
        <v>104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6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8"/>
        <v>61</v>
      </c>
      <c r="G741" t="s">
        <v>14</v>
      </c>
      <c r="H741">
        <v>191</v>
      </c>
      <c r="I741">
        <f t="shared" si="69"/>
        <v>32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6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customHeight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8"/>
        <v>30</v>
      </c>
      <c r="G742" t="s">
        <v>14</v>
      </c>
      <c r="H742">
        <v>16</v>
      </c>
      <c r="I742">
        <f t="shared" si="69"/>
        <v>100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6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8"/>
        <v>1179</v>
      </c>
      <c r="G743" t="s">
        <v>20</v>
      </c>
      <c r="H743">
        <v>130</v>
      </c>
      <c r="I743">
        <f t="shared" si="69"/>
        <v>109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6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8"/>
        <v>1126</v>
      </c>
      <c r="G744" t="s">
        <v>20</v>
      </c>
      <c r="H744">
        <v>122</v>
      </c>
      <c r="I744">
        <f t="shared" si="69"/>
        <v>111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6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customHeight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8"/>
        <v>13</v>
      </c>
      <c r="G745" t="s">
        <v>14</v>
      </c>
      <c r="H745">
        <v>17</v>
      </c>
      <c r="I745">
        <f t="shared" si="69"/>
        <v>30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6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8"/>
        <v>712</v>
      </c>
      <c r="G746" t="s">
        <v>20</v>
      </c>
      <c r="H746">
        <v>140</v>
      </c>
      <c r="I746">
        <f t="shared" si="69"/>
        <v>102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6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customHeight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8"/>
        <v>30</v>
      </c>
      <c r="G747" t="s">
        <v>14</v>
      </c>
      <c r="H747">
        <v>34</v>
      </c>
      <c r="I747">
        <f t="shared" si="69"/>
        <v>62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6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8"/>
        <v>213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6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8"/>
        <v>229</v>
      </c>
      <c r="G749" t="s">
        <v>20</v>
      </c>
      <c r="H749">
        <v>280</v>
      </c>
      <c r="I749">
        <f t="shared" si="69"/>
        <v>40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6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8"/>
        <v>35</v>
      </c>
      <c r="G750" t="s">
        <v>74</v>
      </c>
      <c r="H750">
        <v>614</v>
      </c>
      <c r="I750">
        <f t="shared" si="69"/>
        <v>111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6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8"/>
        <v>157</v>
      </c>
      <c r="G751" t="s">
        <v>20</v>
      </c>
      <c r="H751">
        <v>366</v>
      </c>
      <c r="I751">
        <f t="shared" si="69"/>
        <v>37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6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customHeight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8"/>
        <v>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6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8"/>
        <v>232</v>
      </c>
      <c r="G753" t="s">
        <v>20</v>
      </c>
      <c r="H753">
        <v>270</v>
      </c>
      <c r="I753">
        <f t="shared" si="69"/>
        <v>31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6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8"/>
        <v>92</v>
      </c>
      <c r="G754" t="s">
        <v>74</v>
      </c>
      <c r="H754">
        <v>114</v>
      </c>
      <c r="I754">
        <f t="shared" si="69"/>
        <v>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6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8"/>
        <v>257</v>
      </c>
      <c r="G755" t="s">
        <v>20</v>
      </c>
      <c r="H755">
        <v>137</v>
      </c>
      <c r="I755">
        <f t="shared" si="69"/>
        <v>88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6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8"/>
        <v>168</v>
      </c>
      <c r="G756" t="s">
        <v>20</v>
      </c>
      <c r="H756">
        <v>3205</v>
      </c>
      <c r="I756">
        <f t="shared" si="69"/>
        <v>37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6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8"/>
        <v>167</v>
      </c>
      <c r="G757" t="s">
        <v>20</v>
      </c>
      <c r="H757">
        <v>288</v>
      </c>
      <c r="I757">
        <f t="shared" si="69"/>
        <v>26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6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customHeight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8"/>
        <v>772</v>
      </c>
      <c r="G758" t="s">
        <v>20</v>
      </c>
      <c r="H758">
        <v>148</v>
      </c>
      <c r="I758">
        <f t="shared" si="69"/>
        <v>68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6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8"/>
        <v>407</v>
      </c>
      <c r="G759" t="s">
        <v>20</v>
      </c>
      <c r="H759">
        <v>114</v>
      </c>
      <c r="I759">
        <f t="shared" si="69"/>
        <v>50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6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8"/>
        <v>564</v>
      </c>
      <c r="G760" t="s">
        <v>20</v>
      </c>
      <c r="H760">
        <v>1518</v>
      </c>
      <c r="I760">
        <f t="shared" si="69"/>
        <v>110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6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customHeight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8"/>
        <v>68</v>
      </c>
      <c r="G761" t="s">
        <v>14</v>
      </c>
      <c r="H761">
        <v>1274</v>
      </c>
      <c r="I761">
        <f t="shared" si="69"/>
        <v>90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6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8"/>
        <v>34</v>
      </c>
      <c r="G762" t="s">
        <v>14</v>
      </c>
      <c r="H762">
        <v>210</v>
      </c>
      <c r="I762">
        <f t="shared" si="69"/>
        <v>79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6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8"/>
        <v>655</v>
      </c>
      <c r="G763" t="s">
        <v>20</v>
      </c>
      <c r="H763">
        <v>166</v>
      </c>
      <c r="I763">
        <f t="shared" si="69"/>
        <v>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6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8"/>
        <v>177</v>
      </c>
      <c r="G764" t="s">
        <v>20</v>
      </c>
      <c r="H764">
        <v>100</v>
      </c>
      <c r="I764">
        <f t="shared" si="69"/>
        <v>62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6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8"/>
        <v>113</v>
      </c>
      <c r="G765" t="s">
        <v>20</v>
      </c>
      <c r="H765">
        <v>235</v>
      </c>
      <c r="I765">
        <f t="shared" si="69"/>
        <v>27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6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customHeight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8"/>
        <v>728</v>
      </c>
      <c r="G766" t="s">
        <v>20</v>
      </c>
      <c r="H766">
        <v>148</v>
      </c>
      <c r="I766">
        <f t="shared" si="69"/>
        <v>54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6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8"/>
        <v>208</v>
      </c>
      <c r="G767" t="s">
        <v>20</v>
      </c>
      <c r="H767">
        <v>198</v>
      </c>
      <c r="I767">
        <f t="shared" si="69"/>
        <v>41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6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customHeight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8"/>
        <v>31</v>
      </c>
      <c r="G768" t="s">
        <v>14</v>
      </c>
      <c r="H768">
        <v>248</v>
      </c>
      <c r="I768">
        <f t="shared" si="69"/>
        <v>55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6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8"/>
        <v>57</v>
      </c>
      <c r="G769" t="s">
        <v>14</v>
      </c>
      <c r="H769">
        <v>513</v>
      </c>
      <c r="I769">
        <f t="shared" si="69"/>
        <v>108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6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8"/>
        <v>231</v>
      </c>
      <c r="G770" t="s">
        <v>20</v>
      </c>
      <c r="H770">
        <v>150</v>
      </c>
      <c r="I770">
        <f t="shared" si="69"/>
        <v>74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ref="N770:N833" si="72">L770/86400+DATE(1970,1,1)</f>
        <v>41619.25</v>
      </c>
      <c r="O770" s="8">
        <f t="shared" ref="O770:O833" si="73">M770/86400+DATE(1970,1,1)</f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4">ROUND(E771/D771*100, 0)</f>
        <v>87</v>
      </c>
      <c r="G771" t="s">
        <v>14</v>
      </c>
      <c r="H771">
        <v>3410</v>
      </c>
      <c r="I771">
        <f t="shared" ref="I771:I834" si="75">ROUND( IFERROR( E771/H771, "0"), 0)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72"/>
        <v>41501.208333333336</v>
      </c>
      <c r="O771" s="8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 R771, FIND("/",R771) -1)</f>
        <v>games</v>
      </c>
      <c r="T771" t="str">
        <f t="shared" ref="T771:T834" si="77">RIGHT(R771, LEN(R771) - FIND("/", R771))</f>
        <v>video games</v>
      </c>
    </row>
    <row r="772" spans="1:20" ht="31.2" customHeight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4"/>
        <v>271</v>
      </c>
      <c r="G772" t="s">
        <v>20</v>
      </c>
      <c r="H772">
        <v>216</v>
      </c>
      <c r="I772">
        <f t="shared" si="75"/>
        <v>54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2"/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4"/>
        <v>49</v>
      </c>
      <c r="G773" t="s">
        <v>74</v>
      </c>
      <c r="H773">
        <v>26</v>
      </c>
      <c r="I773">
        <f t="shared" si="75"/>
        <v>107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2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4"/>
        <v>113</v>
      </c>
      <c r="G774" t="s">
        <v>20</v>
      </c>
      <c r="H774">
        <v>5139</v>
      </c>
      <c r="I774">
        <f t="shared" si="75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2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4"/>
        <v>191</v>
      </c>
      <c r="G775" t="s">
        <v>20</v>
      </c>
      <c r="H775">
        <v>2353</v>
      </c>
      <c r="I775">
        <f t="shared" si="75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2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4"/>
        <v>136</v>
      </c>
      <c r="G776" t="s">
        <v>20</v>
      </c>
      <c r="H776">
        <v>78</v>
      </c>
      <c r="I776">
        <f t="shared" si="75"/>
        <v>87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2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customHeight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4"/>
        <v>10</v>
      </c>
      <c r="G777" t="s">
        <v>14</v>
      </c>
      <c r="H777">
        <v>10</v>
      </c>
      <c r="I777">
        <f t="shared" si="75"/>
        <v>97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2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4"/>
        <v>66</v>
      </c>
      <c r="G778" t="s">
        <v>14</v>
      </c>
      <c r="H778">
        <v>2201</v>
      </c>
      <c r="I778">
        <f t="shared" si="75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2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4"/>
        <v>49</v>
      </c>
      <c r="G779" t="s">
        <v>14</v>
      </c>
      <c r="H779">
        <v>676</v>
      </c>
      <c r="I779">
        <f t="shared" si="75"/>
        <v>68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2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4"/>
        <v>788</v>
      </c>
      <c r="G780" t="s">
        <v>20</v>
      </c>
      <c r="H780">
        <v>174</v>
      </c>
      <c r="I780">
        <f t="shared" si="75"/>
        <v>59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2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4"/>
        <v>80</v>
      </c>
      <c r="G781" t="s">
        <v>14</v>
      </c>
      <c r="H781">
        <v>831</v>
      </c>
      <c r="I781">
        <f t="shared" si="75"/>
        <v>105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2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customHeight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4"/>
        <v>106</v>
      </c>
      <c r="G782" t="s">
        <v>20</v>
      </c>
      <c r="H782">
        <v>164</v>
      </c>
      <c r="I782">
        <f t="shared" si="75"/>
        <v>33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2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4"/>
        <v>51</v>
      </c>
      <c r="G783" t="s">
        <v>74</v>
      </c>
      <c r="H783">
        <v>56</v>
      </c>
      <c r="I783">
        <f t="shared" si="75"/>
        <v>79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2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4"/>
        <v>215</v>
      </c>
      <c r="G784" t="s">
        <v>20</v>
      </c>
      <c r="H784">
        <v>161</v>
      </c>
      <c r="I784">
        <f t="shared" si="75"/>
        <v>68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2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4"/>
        <v>141</v>
      </c>
      <c r="G785" t="s">
        <v>20</v>
      </c>
      <c r="H785">
        <v>138</v>
      </c>
      <c r="I785">
        <f t="shared" si="75"/>
        <v>76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2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4"/>
        <v>115</v>
      </c>
      <c r="G786" t="s">
        <v>20</v>
      </c>
      <c r="H786">
        <v>3308</v>
      </c>
      <c r="I786">
        <f t="shared" si="75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2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customHeight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4"/>
        <v>193</v>
      </c>
      <c r="G787" t="s">
        <v>20</v>
      </c>
      <c r="H787">
        <v>127</v>
      </c>
      <c r="I787">
        <f t="shared" si="75"/>
        <v>102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2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4"/>
        <v>730</v>
      </c>
      <c r="G788" t="s">
        <v>20</v>
      </c>
      <c r="H788">
        <v>207</v>
      </c>
      <c r="I788">
        <f t="shared" si="75"/>
        <v>53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2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4"/>
        <v>100</v>
      </c>
      <c r="G789" t="s">
        <v>14</v>
      </c>
      <c r="H789">
        <v>859</v>
      </c>
      <c r="I789">
        <f t="shared" si="75"/>
        <v>71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2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4"/>
        <v>88</v>
      </c>
      <c r="G790" t="s">
        <v>47</v>
      </c>
      <c r="H790">
        <v>31</v>
      </c>
      <c r="I790">
        <f t="shared" si="75"/>
        <v>102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2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4"/>
        <v>37</v>
      </c>
      <c r="G791" t="s">
        <v>14</v>
      </c>
      <c r="H791">
        <v>45</v>
      </c>
      <c r="I791">
        <f t="shared" si="75"/>
        <v>74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2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4"/>
        <v>31</v>
      </c>
      <c r="G792" t="s">
        <v>74</v>
      </c>
      <c r="H792">
        <v>1113</v>
      </c>
      <c r="I792">
        <f t="shared" si="75"/>
        <v>51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2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4"/>
        <v>26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2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4"/>
        <v>34</v>
      </c>
      <c r="G794" t="s">
        <v>14</v>
      </c>
      <c r="H794">
        <v>7</v>
      </c>
      <c r="I794">
        <f t="shared" si="75"/>
        <v>97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2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4"/>
        <v>1186</v>
      </c>
      <c r="G795" t="s">
        <v>20</v>
      </c>
      <c r="H795">
        <v>181</v>
      </c>
      <c r="I795">
        <f t="shared" si="75"/>
        <v>72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2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4"/>
        <v>125</v>
      </c>
      <c r="G796" t="s">
        <v>20</v>
      </c>
      <c r="H796">
        <v>110</v>
      </c>
      <c r="I796">
        <f t="shared" si="75"/>
        <v>75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2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customHeight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4"/>
        <v>14</v>
      </c>
      <c r="G797" t="s">
        <v>14</v>
      </c>
      <c r="H797">
        <v>31</v>
      </c>
      <c r="I797">
        <f t="shared" si="75"/>
        <v>33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2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4"/>
        <v>55</v>
      </c>
      <c r="G798" t="s">
        <v>14</v>
      </c>
      <c r="H798">
        <v>78</v>
      </c>
      <c r="I798">
        <f t="shared" si="75"/>
        <v>55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2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4"/>
        <v>110</v>
      </c>
      <c r="G799" t="s">
        <v>20</v>
      </c>
      <c r="H799">
        <v>185</v>
      </c>
      <c r="I799">
        <f t="shared" si="75"/>
        <v>45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2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4"/>
        <v>188</v>
      </c>
      <c r="G800" t="s">
        <v>20</v>
      </c>
      <c r="H800">
        <v>121</v>
      </c>
      <c r="I800">
        <f t="shared" si="75"/>
        <v>53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2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4"/>
        <v>87</v>
      </c>
      <c r="G801" t="s">
        <v>14</v>
      </c>
      <c r="H801">
        <v>1225</v>
      </c>
      <c r="I801">
        <f t="shared" si="75"/>
        <v>60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2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4"/>
        <v>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2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4"/>
        <v>203</v>
      </c>
      <c r="G803" t="s">
        <v>20</v>
      </c>
      <c r="H803">
        <v>106</v>
      </c>
      <c r="I803">
        <f t="shared" si="75"/>
        <v>44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2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customHeight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4"/>
        <v>197</v>
      </c>
      <c r="G804" t="s">
        <v>20</v>
      </c>
      <c r="H804">
        <v>142</v>
      </c>
      <c r="I804">
        <f t="shared" si="75"/>
        <v>86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2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customHeight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4"/>
        <v>107</v>
      </c>
      <c r="G805" t="s">
        <v>20</v>
      </c>
      <c r="H805">
        <v>233</v>
      </c>
      <c r="I805">
        <f t="shared" si="75"/>
        <v>28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2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4"/>
        <v>269</v>
      </c>
      <c r="G806" t="s">
        <v>20</v>
      </c>
      <c r="H806">
        <v>218</v>
      </c>
      <c r="I806">
        <f t="shared" si="75"/>
        <v>32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2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customHeight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4"/>
        <v>51</v>
      </c>
      <c r="G807" t="s">
        <v>14</v>
      </c>
      <c r="H807">
        <v>67</v>
      </c>
      <c r="I807">
        <f t="shared" si="75"/>
        <v>74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2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4"/>
        <v>1180</v>
      </c>
      <c r="G808" t="s">
        <v>20</v>
      </c>
      <c r="H808">
        <v>76</v>
      </c>
      <c r="I808">
        <f t="shared" si="75"/>
        <v>109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2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4"/>
        <v>264</v>
      </c>
      <c r="G809" t="s">
        <v>20</v>
      </c>
      <c r="H809">
        <v>43</v>
      </c>
      <c r="I809">
        <f t="shared" si="75"/>
        <v>43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2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4"/>
        <v>30</v>
      </c>
      <c r="G810" t="s">
        <v>14</v>
      </c>
      <c r="H810">
        <v>19</v>
      </c>
      <c r="I810">
        <f t="shared" si="75"/>
        <v>83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2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4"/>
        <v>63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2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customHeight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4"/>
        <v>193</v>
      </c>
      <c r="G812" t="s">
        <v>20</v>
      </c>
      <c r="H812">
        <v>221</v>
      </c>
      <c r="I812">
        <f t="shared" si="75"/>
        <v>56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2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4"/>
        <v>77</v>
      </c>
      <c r="G813" t="s">
        <v>14</v>
      </c>
      <c r="H813">
        <v>679</v>
      </c>
      <c r="I813">
        <f t="shared" si="75"/>
        <v>105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2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4"/>
        <v>226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2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4"/>
        <v>239</v>
      </c>
      <c r="G815" t="s">
        <v>20</v>
      </c>
      <c r="H815">
        <v>68</v>
      </c>
      <c r="I815">
        <f t="shared" si="75"/>
        <v>113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2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4"/>
        <v>92</v>
      </c>
      <c r="G816" t="s">
        <v>14</v>
      </c>
      <c r="H816">
        <v>36</v>
      </c>
      <c r="I816">
        <f t="shared" si="75"/>
        <v>82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2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customHeight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4"/>
        <v>130</v>
      </c>
      <c r="G817" t="s">
        <v>20</v>
      </c>
      <c r="H817">
        <v>183</v>
      </c>
      <c r="I817">
        <f t="shared" si="75"/>
        <v>64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2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customHeight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4"/>
        <v>615</v>
      </c>
      <c r="G818" t="s">
        <v>20</v>
      </c>
      <c r="H818">
        <v>133</v>
      </c>
      <c r="I818">
        <f t="shared" si="75"/>
        <v>106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2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4"/>
        <v>369</v>
      </c>
      <c r="G819" t="s">
        <v>20</v>
      </c>
      <c r="H819">
        <v>2489</v>
      </c>
      <c r="I819">
        <f t="shared" si="75"/>
        <v>76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2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4"/>
        <v>1095</v>
      </c>
      <c r="G820" t="s">
        <v>20</v>
      </c>
      <c r="H820">
        <v>69</v>
      </c>
      <c r="I820">
        <f t="shared" si="75"/>
        <v>111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2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customHeight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4"/>
        <v>51</v>
      </c>
      <c r="G821" t="s">
        <v>14</v>
      </c>
      <c r="H821">
        <v>47</v>
      </c>
      <c r="I821">
        <f t="shared" si="75"/>
        <v>96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2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4"/>
        <v>801</v>
      </c>
      <c r="G822" t="s">
        <v>20</v>
      </c>
      <c r="H822">
        <v>279</v>
      </c>
      <c r="I822">
        <f t="shared" si="75"/>
        <v>43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2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4"/>
        <v>291</v>
      </c>
      <c r="G823" t="s">
        <v>20</v>
      </c>
      <c r="H823">
        <v>210</v>
      </c>
      <c r="I823">
        <f t="shared" si="75"/>
        <v>68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2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4"/>
        <v>350</v>
      </c>
      <c r="G824" t="s">
        <v>20</v>
      </c>
      <c r="H824">
        <v>2100</v>
      </c>
      <c r="I824">
        <f t="shared" si="75"/>
        <v>90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2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customHeight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4"/>
        <v>357</v>
      </c>
      <c r="G825" t="s">
        <v>20</v>
      </c>
      <c r="H825">
        <v>252</v>
      </c>
      <c r="I825">
        <f t="shared" si="75"/>
        <v>58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2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4"/>
        <v>126</v>
      </c>
      <c r="G826" t="s">
        <v>20</v>
      </c>
      <c r="H826">
        <v>1280</v>
      </c>
      <c r="I826">
        <f t="shared" si="75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2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4"/>
        <v>388</v>
      </c>
      <c r="G827" t="s">
        <v>20</v>
      </c>
      <c r="H827">
        <v>157</v>
      </c>
      <c r="I827">
        <f t="shared" si="75"/>
        <v>89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2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customHeight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4"/>
        <v>457</v>
      </c>
      <c r="G828" t="s">
        <v>20</v>
      </c>
      <c r="H828">
        <v>194</v>
      </c>
      <c r="I828">
        <f t="shared" si="75"/>
        <v>66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2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customHeight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4"/>
        <v>267</v>
      </c>
      <c r="G829" t="s">
        <v>20</v>
      </c>
      <c r="H829">
        <v>82</v>
      </c>
      <c r="I829">
        <f t="shared" si="75"/>
        <v>75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2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customHeight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4"/>
        <v>69</v>
      </c>
      <c r="G830" t="s">
        <v>14</v>
      </c>
      <c r="H830">
        <v>70</v>
      </c>
      <c r="I830">
        <f t="shared" si="75"/>
        <v>70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2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4"/>
        <v>51</v>
      </c>
      <c r="G831" t="s">
        <v>14</v>
      </c>
      <c r="H831">
        <v>154</v>
      </c>
      <c r="I831">
        <f t="shared" si="75"/>
        <v>32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2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customHeight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4"/>
        <v>1</v>
      </c>
      <c r="G832" t="s">
        <v>14</v>
      </c>
      <c r="H832">
        <v>22</v>
      </c>
      <c r="I832">
        <f t="shared" si="75"/>
        <v>65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2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customHeight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4"/>
        <v>109</v>
      </c>
      <c r="G833" t="s">
        <v>20</v>
      </c>
      <c r="H833">
        <v>4233</v>
      </c>
      <c r="I833">
        <f t="shared" si="75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2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4"/>
        <v>315</v>
      </c>
      <c r="G834" t="s">
        <v>20</v>
      </c>
      <c r="H834">
        <v>1297</v>
      </c>
      <c r="I834">
        <f t="shared" si="75"/>
        <v>105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ref="N834:N897" si="78">L834/86400+DATE(1970,1,1)</f>
        <v>42299.208333333328</v>
      </c>
      <c r="O834" s="8">
        <f t="shared" ref="O834:O897" si="79">M834/86400+DATE(1970,1,1)</f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80">ROUND(E835/D835*100, 0)</f>
        <v>158</v>
      </c>
      <c r="G835" t="s">
        <v>20</v>
      </c>
      <c r="H835">
        <v>165</v>
      </c>
      <c r="I835">
        <f t="shared" ref="I835:I898" si="81">ROUND( IFERROR( E835/H835, "0"), 0)</f>
        <v>65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78"/>
        <v>40588.25</v>
      </c>
      <c r="O835" s="8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2">LEFT( R835, FIND("/",R835) -1)</f>
        <v>publishing</v>
      </c>
      <c r="T835" t="str">
        <f t="shared" ref="T835:T898" si="83">RIGHT(R835, LEN(R835) - FIND("/", 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80"/>
        <v>154</v>
      </c>
      <c r="G836" t="s">
        <v>20</v>
      </c>
      <c r="H836">
        <v>119</v>
      </c>
      <c r="I836">
        <f t="shared" si="81"/>
        <v>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8"/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0"/>
        <v>90</v>
      </c>
      <c r="G837" t="s">
        <v>14</v>
      </c>
      <c r="H837">
        <v>1758</v>
      </c>
      <c r="I837">
        <f t="shared" si="81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8"/>
        <v>42063.25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0"/>
        <v>75</v>
      </c>
      <c r="G838" t="s">
        <v>14</v>
      </c>
      <c r="H838">
        <v>94</v>
      </c>
      <c r="I838">
        <f t="shared" si="81"/>
        <v>65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8"/>
        <v>40214.25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0"/>
        <v>853</v>
      </c>
      <c r="G839" t="s">
        <v>20</v>
      </c>
      <c r="H839">
        <v>1797</v>
      </c>
      <c r="I839">
        <f t="shared" si="81"/>
        <v>84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8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0"/>
        <v>139</v>
      </c>
      <c r="G840" t="s">
        <v>20</v>
      </c>
      <c r="H840">
        <v>261</v>
      </c>
      <c r="I840">
        <f t="shared" si="81"/>
        <v>34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8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0"/>
        <v>190</v>
      </c>
      <c r="G841" t="s">
        <v>20</v>
      </c>
      <c r="H841">
        <v>157</v>
      </c>
      <c r="I841">
        <f t="shared" si="81"/>
        <v>93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8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0"/>
        <v>100</v>
      </c>
      <c r="G842" t="s">
        <v>20</v>
      </c>
      <c r="H842">
        <v>3533</v>
      </c>
      <c r="I842">
        <f t="shared" si="81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8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0"/>
        <v>143</v>
      </c>
      <c r="G843" t="s">
        <v>20</v>
      </c>
      <c r="H843">
        <v>155</v>
      </c>
      <c r="I843">
        <f t="shared" si="81"/>
        <v>84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8"/>
        <v>42419.25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customHeight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0"/>
        <v>563</v>
      </c>
      <c r="G844" t="s">
        <v>20</v>
      </c>
      <c r="H844">
        <v>132</v>
      </c>
      <c r="I844">
        <f t="shared" si="81"/>
        <v>64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8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customHeight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0"/>
        <v>31</v>
      </c>
      <c r="G845" t="s">
        <v>14</v>
      </c>
      <c r="H845">
        <v>33</v>
      </c>
      <c r="I845">
        <f t="shared" si="81"/>
        <v>82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8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0"/>
        <v>99</v>
      </c>
      <c r="G846" t="s">
        <v>74</v>
      </c>
      <c r="H846">
        <v>94</v>
      </c>
      <c r="I846">
        <f t="shared" si="81"/>
        <v>93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8"/>
        <v>40930.25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0"/>
        <v>198</v>
      </c>
      <c r="G847" t="s">
        <v>20</v>
      </c>
      <c r="H847">
        <v>1354</v>
      </c>
      <c r="I847">
        <f t="shared" si="81"/>
        <v>102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8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0"/>
        <v>509</v>
      </c>
      <c r="G848" t="s">
        <v>20</v>
      </c>
      <c r="H848">
        <v>48</v>
      </c>
      <c r="I848">
        <f t="shared" si="81"/>
        <v>106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8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0"/>
        <v>238</v>
      </c>
      <c r="G849" t="s">
        <v>20</v>
      </c>
      <c r="H849">
        <v>110</v>
      </c>
      <c r="I849">
        <f t="shared" si="81"/>
        <v>102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8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0"/>
        <v>338</v>
      </c>
      <c r="G850" t="s">
        <v>20</v>
      </c>
      <c r="H850">
        <v>172</v>
      </c>
      <c r="I850">
        <f t="shared" si="81"/>
        <v>63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8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customHeight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0"/>
        <v>133</v>
      </c>
      <c r="G851" t="s">
        <v>20</v>
      </c>
      <c r="H851">
        <v>307</v>
      </c>
      <c r="I851">
        <f t="shared" si="81"/>
        <v>29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8"/>
        <v>40948.25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customHeight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0"/>
        <v>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8"/>
        <v>40866.25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customHeight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0"/>
        <v>208</v>
      </c>
      <c r="G853" t="s">
        <v>20</v>
      </c>
      <c r="H853">
        <v>160</v>
      </c>
      <c r="I853">
        <f t="shared" si="81"/>
        <v>78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8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customHeight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0"/>
        <v>51</v>
      </c>
      <c r="G854" t="s">
        <v>14</v>
      </c>
      <c r="H854">
        <v>31</v>
      </c>
      <c r="I854">
        <f t="shared" si="81"/>
        <v>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8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0"/>
        <v>652</v>
      </c>
      <c r="G855" t="s">
        <v>20</v>
      </c>
      <c r="H855">
        <v>1467</v>
      </c>
      <c r="I855">
        <f t="shared" si="81"/>
        <v>76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8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customHeight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0"/>
        <v>114</v>
      </c>
      <c r="G856" t="s">
        <v>20</v>
      </c>
      <c r="H856">
        <v>2662</v>
      </c>
      <c r="I856">
        <f t="shared" si="81"/>
        <v>73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8"/>
        <v>43787.25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0"/>
        <v>102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8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0"/>
        <v>357</v>
      </c>
      <c r="G858" t="s">
        <v>20</v>
      </c>
      <c r="H858">
        <v>158</v>
      </c>
      <c r="I858">
        <f t="shared" si="81"/>
        <v>54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8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customHeight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0"/>
        <v>140</v>
      </c>
      <c r="G859" t="s">
        <v>20</v>
      </c>
      <c r="H859">
        <v>225</v>
      </c>
      <c r="I859">
        <f t="shared" si="81"/>
        <v>33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8"/>
        <v>40944.25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customHeight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0"/>
        <v>69</v>
      </c>
      <c r="G860" t="s">
        <v>14</v>
      </c>
      <c r="H860">
        <v>35</v>
      </c>
      <c r="I860">
        <f t="shared" si="81"/>
        <v>79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8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customHeight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0"/>
        <v>36</v>
      </c>
      <c r="G861" t="s">
        <v>14</v>
      </c>
      <c r="H861">
        <v>63</v>
      </c>
      <c r="I861">
        <f t="shared" si="81"/>
        <v>41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8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customHeight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0"/>
        <v>252</v>
      </c>
      <c r="G862" t="s">
        <v>20</v>
      </c>
      <c r="H862">
        <v>65</v>
      </c>
      <c r="I862">
        <f t="shared" si="81"/>
        <v>77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8"/>
        <v>43515.25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0"/>
        <v>106</v>
      </c>
      <c r="G863" t="s">
        <v>20</v>
      </c>
      <c r="H863">
        <v>163</v>
      </c>
      <c r="I863">
        <f t="shared" si="81"/>
        <v>57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8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customHeight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0"/>
        <v>187</v>
      </c>
      <c r="G864" t="s">
        <v>20</v>
      </c>
      <c r="H864">
        <v>85</v>
      </c>
      <c r="I864">
        <f t="shared" si="81"/>
        <v>77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8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0"/>
        <v>387</v>
      </c>
      <c r="G865" t="s">
        <v>20</v>
      </c>
      <c r="H865">
        <v>217</v>
      </c>
      <c r="I865">
        <f t="shared" si="81"/>
        <v>25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8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0"/>
        <v>347</v>
      </c>
      <c r="G866" t="s">
        <v>20</v>
      </c>
      <c r="H866">
        <v>150</v>
      </c>
      <c r="I866">
        <f t="shared" si="81"/>
        <v>97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8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customHeight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0"/>
        <v>186</v>
      </c>
      <c r="G867" t="s">
        <v>20</v>
      </c>
      <c r="H867">
        <v>3272</v>
      </c>
      <c r="I867">
        <f t="shared" si="81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8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0"/>
        <v>43</v>
      </c>
      <c r="G868" t="s">
        <v>74</v>
      </c>
      <c r="H868">
        <v>898</v>
      </c>
      <c r="I868">
        <f t="shared" si="81"/>
        <v>88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8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customHeight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0"/>
        <v>162</v>
      </c>
      <c r="G869" t="s">
        <v>20</v>
      </c>
      <c r="H869">
        <v>300</v>
      </c>
      <c r="I869">
        <f t="shared" si="81"/>
        <v>26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8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0"/>
        <v>185</v>
      </c>
      <c r="G870" t="s">
        <v>20</v>
      </c>
      <c r="H870">
        <v>126</v>
      </c>
      <c r="I870">
        <f t="shared" si="81"/>
        <v>103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8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0"/>
        <v>24</v>
      </c>
      <c r="G871" t="s">
        <v>14</v>
      </c>
      <c r="H871">
        <v>526</v>
      </c>
      <c r="I871">
        <f t="shared" si="81"/>
        <v>73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8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0"/>
        <v>90</v>
      </c>
      <c r="G872" t="s">
        <v>14</v>
      </c>
      <c r="H872">
        <v>121</v>
      </c>
      <c r="I872">
        <f t="shared" si="81"/>
        <v>57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8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customHeight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0"/>
        <v>273</v>
      </c>
      <c r="G873" t="s">
        <v>20</v>
      </c>
      <c r="H873">
        <v>2320</v>
      </c>
      <c r="I873">
        <f t="shared" si="81"/>
        <v>84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8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0"/>
        <v>170</v>
      </c>
      <c r="G874" t="s">
        <v>20</v>
      </c>
      <c r="H874">
        <v>81</v>
      </c>
      <c r="I874">
        <f t="shared" si="81"/>
        <v>99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8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0"/>
        <v>188</v>
      </c>
      <c r="G875" t="s">
        <v>20</v>
      </c>
      <c r="H875">
        <v>1887</v>
      </c>
      <c r="I875">
        <f t="shared" si="81"/>
        <v>42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8"/>
        <v>41647.25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0"/>
        <v>347</v>
      </c>
      <c r="G876" t="s">
        <v>20</v>
      </c>
      <c r="H876">
        <v>4358</v>
      </c>
      <c r="I876">
        <f t="shared" si="81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8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0"/>
        <v>69</v>
      </c>
      <c r="G877" t="s">
        <v>14</v>
      </c>
      <c r="H877">
        <v>67</v>
      </c>
      <c r="I877">
        <f t="shared" si="81"/>
        <v>82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8"/>
        <v>40556.25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customHeight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0"/>
        <v>25</v>
      </c>
      <c r="G878" t="s">
        <v>14</v>
      </c>
      <c r="H878">
        <v>57</v>
      </c>
      <c r="I878">
        <f t="shared" si="81"/>
        <v>37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8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0"/>
        <v>77</v>
      </c>
      <c r="G879" t="s">
        <v>14</v>
      </c>
      <c r="H879">
        <v>1229</v>
      </c>
      <c r="I879">
        <f t="shared" si="81"/>
        <v>103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8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0"/>
        <v>37</v>
      </c>
      <c r="G880" t="s">
        <v>14</v>
      </c>
      <c r="H880">
        <v>12</v>
      </c>
      <c r="I880">
        <f t="shared" si="81"/>
        <v>84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8"/>
        <v>43845.25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0"/>
        <v>544</v>
      </c>
      <c r="G881" t="s">
        <v>20</v>
      </c>
      <c r="H881">
        <v>53</v>
      </c>
      <c r="I881">
        <f t="shared" si="81"/>
        <v>103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8"/>
        <v>42788.25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customHeight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0"/>
        <v>229</v>
      </c>
      <c r="G882" t="s">
        <v>20</v>
      </c>
      <c r="H882">
        <v>2414</v>
      </c>
      <c r="I882">
        <f t="shared" si="81"/>
        <v>80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8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0"/>
        <v>39</v>
      </c>
      <c r="G883" t="s">
        <v>14</v>
      </c>
      <c r="H883">
        <v>452</v>
      </c>
      <c r="I883">
        <f t="shared" si="81"/>
        <v>70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8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0"/>
        <v>370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8"/>
        <v>42025.25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customHeight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0"/>
        <v>238</v>
      </c>
      <c r="G885" t="s">
        <v>20</v>
      </c>
      <c r="H885">
        <v>193</v>
      </c>
      <c r="I885">
        <f t="shared" si="81"/>
        <v>42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8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0"/>
        <v>64</v>
      </c>
      <c r="G886" t="s">
        <v>14</v>
      </c>
      <c r="H886">
        <v>1886</v>
      </c>
      <c r="I886">
        <f t="shared" si="81"/>
        <v>58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8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0"/>
        <v>118</v>
      </c>
      <c r="G887" t="s">
        <v>20</v>
      </c>
      <c r="H887">
        <v>52</v>
      </c>
      <c r="I887">
        <f t="shared" si="81"/>
        <v>41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8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0"/>
        <v>85</v>
      </c>
      <c r="G888" t="s">
        <v>14</v>
      </c>
      <c r="H888">
        <v>1825</v>
      </c>
      <c r="I888">
        <f t="shared" si="81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8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customHeight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0"/>
        <v>29</v>
      </c>
      <c r="G889" t="s">
        <v>14</v>
      </c>
      <c r="H889">
        <v>31</v>
      </c>
      <c r="I889">
        <f t="shared" si="81"/>
        <v>74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8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customHeight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0"/>
        <v>210</v>
      </c>
      <c r="G890" t="s">
        <v>20</v>
      </c>
      <c r="H890">
        <v>290</v>
      </c>
      <c r="I890">
        <f t="shared" si="81"/>
        <v>42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8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0"/>
        <v>170</v>
      </c>
      <c r="G891" t="s">
        <v>20</v>
      </c>
      <c r="H891">
        <v>122</v>
      </c>
      <c r="I891">
        <f t="shared" si="81"/>
        <v>78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8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0"/>
        <v>116</v>
      </c>
      <c r="G892" t="s">
        <v>20</v>
      </c>
      <c r="H892">
        <v>1470</v>
      </c>
      <c r="I892">
        <f t="shared" si="81"/>
        <v>106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8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customHeight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0"/>
        <v>259</v>
      </c>
      <c r="G893" t="s">
        <v>20</v>
      </c>
      <c r="H893">
        <v>165</v>
      </c>
      <c r="I893">
        <f t="shared" si="81"/>
        <v>47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8"/>
        <v>40880.25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0"/>
        <v>231</v>
      </c>
      <c r="G894" t="s">
        <v>20</v>
      </c>
      <c r="H894">
        <v>182</v>
      </c>
      <c r="I894">
        <f t="shared" si="81"/>
        <v>76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8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0"/>
        <v>128</v>
      </c>
      <c r="G895" t="s">
        <v>20</v>
      </c>
      <c r="H895">
        <v>199</v>
      </c>
      <c r="I895">
        <f t="shared" si="81"/>
        <v>54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8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0"/>
        <v>189</v>
      </c>
      <c r="G896" t="s">
        <v>20</v>
      </c>
      <c r="H896">
        <v>56</v>
      </c>
      <c r="I896">
        <f t="shared" si="81"/>
        <v>57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8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customHeight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0"/>
        <v>7</v>
      </c>
      <c r="G897" t="s">
        <v>14</v>
      </c>
      <c r="H897">
        <v>107</v>
      </c>
      <c r="I897">
        <f t="shared" si="81"/>
        <v>104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8"/>
        <v>43134.25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customHeight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0"/>
        <v>774</v>
      </c>
      <c r="G898" t="s">
        <v>20</v>
      </c>
      <c r="H898">
        <v>1460</v>
      </c>
      <c r="I898">
        <f t="shared" si="81"/>
        <v>105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ref="N898:N961" si="84">L898/86400+DATE(1970,1,1)</f>
        <v>40738.208333333336</v>
      </c>
      <c r="O898" s="8">
        <f t="shared" ref="O898:O961" si="85">M898/86400+DATE(1970,1,1)</f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6">ROUND(E899/D899*100, 0)</f>
        <v>28</v>
      </c>
      <c r="G899" t="s">
        <v>14</v>
      </c>
      <c r="H899">
        <v>27</v>
      </c>
      <c r="I899">
        <f t="shared" ref="I899:I962" si="87">ROUND( IFERROR( E899/H899, "0"), 0)</f>
        <v>90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4"/>
        <v>43583.208333333328</v>
      </c>
      <c r="O899" s="8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 R899, FIND("/",R899) -1)</f>
        <v>theater</v>
      </c>
      <c r="T899" t="str">
        <f t="shared" ref="T899:T962" si="89">RIGHT(R899, LEN(R899) - FIND("/", 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6"/>
        <v>52</v>
      </c>
      <c r="G900" t="s">
        <v>14</v>
      </c>
      <c r="H900">
        <v>1221</v>
      </c>
      <c r="I900">
        <f t="shared" si="87"/>
        <v>77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4"/>
        <v>43815.25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6"/>
        <v>407</v>
      </c>
      <c r="G901" t="s">
        <v>20</v>
      </c>
      <c r="H901">
        <v>123</v>
      </c>
      <c r="I901">
        <f t="shared" si="87"/>
        <v>103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4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6"/>
        <v>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4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6"/>
        <v>156</v>
      </c>
      <c r="G903" t="s">
        <v>20</v>
      </c>
      <c r="H903">
        <v>159</v>
      </c>
      <c r="I903">
        <f t="shared" si="87"/>
        <v>55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4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6"/>
        <v>252</v>
      </c>
      <c r="G904" t="s">
        <v>20</v>
      </c>
      <c r="H904">
        <v>110</v>
      </c>
      <c r="I904">
        <f t="shared" si="87"/>
        <v>32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4"/>
        <v>42399.25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customHeight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6"/>
        <v>2</v>
      </c>
      <c r="G905" t="s">
        <v>47</v>
      </c>
      <c r="H905">
        <v>14</v>
      </c>
      <c r="I905">
        <f t="shared" si="87"/>
        <v>51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4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6"/>
        <v>12</v>
      </c>
      <c r="G906" t="s">
        <v>14</v>
      </c>
      <c r="H906">
        <v>16</v>
      </c>
      <c r="I906">
        <f t="shared" si="87"/>
        <v>50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4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6"/>
        <v>164</v>
      </c>
      <c r="G907" t="s">
        <v>20</v>
      </c>
      <c r="H907">
        <v>236</v>
      </c>
      <c r="I907">
        <f t="shared" si="87"/>
        <v>55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4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customHeight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6"/>
        <v>163</v>
      </c>
      <c r="G908" t="s">
        <v>20</v>
      </c>
      <c r="H908">
        <v>191</v>
      </c>
      <c r="I908">
        <f t="shared" si="87"/>
        <v>47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4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6"/>
        <v>20</v>
      </c>
      <c r="G909" t="s">
        <v>14</v>
      </c>
      <c r="H909">
        <v>41</v>
      </c>
      <c r="I909">
        <f t="shared" si="87"/>
        <v>45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4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6"/>
        <v>319</v>
      </c>
      <c r="G910" t="s">
        <v>20</v>
      </c>
      <c r="H910">
        <v>3934</v>
      </c>
      <c r="I910">
        <f t="shared" si="87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4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6"/>
        <v>479</v>
      </c>
      <c r="G911" t="s">
        <v>20</v>
      </c>
      <c r="H911">
        <v>80</v>
      </c>
      <c r="I911">
        <f t="shared" si="87"/>
        <v>108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4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6"/>
        <v>20</v>
      </c>
      <c r="G912" t="s">
        <v>74</v>
      </c>
      <c r="H912">
        <v>296</v>
      </c>
      <c r="I912">
        <f t="shared" si="87"/>
        <v>102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4"/>
        <v>42026.25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6"/>
        <v>199</v>
      </c>
      <c r="G913" t="s">
        <v>20</v>
      </c>
      <c r="H913">
        <v>462</v>
      </c>
      <c r="I913">
        <f t="shared" si="87"/>
        <v>25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4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6"/>
        <v>795</v>
      </c>
      <c r="G914" t="s">
        <v>20</v>
      </c>
      <c r="H914">
        <v>179</v>
      </c>
      <c r="I914">
        <f t="shared" si="87"/>
        <v>80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4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6"/>
        <v>51</v>
      </c>
      <c r="G915" t="s">
        <v>14</v>
      </c>
      <c r="H915">
        <v>523</v>
      </c>
      <c r="I915">
        <f t="shared" si="87"/>
        <v>68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4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6"/>
        <v>57</v>
      </c>
      <c r="G916" t="s">
        <v>14</v>
      </c>
      <c r="H916">
        <v>141</v>
      </c>
      <c r="I916">
        <f t="shared" si="87"/>
        <v>26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4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customHeight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6"/>
        <v>156</v>
      </c>
      <c r="G917" t="s">
        <v>20</v>
      </c>
      <c r="H917">
        <v>1866</v>
      </c>
      <c r="I917">
        <f t="shared" si="87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4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customHeight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6"/>
        <v>36</v>
      </c>
      <c r="G918" t="s">
        <v>14</v>
      </c>
      <c r="H918">
        <v>52</v>
      </c>
      <c r="I918">
        <f t="shared" si="87"/>
        <v>26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4"/>
        <v>41991.25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6"/>
        <v>58</v>
      </c>
      <c r="G919" t="s">
        <v>47</v>
      </c>
      <c r="H919">
        <v>27</v>
      </c>
      <c r="I919">
        <f t="shared" si="87"/>
        <v>78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4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6"/>
        <v>237</v>
      </c>
      <c r="G920" t="s">
        <v>20</v>
      </c>
      <c r="H920">
        <v>156</v>
      </c>
      <c r="I920">
        <f t="shared" si="87"/>
        <v>58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4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6"/>
        <v>59</v>
      </c>
      <c r="G921" t="s">
        <v>14</v>
      </c>
      <c r="H921">
        <v>225</v>
      </c>
      <c r="I921">
        <f t="shared" si="87"/>
        <v>93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4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6"/>
        <v>183</v>
      </c>
      <c r="G922" t="s">
        <v>20</v>
      </c>
      <c r="H922">
        <v>255</v>
      </c>
      <c r="I922">
        <f t="shared" si="87"/>
        <v>38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4"/>
        <v>43503.25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6"/>
        <v>1</v>
      </c>
      <c r="G923" t="s">
        <v>14</v>
      </c>
      <c r="H923">
        <v>38</v>
      </c>
      <c r="I923">
        <f t="shared" si="87"/>
        <v>32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4"/>
        <v>40951.25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6"/>
        <v>176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4"/>
        <v>43443.25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6"/>
        <v>238</v>
      </c>
      <c r="G925" t="s">
        <v>20</v>
      </c>
      <c r="H925">
        <v>40</v>
      </c>
      <c r="I925">
        <f t="shared" si="87"/>
        <v>101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4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6"/>
        <v>488</v>
      </c>
      <c r="G926" t="s">
        <v>20</v>
      </c>
      <c r="H926">
        <v>2289</v>
      </c>
      <c r="I926">
        <f t="shared" si="87"/>
        <v>84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4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customHeight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6"/>
        <v>224</v>
      </c>
      <c r="G927" t="s">
        <v>20</v>
      </c>
      <c r="H927">
        <v>65</v>
      </c>
      <c r="I927">
        <f t="shared" si="87"/>
        <v>103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4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6"/>
        <v>18</v>
      </c>
      <c r="G928" t="s">
        <v>14</v>
      </c>
      <c r="H928">
        <v>15</v>
      </c>
      <c r="I928">
        <f t="shared" si="87"/>
        <v>105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4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6"/>
        <v>46</v>
      </c>
      <c r="G929" t="s">
        <v>14</v>
      </c>
      <c r="H929">
        <v>37</v>
      </c>
      <c r="I929">
        <f t="shared" si="87"/>
        <v>89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4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6"/>
        <v>117</v>
      </c>
      <c r="G930" t="s">
        <v>20</v>
      </c>
      <c r="H930">
        <v>3777</v>
      </c>
      <c r="I930">
        <f t="shared" si="87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4"/>
        <v>41637.25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6"/>
        <v>217</v>
      </c>
      <c r="G931" t="s">
        <v>20</v>
      </c>
      <c r="H931">
        <v>184</v>
      </c>
      <c r="I931">
        <f t="shared" si="87"/>
        <v>65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4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6"/>
        <v>112</v>
      </c>
      <c r="G932" t="s">
        <v>20</v>
      </c>
      <c r="H932">
        <v>85</v>
      </c>
      <c r="I932">
        <f t="shared" si="87"/>
        <v>46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4"/>
        <v>42060.25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6"/>
        <v>73</v>
      </c>
      <c r="G933" t="s">
        <v>14</v>
      </c>
      <c r="H933">
        <v>112</v>
      </c>
      <c r="I933">
        <f t="shared" si="87"/>
        <v>51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4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6"/>
        <v>212</v>
      </c>
      <c r="G934" t="s">
        <v>20</v>
      </c>
      <c r="H934">
        <v>144</v>
      </c>
      <c r="I934">
        <f t="shared" si="87"/>
        <v>34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4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6"/>
        <v>240</v>
      </c>
      <c r="G935" t="s">
        <v>20</v>
      </c>
      <c r="H935">
        <v>1902</v>
      </c>
      <c r="I935">
        <f t="shared" si="87"/>
        <v>92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4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6"/>
        <v>182</v>
      </c>
      <c r="G936" t="s">
        <v>20</v>
      </c>
      <c r="H936">
        <v>105</v>
      </c>
      <c r="I936">
        <f t="shared" si="87"/>
        <v>107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4"/>
        <v>42422.25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customHeight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6"/>
        <v>164</v>
      </c>
      <c r="G937" t="s">
        <v>20</v>
      </c>
      <c r="H937">
        <v>132</v>
      </c>
      <c r="I937">
        <f t="shared" si="87"/>
        <v>76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4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6"/>
        <v>2</v>
      </c>
      <c r="G938" t="s">
        <v>14</v>
      </c>
      <c r="H938">
        <v>21</v>
      </c>
      <c r="I938">
        <f t="shared" si="87"/>
        <v>80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4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6"/>
        <v>50</v>
      </c>
      <c r="G939" t="s">
        <v>74</v>
      </c>
      <c r="H939">
        <v>976</v>
      </c>
      <c r="I939">
        <f t="shared" si="87"/>
        <v>87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4"/>
        <v>42334.25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6"/>
        <v>110</v>
      </c>
      <c r="G940" t="s">
        <v>20</v>
      </c>
      <c r="H940">
        <v>96</v>
      </c>
      <c r="I940">
        <f t="shared" si="87"/>
        <v>105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4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customHeight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6"/>
        <v>49</v>
      </c>
      <c r="G941" t="s">
        <v>14</v>
      </c>
      <c r="H941">
        <v>67</v>
      </c>
      <c r="I941">
        <f t="shared" si="87"/>
        <v>57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4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6"/>
        <v>62</v>
      </c>
      <c r="G942" t="s">
        <v>47</v>
      </c>
      <c r="H942">
        <v>66</v>
      </c>
      <c r="I942">
        <f t="shared" si="87"/>
        <v>93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4"/>
        <v>41244.25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6"/>
        <v>13</v>
      </c>
      <c r="G943" t="s">
        <v>14</v>
      </c>
      <c r="H943">
        <v>78</v>
      </c>
      <c r="I943">
        <f t="shared" si="87"/>
        <v>72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4"/>
        <v>40552.25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6"/>
        <v>65</v>
      </c>
      <c r="G944" t="s">
        <v>14</v>
      </c>
      <c r="H944">
        <v>67</v>
      </c>
      <c r="I944">
        <f t="shared" si="87"/>
        <v>93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4"/>
        <v>40568.25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6"/>
        <v>160</v>
      </c>
      <c r="G945" t="s">
        <v>20</v>
      </c>
      <c r="H945">
        <v>114</v>
      </c>
      <c r="I945">
        <f t="shared" si="87"/>
        <v>105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4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6"/>
        <v>81</v>
      </c>
      <c r="G946" t="s">
        <v>14</v>
      </c>
      <c r="H946">
        <v>263</v>
      </c>
      <c r="I946">
        <f t="shared" si="87"/>
        <v>31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4"/>
        <v>42776.25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6"/>
        <v>32</v>
      </c>
      <c r="G947" t="s">
        <v>14</v>
      </c>
      <c r="H947">
        <v>1691</v>
      </c>
      <c r="I947">
        <f t="shared" si="87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4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customHeight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6"/>
        <v>10</v>
      </c>
      <c r="G948" t="s">
        <v>14</v>
      </c>
      <c r="H948">
        <v>181</v>
      </c>
      <c r="I948">
        <f t="shared" si="87"/>
        <v>84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4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6"/>
        <v>27</v>
      </c>
      <c r="G949" t="s">
        <v>14</v>
      </c>
      <c r="H949">
        <v>13</v>
      </c>
      <c r="I949">
        <f t="shared" si="87"/>
        <v>74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4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6"/>
        <v>63</v>
      </c>
      <c r="G950" t="s">
        <v>74</v>
      </c>
      <c r="H950">
        <v>160</v>
      </c>
      <c r="I950">
        <f t="shared" si="87"/>
        <v>37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4"/>
        <v>41985.25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customHeight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6"/>
        <v>161</v>
      </c>
      <c r="G951" t="s">
        <v>20</v>
      </c>
      <c r="H951">
        <v>203</v>
      </c>
      <c r="I951">
        <f t="shared" si="87"/>
        <v>47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4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customHeight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6"/>
        <v>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4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6"/>
        <v>1097</v>
      </c>
      <c r="G953" t="s">
        <v>20</v>
      </c>
      <c r="H953">
        <v>1559</v>
      </c>
      <c r="I953">
        <f t="shared" si="87"/>
        <v>102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4"/>
        <v>42730.25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6"/>
        <v>70</v>
      </c>
      <c r="G954" t="s">
        <v>74</v>
      </c>
      <c r="H954">
        <v>2266</v>
      </c>
      <c r="I954">
        <f t="shared" si="87"/>
        <v>45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4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customHeight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6"/>
        <v>60</v>
      </c>
      <c r="G955" t="s">
        <v>14</v>
      </c>
      <c r="H955">
        <v>21</v>
      </c>
      <c r="I955">
        <f t="shared" si="87"/>
        <v>94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4"/>
        <v>42358.25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6"/>
        <v>367</v>
      </c>
      <c r="G956" t="s">
        <v>20</v>
      </c>
      <c r="H956">
        <v>1548</v>
      </c>
      <c r="I956">
        <f t="shared" si="87"/>
        <v>101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4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customHeight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6"/>
        <v>1109</v>
      </c>
      <c r="G957" t="s">
        <v>20</v>
      </c>
      <c r="H957">
        <v>80</v>
      </c>
      <c r="I957">
        <f t="shared" si="87"/>
        <v>97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4"/>
        <v>41238.25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6"/>
        <v>19</v>
      </c>
      <c r="G958" t="s">
        <v>14</v>
      </c>
      <c r="H958">
        <v>830</v>
      </c>
      <c r="I958">
        <f t="shared" si="87"/>
        <v>43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4"/>
        <v>42360.25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6"/>
        <v>127</v>
      </c>
      <c r="G959" t="s">
        <v>20</v>
      </c>
      <c r="H959">
        <v>131</v>
      </c>
      <c r="I959">
        <f t="shared" si="87"/>
        <v>95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4"/>
        <v>40955.25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customHeight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6"/>
        <v>735</v>
      </c>
      <c r="G960" t="s">
        <v>20</v>
      </c>
      <c r="H960">
        <v>112</v>
      </c>
      <c r="I960">
        <f t="shared" si="87"/>
        <v>72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4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6"/>
        <v>5</v>
      </c>
      <c r="G961" t="s">
        <v>14</v>
      </c>
      <c r="H961">
        <v>130</v>
      </c>
      <c r="I961">
        <f t="shared" si="87"/>
        <v>51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4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6"/>
        <v>85</v>
      </c>
      <c r="G962" t="s">
        <v>14</v>
      </c>
      <c r="H962">
        <v>55</v>
      </c>
      <c r="I962">
        <f t="shared" si="87"/>
        <v>85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ref="N962:N1001" si="90">L962/86400+DATE(1970,1,1)</f>
        <v>42408.25</v>
      </c>
      <c r="O962" s="8">
        <f t="shared" ref="O962:O1001" si="91">M962/86400+DATE(1970,1,1)</f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customHeight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2">ROUND(E963/D963*100, 0)</f>
        <v>119</v>
      </c>
      <c r="G963" t="s">
        <v>20</v>
      </c>
      <c r="H963">
        <v>155</v>
      </c>
      <c r="I963">
        <f t="shared" ref="I963:I1001" si="93">ROUND( IFERROR( E963/H963, "0"), 0)</f>
        <v>44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90"/>
        <v>40591.25</v>
      </c>
      <c r="O963" s="8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4">LEFT( R963, FIND("/",R963) -1)</f>
        <v>publishing</v>
      </c>
      <c r="T963" t="str">
        <f t="shared" ref="T963:T1001" si="95">RIGHT(R963, LEN(R963) - FIND("/", 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2"/>
        <v>296</v>
      </c>
      <c r="G964" t="s">
        <v>20</v>
      </c>
      <c r="H964">
        <v>266</v>
      </c>
      <c r="I964">
        <f t="shared" si="93"/>
        <v>40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0"/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2"/>
        <v>85</v>
      </c>
      <c r="G965" t="s">
        <v>14</v>
      </c>
      <c r="H965">
        <v>114</v>
      </c>
      <c r="I965">
        <f t="shared" si="93"/>
        <v>44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0"/>
        <v>40607.25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2"/>
        <v>356</v>
      </c>
      <c r="G966" t="s">
        <v>20</v>
      </c>
      <c r="H966">
        <v>155</v>
      </c>
      <c r="I966">
        <f t="shared" si="93"/>
        <v>85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0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2"/>
        <v>386</v>
      </c>
      <c r="G967" t="s">
        <v>20</v>
      </c>
      <c r="H967">
        <v>207</v>
      </c>
      <c r="I967">
        <f t="shared" si="93"/>
        <v>41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0"/>
        <v>40203.25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2"/>
        <v>792</v>
      </c>
      <c r="G968" t="s">
        <v>20</v>
      </c>
      <c r="H968">
        <v>245</v>
      </c>
      <c r="I968">
        <f t="shared" si="93"/>
        <v>55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0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2"/>
        <v>137</v>
      </c>
      <c r="G969" t="s">
        <v>20</v>
      </c>
      <c r="H969">
        <v>1573</v>
      </c>
      <c r="I969">
        <f t="shared" si="93"/>
        <v>77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0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customHeight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2"/>
        <v>338</v>
      </c>
      <c r="G970" t="s">
        <v>20</v>
      </c>
      <c r="H970">
        <v>114</v>
      </c>
      <c r="I970">
        <f t="shared" si="93"/>
        <v>71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0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2"/>
        <v>108</v>
      </c>
      <c r="G971" t="s">
        <v>20</v>
      </c>
      <c r="H971">
        <v>93</v>
      </c>
      <c r="I971">
        <f t="shared" si="93"/>
        <v>92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0"/>
        <v>43821.25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customHeight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2"/>
        <v>61</v>
      </c>
      <c r="G972" t="s">
        <v>14</v>
      </c>
      <c r="H972">
        <v>594</v>
      </c>
      <c r="I972">
        <f t="shared" si="93"/>
        <v>97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0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2"/>
        <v>28</v>
      </c>
      <c r="G973" t="s">
        <v>14</v>
      </c>
      <c r="H973">
        <v>24</v>
      </c>
      <c r="I973">
        <f t="shared" si="93"/>
        <v>59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0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customHeight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2"/>
        <v>228</v>
      </c>
      <c r="G974" t="s">
        <v>20</v>
      </c>
      <c r="H974">
        <v>1681</v>
      </c>
      <c r="I974">
        <f t="shared" si="93"/>
        <v>58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0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2"/>
        <v>22</v>
      </c>
      <c r="G975" t="s">
        <v>14</v>
      </c>
      <c r="H975">
        <v>252</v>
      </c>
      <c r="I975">
        <f t="shared" si="93"/>
        <v>104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0"/>
        <v>40522.25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2"/>
        <v>374</v>
      </c>
      <c r="G976" t="s">
        <v>20</v>
      </c>
      <c r="H976">
        <v>32</v>
      </c>
      <c r="I976">
        <f t="shared" si="93"/>
        <v>93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0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2"/>
        <v>155</v>
      </c>
      <c r="G977" t="s">
        <v>20</v>
      </c>
      <c r="H977">
        <v>135</v>
      </c>
      <c r="I977">
        <f t="shared" si="93"/>
        <v>62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0"/>
        <v>42337.25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customHeight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2"/>
        <v>322</v>
      </c>
      <c r="G978" t="s">
        <v>20</v>
      </c>
      <c r="H978">
        <v>140</v>
      </c>
      <c r="I978">
        <f t="shared" si="93"/>
        <v>92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0"/>
        <v>40571.25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2"/>
        <v>74</v>
      </c>
      <c r="G979" t="s">
        <v>14</v>
      </c>
      <c r="H979">
        <v>67</v>
      </c>
      <c r="I979">
        <f t="shared" si="93"/>
        <v>77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0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2"/>
        <v>864</v>
      </c>
      <c r="G980" t="s">
        <v>20</v>
      </c>
      <c r="H980">
        <v>92</v>
      </c>
      <c r="I980">
        <f t="shared" si="93"/>
        <v>94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0"/>
        <v>42686.25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2"/>
        <v>143</v>
      </c>
      <c r="G981" t="s">
        <v>20</v>
      </c>
      <c r="H981">
        <v>1015</v>
      </c>
      <c r="I981">
        <f t="shared" si="93"/>
        <v>85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0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2"/>
        <v>40</v>
      </c>
      <c r="G982" t="s">
        <v>14</v>
      </c>
      <c r="H982">
        <v>742</v>
      </c>
      <c r="I982">
        <f t="shared" si="93"/>
        <v>106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0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2"/>
        <v>178</v>
      </c>
      <c r="G983" t="s">
        <v>20</v>
      </c>
      <c r="H983">
        <v>323</v>
      </c>
      <c r="I983">
        <f t="shared" si="93"/>
        <v>37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0"/>
        <v>43094.25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2"/>
        <v>85</v>
      </c>
      <c r="G984" t="s">
        <v>14</v>
      </c>
      <c r="H984">
        <v>75</v>
      </c>
      <c r="I984">
        <f t="shared" si="93"/>
        <v>82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0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2"/>
        <v>146</v>
      </c>
      <c r="G985" t="s">
        <v>20</v>
      </c>
      <c r="H985">
        <v>2326</v>
      </c>
      <c r="I985">
        <f t="shared" si="93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0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customHeight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2"/>
        <v>152</v>
      </c>
      <c r="G986" t="s">
        <v>20</v>
      </c>
      <c r="H986">
        <v>381</v>
      </c>
      <c r="I986">
        <f t="shared" si="93"/>
        <v>26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0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2"/>
        <v>67</v>
      </c>
      <c r="G987" t="s">
        <v>14</v>
      </c>
      <c r="H987">
        <v>4405</v>
      </c>
      <c r="I987">
        <f t="shared" si="93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0"/>
        <v>41614.25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customHeight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2"/>
        <v>40</v>
      </c>
      <c r="G988" t="s">
        <v>14</v>
      </c>
      <c r="H988">
        <v>92</v>
      </c>
      <c r="I988">
        <f t="shared" si="93"/>
        <v>34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0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2"/>
        <v>217</v>
      </c>
      <c r="G989" t="s">
        <v>20</v>
      </c>
      <c r="H989">
        <v>480</v>
      </c>
      <c r="I989">
        <f t="shared" si="93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0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2"/>
        <v>52</v>
      </c>
      <c r="G990" t="s">
        <v>14</v>
      </c>
      <c r="H990">
        <v>64</v>
      </c>
      <c r="I990">
        <f t="shared" si="93"/>
        <v>77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0"/>
        <v>42686.25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2"/>
        <v>500</v>
      </c>
      <c r="G991" t="s">
        <v>20</v>
      </c>
      <c r="H991">
        <v>226</v>
      </c>
      <c r="I991">
        <f t="shared" si="93"/>
        <v>53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0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2"/>
        <v>88</v>
      </c>
      <c r="G992" t="s">
        <v>14</v>
      </c>
      <c r="H992">
        <v>64</v>
      </c>
      <c r="I992">
        <f t="shared" si="93"/>
        <v>107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0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2"/>
        <v>113</v>
      </c>
      <c r="G993" t="s">
        <v>20</v>
      </c>
      <c r="H993">
        <v>241</v>
      </c>
      <c r="I993">
        <f t="shared" si="93"/>
        <v>46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0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2"/>
        <v>427</v>
      </c>
      <c r="G994" t="s">
        <v>20</v>
      </c>
      <c r="H994">
        <v>132</v>
      </c>
      <c r="I994">
        <f t="shared" si="93"/>
        <v>100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0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2"/>
        <v>78</v>
      </c>
      <c r="G995" t="s">
        <v>74</v>
      </c>
      <c r="H995">
        <v>75</v>
      </c>
      <c r="I995">
        <f t="shared" si="93"/>
        <v>101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0"/>
        <v>42362.25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2"/>
        <v>52</v>
      </c>
      <c r="G996" t="s">
        <v>14</v>
      </c>
      <c r="H996">
        <v>842</v>
      </c>
      <c r="I996">
        <f t="shared" si="93"/>
        <v>88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0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2"/>
        <v>157</v>
      </c>
      <c r="G997" t="s">
        <v>20</v>
      </c>
      <c r="H997">
        <v>2043</v>
      </c>
      <c r="I997">
        <f t="shared" si="93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0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customHeight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2"/>
        <v>73</v>
      </c>
      <c r="G998" t="s">
        <v>14</v>
      </c>
      <c r="H998">
        <v>112</v>
      </c>
      <c r="I998">
        <f t="shared" si="93"/>
        <v>43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0"/>
        <v>41276.25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2"/>
        <v>61</v>
      </c>
      <c r="G999" t="s">
        <v>74</v>
      </c>
      <c r="H999">
        <v>139</v>
      </c>
      <c r="I999">
        <f t="shared" si="93"/>
        <v>33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0"/>
        <v>41659.25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2"/>
        <v>57</v>
      </c>
      <c r="G1000" t="s">
        <v>14</v>
      </c>
      <c r="H1000">
        <v>374</v>
      </c>
      <c r="I1000">
        <f t="shared" si="93"/>
        <v>101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0"/>
        <v>40220.25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2"/>
        <v>57</v>
      </c>
      <c r="G1001" t="s">
        <v>74</v>
      </c>
      <c r="H1001">
        <v>1122</v>
      </c>
      <c r="I1001">
        <f t="shared" si="93"/>
        <v>56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0"/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3">
      <colorScale>
        <cfvo type="num" val="0"/>
        <cfvo type="num" val="100"/>
        <cfvo type="num" val="200"/>
        <color rgb="FF63BE7B"/>
        <color rgb="FFFFEB84"/>
        <color rgb="FFF8696B"/>
      </colorScale>
    </cfRule>
  </conditionalFormatting>
  <conditionalFormatting sqref="G1:G104857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Worksheet_Analyze_Category</vt:lpstr>
      <vt:lpstr>Worksheet_Analyze_Sub-Category</vt:lpstr>
      <vt:lpstr>Monthly_Outcome_Analysis</vt:lpstr>
      <vt:lpstr>Goal_Analysis</vt:lpstr>
      <vt:lpstr>Statistic Analysis</vt:lpstr>
      <vt:lpstr>Crowdfunding</vt:lpstr>
      <vt:lpstr>'Statistic Analysis'!Criteria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 Nguyen</cp:lastModifiedBy>
  <dcterms:created xsi:type="dcterms:W3CDTF">2021-09-29T18:52:28Z</dcterms:created>
  <dcterms:modified xsi:type="dcterms:W3CDTF">2023-11-02T23:36:31Z</dcterms:modified>
</cp:coreProperties>
</file>