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ube\Desktop\Excel File Assessment\Data Bank\"/>
    </mc:Choice>
  </mc:AlternateContent>
  <xr:revisionPtr revIDLastSave="0" documentId="8_{2E89A237-D584-433D-897C-BBAD90EF0724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5" i="1"/>
  <c r="G25" i="1" l="1"/>
  <c r="C23" i="1"/>
  <c r="C24" i="1" s="1"/>
  <c r="C16" i="1"/>
  <c r="D9" i="1" s="1"/>
  <c r="C15" i="1"/>
  <c r="F13" i="1"/>
  <c r="G27" i="1" s="1"/>
  <c r="G6" i="1"/>
  <c r="F5" i="1"/>
  <c r="B7" i="1" l="1"/>
  <c r="G5" i="1"/>
  <c r="F6" i="1"/>
  <c r="C9" i="1" l="1"/>
  <c r="F7" i="1"/>
</calcChain>
</file>

<file path=xl/sharedStrings.xml><?xml version="1.0" encoding="utf-8"?>
<sst xmlns="http://schemas.openxmlformats.org/spreadsheetml/2006/main" count="53" uniqueCount="48">
  <si>
    <t>Krispy Kreme Fundraiser (Budget)</t>
  </si>
  <si>
    <t>Expenses</t>
  </si>
  <si>
    <t>Revenue</t>
  </si>
  <si>
    <t>Inventory</t>
  </si>
  <si>
    <t>Quantity</t>
  </si>
  <si>
    <t>Price</t>
  </si>
  <si>
    <t>Type</t>
  </si>
  <si>
    <t>To Sell</t>
  </si>
  <si>
    <t>Gross Income</t>
  </si>
  <si>
    <t>Total Expenses:</t>
  </si>
  <si>
    <t>Total Revenue:</t>
  </si>
  <si>
    <t>Profit = Revenue - Expenses</t>
  </si>
  <si>
    <t xml:space="preserve">Net Revenue: </t>
  </si>
  <si>
    <t>DATA</t>
  </si>
  <si>
    <t>Doughnut Breakdown (2017)</t>
  </si>
  <si>
    <t>Link</t>
  </si>
  <si>
    <t>Drinks Breakdown (2017)</t>
  </si>
  <si>
    <t>Price:</t>
  </si>
  <si>
    <t>http://www.krispykreme.ca/fundraising-community/</t>
  </si>
  <si>
    <t>Price:(+HST)</t>
  </si>
  <si>
    <t>https://flipp.com/item/193854142-cocacola-canada-dry-pepsi-or-7up-or-nestea-fruitopia-minute-maid-or-five-alive-drinks</t>
  </si>
  <si>
    <t>Quantity:</t>
  </si>
  <si>
    <t>Cost/Doughnut</t>
  </si>
  <si>
    <t>&lt;- AVG$/Donut</t>
  </si>
  <si>
    <t>Selling Price:</t>
  </si>
  <si>
    <t>Cost/12 Doughnuts</t>
  </si>
  <si>
    <t xml:space="preserve">Selling Quantity </t>
  </si>
  <si>
    <t>Student Data Breakdown (2016)</t>
  </si>
  <si>
    <t>Student Data Breakdown (2017)</t>
  </si>
  <si>
    <t>Students at Ching (2016)</t>
  </si>
  <si>
    <t>Students at Ching (2017)</t>
  </si>
  <si>
    <t>Doughnuts Sold (2016)</t>
  </si>
  <si>
    <t>Estimated (1 Doughnut Sales)(%)</t>
  </si>
  <si>
    <t>Price per Doughnut (2016)</t>
  </si>
  <si>
    <t>Estimated (12 Doughnuts Sales)(%)</t>
  </si>
  <si>
    <t>Price per 12 Doughnuts (2016)</t>
  </si>
  <si>
    <t>Estimated People who bought Doughnuts</t>
  </si>
  <si>
    <t>&lt;-Estimating People who did $1/doughnut bought 2</t>
  </si>
  <si>
    <t>Proposed Inventory</t>
  </si>
  <si>
    <t>Students who bought Doughnuts(%)</t>
  </si>
  <si>
    <t xml:space="preserve">Doughnut Inventory </t>
  </si>
  <si>
    <t>Estimated 1 Doughnut Sales(%)</t>
  </si>
  <si>
    <t>Estimated Cost: Doughnuts</t>
  </si>
  <si>
    <t>Estimated 12 Doughnut Sales(%)</t>
  </si>
  <si>
    <t>Drink Inventory</t>
  </si>
  <si>
    <t>Estimated Cost: Drinks</t>
  </si>
  <si>
    <t>Freezies</t>
  </si>
  <si>
    <t>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</si>
</sst>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9" x14ac:knownFonts="1">
    <font>
      <sz val="10"/>
      <color rgb="FF000000"/>
      <name val="Arial"/>
    </font>
    <font>
      <sz val="30"/>
      <color rgb="FFF3F3F3"/>
      <name val="Calibri"/>
    </font>
    <font>
      <sz val="10"/>
      <name val="Arial"/>
    </font>
    <font>
      <sz val="16"/>
      <color rgb="FFFFFFFF"/>
      <name val="Calibri"/>
    </font>
    <font>
      <sz val="18"/>
      <color rgb="FFFFFFFF"/>
      <name val="Calibri"/>
    </font>
    <font>
      <b/>
      <sz val="10"/>
      <name val="Arial"/>
    </font>
    <font>
      <sz val="24"/>
      <color rgb="FFFFFFFF"/>
      <name val="Calibri"/>
    </font>
    <font>
      <u/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C1B61"/>
        <bgColor rgb="FFDC1B61"/>
      </patternFill>
    </fill>
    <fill>
      <patternFill patternType="solid">
        <fgColor rgb="FFD2195C"/>
        <bgColor rgb="FFD2195C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4" fillId="5" borderId="0" xfId="0" applyFont="1" applyFill="1"/>
    <xf numFmtId="0" fontId="2" fillId="0" borderId="0" xfId="0" applyFont="1" applyAlignment="1"/>
    <xf numFmtId="1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/>
    <xf numFmtId="164" fontId="5" fillId="0" borderId="0" xfId="0" applyNumberFormat="1" applyFo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3" borderId="0" xfId="0" applyFont="1" applyFill="1"/>
    <xf numFmtId="0" fontId="1" fillId="2" borderId="0" xfId="0" applyFont="1" applyFill="1" applyAlignment="1">
      <alignment horizontal="center" vertical="center"/>
    </xf>
    <xf numFmtId="0" fontId="3" fillId="4" borderId="0" xfId="0" applyFont="1" applyFill="1" applyAlignment="1"/>
    <xf numFmtId="0" fontId="6" fillId="6" borderId="0" xfId="0" applyFont="1" applyFill="1" applyAlignment="1" applyProtection="1">
      <alignment horizontal="center"/>
      <protection locked="0" hidden="1"/>
    </xf>
    <xf numFmtId="0" fontId="0" fillId="0" borderId="0" xfId="0" applyFont="1" applyAlignment="1" applyProtection="1">
      <protection locked="0" hidden="1"/>
    </xf>
    <xf numFmtId="0" fontId="2" fillId="5" borderId="0" xfId="0" applyFont="1" applyFill="1" applyAlignment="1" applyProtection="1">
      <alignment horizontal="center"/>
      <protection locked="0" hidden="1"/>
    </xf>
    <xf numFmtId="0" fontId="2" fillId="0" borderId="0" xfId="0" applyFont="1" applyAlignment="1" applyProtection="1">
      <protection locked="0" hidden="1"/>
    </xf>
    <xf numFmtId="0" fontId="0" fillId="0" borderId="0" xfId="0" applyFont="1" applyAlignment="1" applyProtection="1">
      <protection locked="0" hidden="1"/>
    </xf>
    <xf numFmtId="165" fontId="2" fillId="0" borderId="0" xfId="0" applyNumberFormat="1" applyFont="1" applyAlignment="1" applyProtection="1">
      <protection locked="0" hidden="1"/>
    </xf>
    <xf numFmtId="0" fontId="7" fillId="0" borderId="0" xfId="0" applyFont="1" applyAlignment="1" applyProtection="1">
      <protection locked="0" hidden="1"/>
    </xf>
    <xf numFmtId="164" fontId="2" fillId="0" borderId="0" xfId="0" applyNumberFormat="1" applyFont="1" applyAlignment="1" applyProtection="1">
      <protection locked="0" hidden="1"/>
    </xf>
    <xf numFmtId="164" fontId="2" fillId="0" borderId="0" xfId="0" applyNumberFormat="1" applyFont="1" applyProtection="1">
      <protection locked="0" hidden="1"/>
    </xf>
    <xf numFmtId="0" fontId="2" fillId="5" borderId="0" xfId="0" applyFont="1" applyFill="1" applyAlignment="1" applyProtection="1">
      <protection locked="0" hidden="1"/>
    </xf>
    <xf numFmtId="0" fontId="2" fillId="0" borderId="0" xfId="0" applyFont="1" applyAlignment="1" applyProtection="1">
      <protection locked="0" hidden="1"/>
    </xf>
    <xf numFmtId="9" fontId="2" fillId="0" borderId="0" xfId="0" applyNumberFormat="1" applyFont="1" applyAlignment="1" applyProtection="1">
      <protection locked="0" hidden="1"/>
    </xf>
    <xf numFmtId="0" fontId="2" fillId="0" borderId="0" xfId="0" applyFont="1" applyAlignment="1" applyProtection="1">
      <alignment vertical="top" wrapText="1"/>
      <protection locked="0" hidden="1"/>
    </xf>
    <xf numFmtId="10" fontId="2" fillId="0" borderId="0" xfId="0" applyNumberFormat="1" applyFont="1" applyProtection="1">
      <protection locked="0" hidden="1"/>
    </xf>
    <xf numFmtId="1" fontId="2" fillId="0" borderId="0" xfId="0" applyNumberFormat="1" applyFont="1" applyAlignment="1" applyProtection="1">
      <protection locked="0" hidden="1"/>
    </xf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rispykreme.ca/fundraising-community/" TargetMode="External"/><Relationship Id="rId2" Type="http://schemas.openxmlformats.org/officeDocument/2006/relationships/hyperlink" Target="https://flipp.com/item/193854142-cocacola-canada-dry-pepsi-or-7up-or-nestea-fruitopia-minute-maid-or-five-alive-drinks" TargetMode="External"/><Relationship Id="rId1" Type="http://schemas.openxmlformats.org/officeDocument/2006/relationships/hyperlink" Target="http://www.krispykreme.ca/fundraising-community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flipp.com/item/193854142-cocacola-canada-dry-pepsi-or-7up-or-nestea-fruitopia-minute-maid-or-five-alive-drin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7"/>
  <sheetViews>
    <sheetView tabSelected="1" workbookViewId="0">
      <selection activeCell="E10" sqref="E10"/>
    </sheetView>
  </sheetViews>
  <sheetFormatPr defaultColWidth="14.453125" defaultRowHeight="15.75" customHeight="1" x14ac:dyDescent="0.25"/>
  <cols>
    <col min="1" max="1" width="48.54296875" customWidth="1"/>
    <col min="2" max="2" width="11.453125" customWidth="1"/>
    <col min="4" max="4" width="13.7265625" customWidth="1"/>
    <col min="8" max="8" width="6.7265625" customWidth="1"/>
    <col min="9" max="9" width="42.54296875" customWidth="1"/>
  </cols>
  <sheetData>
    <row r="1" spans="1:7" ht="48" customHeight="1" x14ac:dyDescent="0.25">
      <c r="A1" s="12" t="s">
        <v>0</v>
      </c>
      <c r="B1" s="9"/>
      <c r="C1" s="9"/>
      <c r="D1" s="9"/>
      <c r="E1" s="9"/>
      <c r="F1" s="9"/>
      <c r="G1" s="9"/>
    </row>
    <row r="2" spans="1:7" ht="12.5" x14ac:dyDescent="0.25">
      <c r="A2" s="11"/>
      <c r="B2" s="9"/>
      <c r="C2" s="9"/>
      <c r="D2" s="9"/>
      <c r="E2" s="9"/>
      <c r="F2" s="9"/>
      <c r="G2" s="9"/>
    </row>
    <row r="3" spans="1:7" ht="23.5" x14ac:dyDescent="0.55000000000000004">
      <c r="A3" s="13" t="s">
        <v>1</v>
      </c>
      <c r="B3" s="9"/>
      <c r="C3" s="9"/>
      <c r="D3" s="1"/>
      <c r="E3" s="13" t="s">
        <v>2</v>
      </c>
      <c r="F3" s="9"/>
      <c r="G3" s="9"/>
    </row>
    <row r="4" spans="1:7" ht="12.5" x14ac:dyDescent="0.25">
      <c r="A4" s="2" t="s">
        <v>3</v>
      </c>
      <c r="B4" s="2" t="s">
        <v>4</v>
      </c>
      <c r="C4" s="2" t="s">
        <v>5</v>
      </c>
      <c r="E4" s="2" t="s">
        <v>6</v>
      </c>
      <c r="F4" s="2" t="s">
        <v>7</v>
      </c>
      <c r="G4" s="2" t="s">
        <v>8</v>
      </c>
    </row>
    <row r="5" spans="1:7" ht="12.5" x14ac:dyDescent="0.25">
      <c r="A5" s="29" t="s">
        <v>46</v>
      </c>
      <c r="B5" s="3">
        <v>1000</v>
      </c>
      <c r="C5" s="4">
        <v>1</v>
      </c>
      <c r="E5" s="2" t="str">
        <f>A5</f>
        <v>Freezies</v>
      </c>
      <c r="F5" s="3">
        <f t="shared" ref="F5:F6" si="0">B5</f>
        <v>1000</v>
      </c>
      <c r="G5" s="5">
        <f>(G24*G21*C16)+(G24*G20*C15)</f>
        <v>278.39999999999998</v>
      </c>
    </row>
    <row r="6" spans="1:7" ht="12.5" x14ac:dyDescent="0.25">
      <c r="A6" s="29" t="s">
        <v>47</v>
      </c>
      <c r="B6" s="3">
        <v>300</v>
      </c>
      <c r="C6" s="4">
        <v>7.5</v>
      </c>
      <c r="E6" s="8" t="str">
        <f>A6</f>
        <v>Pie</v>
      </c>
      <c r="F6" s="3">
        <f t="shared" si="0"/>
        <v>300</v>
      </c>
      <c r="G6" s="5">
        <f>(B6*F15)</f>
        <v>300</v>
      </c>
    </row>
    <row r="7" spans="1:7" ht="13" x14ac:dyDescent="0.3">
      <c r="A7" s="2" t="s">
        <v>9</v>
      </c>
      <c r="B7" s="6">
        <f>C5+C6</f>
        <v>8.5</v>
      </c>
      <c r="E7" s="2" t="s">
        <v>10</v>
      </c>
      <c r="F7" s="7">
        <f>G5+G6</f>
        <v>578.4</v>
      </c>
    </row>
    <row r="8" spans="1:7" ht="21" x14ac:dyDescent="0.5">
      <c r="A8" s="13" t="s">
        <v>11</v>
      </c>
      <c r="B8" s="9"/>
      <c r="C8" s="9"/>
    </row>
    <row r="9" spans="1:7" ht="22.5" customHeight="1" x14ac:dyDescent="0.3">
      <c r="A9" s="10" t="s">
        <v>12</v>
      </c>
      <c r="B9" s="9"/>
      <c r="C9" s="7">
        <f>G5+G6-C5-C6</f>
        <v>569.9</v>
      </c>
      <c r="D9" s="5">
        <f>(G24*G21*C16)*0.2+(G24*G20*C15)*0.2</f>
        <v>55.680000000000007</v>
      </c>
    </row>
    <row r="11" spans="1:7" ht="31" x14ac:dyDescent="0.7">
      <c r="A11" s="14" t="s">
        <v>13</v>
      </c>
      <c r="B11" s="15"/>
      <c r="C11" s="15"/>
      <c r="D11" s="15"/>
      <c r="E11" s="15"/>
      <c r="F11" s="15"/>
      <c r="G11" s="15"/>
    </row>
    <row r="12" spans="1:7" ht="12.5" x14ac:dyDescent="0.25">
      <c r="A12" s="16" t="s">
        <v>14</v>
      </c>
      <c r="B12" s="15"/>
      <c r="C12" s="17" t="s">
        <v>15</v>
      </c>
      <c r="D12" s="18"/>
      <c r="E12" s="16" t="s">
        <v>16</v>
      </c>
      <c r="F12" s="15"/>
      <c r="G12" s="17" t="s">
        <v>15</v>
      </c>
    </row>
    <row r="13" spans="1:7" ht="12.5" x14ac:dyDescent="0.25">
      <c r="A13" s="17" t="s">
        <v>17</v>
      </c>
      <c r="B13" s="19">
        <v>5</v>
      </c>
      <c r="C13" s="20" t="s">
        <v>18</v>
      </c>
      <c r="D13" s="18"/>
      <c r="E13" s="17" t="s">
        <v>19</v>
      </c>
      <c r="F13" s="21">
        <f>3.33*1.13</f>
        <v>3.7628999999999997</v>
      </c>
      <c r="G13" s="20" t="s">
        <v>20</v>
      </c>
    </row>
    <row r="14" spans="1:7" ht="12.5" x14ac:dyDescent="0.25">
      <c r="A14" s="17" t="s">
        <v>21</v>
      </c>
      <c r="B14" s="17">
        <v>12</v>
      </c>
      <c r="C14" s="20" t="s">
        <v>18</v>
      </c>
      <c r="D14" s="18"/>
      <c r="E14" s="17" t="s">
        <v>21</v>
      </c>
      <c r="F14" s="17">
        <v>12</v>
      </c>
      <c r="G14" s="20" t="s">
        <v>20</v>
      </c>
    </row>
    <row r="15" spans="1:7" ht="12.5" x14ac:dyDescent="0.25">
      <c r="A15" s="17" t="s">
        <v>22</v>
      </c>
      <c r="B15" s="21">
        <v>1</v>
      </c>
      <c r="C15" s="21">
        <f>B15</f>
        <v>1</v>
      </c>
      <c r="D15" s="17" t="s">
        <v>23</v>
      </c>
      <c r="E15" s="17" t="s">
        <v>24</v>
      </c>
      <c r="F15" s="19">
        <v>1</v>
      </c>
      <c r="G15" s="18"/>
    </row>
    <row r="16" spans="1:7" ht="12.5" x14ac:dyDescent="0.25">
      <c r="A16" s="17" t="s">
        <v>25</v>
      </c>
      <c r="B16" s="21">
        <v>10</v>
      </c>
      <c r="C16" s="22">
        <f>B16/12</f>
        <v>0.83333333333333337</v>
      </c>
      <c r="D16" s="17" t="s">
        <v>23</v>
      </c>
      <c r="E16" s="17" t="s">
        <v>26</v>
      </c>
      <c r="F16" s="17">
        <v>1</v>
      </c>
      <c r="G16" s="18"/>
    </row>
    <row r="17" spans="1:7" ht="15.75" customHeight="1" x14ac:dyDescent="0.25">
      <c r="A17" s="18"/>
      <c r="B17" s="18"/>
      <c r="C17" s="18"/>
      <c r="D17" s="18"/>
      <c r="E17" s="18"/>
      <c r="F17" s="18"/>
      <c r="G17" s="18"/>
    </row>
    <row r="18" spans="1:7" ht="12.5" x14ac:dyDescent="0.25">
      <c r="A18" s="16" t="s">
        <v>27</v>
      </c>
      <c r="B18" s="15"/>
      <c r="C18" s="15"/>
      <c r="D18" s="18"/>
      <c r="E18" s="23" t="s">
        <v>28</v>
      </c>
      <c r="F18" s="15"/>
      <c r="G18" s="15"/>
    </row>
    <row r="19" spans="1:7" ht="12.5" x14ac:dyDescent="0.25">
      <c r="A19" s="17" t="s">
        <v>29</v>
      </c>
      <c r="B19" s="18"/>
      <c r="C19" s="17">
        <v>989</v>
      </c>
      <c r="D19" s="18"/>
      <c r="E19" s="24" t="s">
        <v>30</v>
      </c>
      <c r="F19" s="15"/>
      <c r="G19" s="17">
        <v>985</v>
      </c>
    </row>
    <row r="20" spans="1:7" ht="12.5" x14ac:dyDescent="0.25">
      <c r="A20" s="17" t="s">
        <v>31</v>
      </c>
      <c r="B20" s="18"/>
      <c r="C20" s="17">
        <v>200</v>
      </c>
      <c r="D20" s="18"/>
      <c r="E20" s="17" t="s">
        <v>32</v>
      </c>
      <c r="F20" s="18"/>
      <c r="G20" s="25">
        <v>0.8</v>
      </c>
    </row>
    <row r="21" spans="1:7" ht="12.5" x14ac:dyDescent="0.25">
      <c r="A21" s="17" t="s">
        <v>33</v>
      </c>
      <c r="B21" s="18"/>
      <c r="C21" s="19">
        <v>1</v>
      </c>
      <c r="D21" s="18"/>
      <c r="E21" s="17" t="s">
        <v>34</v>
      </c>
      <c r="F21" s="18"/>
      <c r="G21" s="25">
        <v>0.2</v>
      </c>
    </row>
    <row r="22" spans="1:7" ht="12.5" x14ac:dyDescent="0.25">
      <c r="A22" s="24" t="s">
        <v>35</v>
      </c>
      <c r="B22" s="15"/>
      <c r="C22" s="19">
        <v>11</v>
      </c>
      <c r="D22" s="18"/>
      <c r="E22" s="18"/>
      <c r="F22" s="18"/>
      <c r="G22" s="18"/>
    </row>
    <row r="23" spans="1:7" ht="12.5" x14ac:dyDescent="0.25">
      <c r="A23" s="17" t="s">
        <v>36</v>
      </c>
      <c r="B23" s="18"/>
      <c r="C23" s="18">
        <f>(C20*C25/2)+(C20*C26)</f>
        <v>120</v>
      </c>
      <c r="D23" s="26" t="s">
        <v>37</v>
      </c>
      <c r="E23" s="16" t="s">
        <v>38</v>
      </c>
      <c r="F23" s="15"/>
      <c r="G23" s="15"/>
    </row>
    <row r="24" spans="1:7" ht="12.5" x14ac:dyDescent="0.25">
      <c r="A24" s="17" t="s">
        <v>39</v>
      </c>
      <c r="B24" s="17"/>
      <c r="C24" s="27">
        <f>C23/C19</f>
        <v>0.12133468149646107</v>
      </c>
      <c r="D24" s="15"/>
      <c r="E24" s="24" t="s">
        <v>40</v>
      </c>
      <c r="F24" s="15"/>
      <c r="G24" s="28">
        <v>288</v>
      </c>
    </row>
    <row r="25" spans="1:7" ht="12.5" x14ac:dyDescent="0.25">
      <c r="A25" s="17" t="s">
        <v>41</v>
      </c>
      <c r="B25" s="18"/>
      <c r="C25" s="25">
        <v>0.8</v>
      </c>
      <c r="D25" s="15"/>
      <c r="E25" s="17" t="s">
        <v>42</v>
      </c>
      <c r="F25" s="18"/>
      <c r="G25" s="22">
        <f>G24/B14*B13</f>
        <v>120</v>
      </c>
    </row>
    <row r="26" spans="1:7" ht="12.5" x14ac:dyDescent="0.25">
      <c r="A26" s="17" t="s">
        <v>43</v>
      </c>
      <c r="B26" s="18"/>
      <c r="C26" s="25">
        <v>0.2</v>
      </c>
      <c r="D26" s="15"/>
      <c r="E26" s="24" t="s">
        <v>44</v>
      </c>
      <c r="F26" s="15"/>
      <c r="G26" s="28">
        <v>0</v>
      </c>
    </row>
    <row r="27" spans="1:7" ht="12.5" x14ac:dyDescent="0.25">
      <c r="A27" s="18"/>
      <c r="B27" s="18"/>
      <c r="C27" s="18"/>
      <c r="D27" s="18"/>
      <c r="E27" s="17" t="s">
        <v>45</v>
      </c>
      <c r="F27" s="18"/>
      <c r="G27" s="22">
        <f>G26*(F13/F14)</f>
        <v>0</v>
      </c>
    </row>
  </sheetData>
  <mergeCells count="17">
    <mergeCell ref="A1:G1"/>
    <mergeCell ref="A3:C3"/>
    <mergeCell ref="E3:G3"/>
    <mergeCell ref="A8:C8"/>
    <mergeCell ref="E18:G18"/>
    <mergeCell ref="E12:F12"/>
    <mergeCell ref="A18:C18"/>
    <mergeCell ref="A12:B12"/>
    <mergeCell ref="A11:G11"/>
    <mergeCell ref="E26:F26"/>
    <mergeCell ref="D23:D26"/>
    <mergeCell ref="A9:B9"/>
    <mergeCell ref="A2:G2"/>
    <mergeCell ref="E19:F19"/>
    <mergeCell ref="E24:F24"/>
    <mergeCell ref="A22:B22"/>
    <mergeCell ref="E23:G23"/>
  </mergeCells>
  <hyperlinks>
    <hyperlink ref="C13" r:id="rId1" xr:uid="{00000000-0004-0000-0000-000000000000}"/>
    <hyperlink ref="G13" r:id="rId2" xr:uid="{00000000-0004-0000-0000-000001000000}"/>
    <hyperlink ref="C14" r:id="rId3" xr:uid="{00000000-0004-0000-0000-000002000000}"/>
    <hyperlink ref="G14" r:id="rId4" xr:uid="{00000000-0004-0000-0000-000003000000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 Ninan</dc:creator>
  <cp:lastModifiedBy>Reuben Ninan</cp:lastModifiedBy>
  <dcterms:created xsi:type="dcterms:W3CDTF">2019-06-01T19:33:17Z</dcterms:created>
  <dcterms:modified xsi:type="dcterms:W3CDTF">2019-06-01T22:27:58Z</dcterms:modified>
</cp:coreProperties>
</file>