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D4" i="12" l="1"/>
  <c r="E48" i="2"/>
  <c r="E47" i="2"/>
  <c r="E45" i="2"/>
  <c r="E44" i="2"/>
  <c r="E42" i="2"/>
  <c r="E41" i="2"/>
  <c r="E37" i="2"/>
  <c r="E36" i="2"/>
  <c r="E34" i="2"/>
  <c r="E33" i="2"/>
  <c r="E30" i="2"/>
  <c r="E29" i="2"/>
  <c r="E24" i="2"/>
  <c r="E23" i="2"/>
  <c r="E19" i="2"/>
  <c r="E18" i="2"/>
  <c r="E13" i="2"/>
  <c r="E12" i="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5" i="12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27" i="12"/>
  <c r="E5" i="2" l="1"/>
  <c r="L5" i="2" l="1"/>
  <c r="E49" i="2" l="1"/>
  <c r="E46" i="2"/>
  <c r="E43" i="2"/>
  <c r="E40" i="2"/>
  <c r="D39" i="2"/>
  <c r="E35" i="2"/>
  <c r="E32" i="2"/>
  <c r="E31" i="2"/>
  <c r="E28" i="2"/>
  <c r="E27" i="2"/>
  <c r="D26" i="2"/>
  <c r="E22" i="2" l="1"/>
  <c r="D21" i="2"/>
  <c r="E17" i="2"/>
  <c r="E16" i="2"/>
  <c r="D15" i="2"/>
  <c r="E11" i="2"/>
  <c r="E10" i="2"/>
  <c r="D9" i="2"/>
  <c r="E7" i="2"/>
  <c r="C45" i="7" l="1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<sst xmlns="http://schemas.openxmlformats.org/spreadsheetml/2006/main" count="695" uniqueCount="394">
  <si>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</si>
  <si>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</si>
  <si>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</si>
  <si>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</si>
  <si>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</si>
  <si>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</si>
  <si>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</si>
  <si>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</si>
  <si>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</si>
  <si>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</si>
  <si>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</si>
  <si>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</si>
  <si>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</si>
  <si>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</si>
  <si>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</si>
  <si>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</si>
  <si>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</si>
  <si>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</si>
  <si>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</si>
  <si>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</si>
  <si>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</si>
  <si>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</si>
  <si>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</si>
  <si>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</si>
  <si>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</si>
  <si>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</si>
  <si>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</si>
  <si>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</si>
  <si>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</si>
  <si>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</si>
  <si>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</si>
  <si>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</si>
  <si>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</si>
  <si>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</si>
  <si>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</si>
  <si>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</si>
  <si>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</si>
  <si>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</si>
  <si>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</si>
  <si>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</si>
  <si>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</si>
  <si>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</si>
  <si>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</si>
  <si>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</si>
  <si>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</si>
  <si>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</si>
  <si>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</si>
  <si>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</si>
  <si>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</si>
  <si>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</si>
  <si>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</si>
  <si>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</si>
  <si>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</si>
  <si>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</si>
  <si>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</si>
  <si>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</si>
  <si>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</si>
  <si>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</si>
  <si>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</si>
  <si>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</si>
  <si>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</si>
  <si>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</si>
  <si>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</si>
  <si>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</si>
  <si>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</si>
  <si>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</si>
  <si>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</si>
  <si>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</si>
  <si>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</si>
  <si>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</si>
  <si>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</si>
  <si>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</si>
  <si>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</si>
  <si>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</si>
  <si>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</si>
  <si>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</si>
  <si>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</si>
  <si>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</si>
  <si>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</si>
  <si>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</si>
  <si>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</si>
  <si>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</si>
  <si>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</si>
  <si>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</si>
  <si>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</si>
  <si>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</si>
  <si>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</si>
  <si>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</si>
  <si>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</si>
  <si>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</si>
  <si>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</si>
  <si>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</si>
  <si>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</si>
  <si>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</si>
  <si>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</si>
  <si>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</si>
  <si>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</si>
  <si>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</si>
  <si>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</si>
  <si>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</si>
  <si>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</si>
  <si>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</si>
  <si>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</si>
  <si>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</si>
  <si>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</si>
  <si>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</si>
  <si>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</si>
  <si>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</si>
  <si>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</si>
  <si>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</si>
  <si>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</si>
  <si>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</si>
  <si>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</si>
  <si>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</si>
  <si>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</si>
  <si>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</si>
  <si>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</si>
  <si>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</si>
  <si>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</si>
  <si>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</si>
  <si>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</si>
  <si>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</si>
  <si>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</si>
  <si>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</si>
  <si>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</si>
  <si>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</si>
  <si>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</si>
  <si>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</si>
  <si>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</si>
  <si>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</si>
  <si>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</si>
  <si>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</si>
  <si>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</si>
  <si>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</si>
  <si>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</si>
  <si>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</si>
  <si>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</si>
  <si>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</si>
  <si>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</si>
  <si>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</si>
  <si>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</si>
  <si>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</si>
  <si>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</si>
  <si>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</si>
  <si>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</si>
  <si>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</si>
  <si>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</si>
  <si>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</si>
  <si>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</si>
  <si>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</si>
  <si>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</si>
  <si>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</si>
  <si>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</si>
  <si>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</si>
  <si>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</si>
  <si>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</si>
  <si>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</si>
  <si>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</si>
  <si>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</si>
  <si>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</si>
  <si>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</si>
  <si>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</si>
  <si>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</si>
  <si>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</si>
  <si>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</si>
  <si>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</si>
  <si>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</si>
  <si>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</si>
  <si>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</si>
  <si>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</si>
  <si>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</si>
  <si>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</si>
  <si>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</si>
  <si>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</si>
  <si>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</si>
  <si>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</si>
  <si>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</si>
  <si>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</si>
  <si>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</si>
  <si>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</si>
  <si>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</si>
  <si>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</si>
  <si>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</si>
  <si>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</si>
  <si>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</si>
  <si>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</si>
  <si>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</si>
  <si>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</si>
  <si>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</si>
  <si>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</si>
  <si>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</si>
  <si>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</si>
  <si>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</si>
  <si>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</si>
  <si>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</si>
  <si>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</si>
  <si>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</si>
  <si>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</si>
  <si>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</si>
  <si>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</si>
  <si>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</si>
  <si>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</si>
  <si>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</si>
  <si>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</si>
  <si>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</si>
  <si>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</si>
  <si>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</si>
  <si>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</si>
  <si>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</si>
  <si>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</si>
  <si>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</si>
  <si>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</si>
  <si>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</si>
  <si>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</si>
  <si>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</si>
  <si>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</si>
  <si>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</si>
  <si>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</si>
  <si>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</si>
  <si>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</si>
  <si>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</si>
  <si>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</si>
  <si>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</si>
  <si>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</si>
  <si>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</si>
  <si>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</si>
  <si>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</si>
  <si>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</si>
  <si>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</si>
  <si>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</si>
  <si>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</si>
  <si>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</si>
  <si>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</si>
  <si>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</si>
  <si>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</si>
  <si>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</si>
  <si>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ReportingMeasure</t>
  </si>
  <si>
    <t>ServerDirectoryCleanup</t>
  </si>
  <si>
    <t>Server Directory Cleanup</t>
  </si>
  <si>
    <t>Directory</t>
  </si>
  <si>
    <t>variable</t>
  </si>
  <si>
    <t>resources</t>
  </si>
  <si>
    <t>../resources/</t>
  </si>
  <si>
    <t>String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</si>
  <si>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</si>
  <si>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</si>
  <si>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</si>
  <si>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</si>
  <si>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</si>
  <si>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</si>
  <si>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</si>
  <si>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</si>
  <si>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</si>
  <si>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</si>
  <si>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</si>
  <si>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</si>
  <si>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</si>
  <si>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</si>
  <si>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</si>
  <si>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</si>
  <si>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</si>
  <si>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</si>
  <si>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diag</t>
  </si>
  <si>
    <t>diagonal</t>
  </si>
  <si>
    <t>pivot</t>
  </si>
  <si>
    <t>run_measure</t>
  </si>
  <si>
    <t>Integer</t>
  </si>
  <si>
    <t>[0,1]</t>
  </si>
  <si>
    <t>ApplyUpgrade</t>
  </si>
  <si>
    <t>Insulation Unfinished Attic</t>
  </si>
  <si>
    <t>discrete</t>
  </si>
  <si>
    <t>Windows</t>
  </si>
  <si>
    <t>Lighting</t>
  </si>
  <si>
    <t>LED Lighting Upgrade</t>
  </si>
  <si>
    <t>Sampling</t>
  </si>
  <si>
    <t>Build Existing Models</t>
  </si>
  <si>
    <t>BuildExistingModel</t>
  </si>
  <si>
    <t>../worker_initialize/run_sampling.rb</t>
  </si>
  <si>
    <t>Building ID</t>
  </si>
  <si>
    <t>Location Region</t>
  </si>
  <si>
    <t>Location EPW</t>
  </si>
  <si>
    <t>Vintage</t>
  </si>
  <si>
    <t>Heating Fuel</t>
  </si>
  <si>
    <t>Usage Level</t>
  </si>
  <si>
    <t>Geometry Foundation Type</t>
  </si>
  <si>
    <t>Geometry House Size</t>
  </si>
  <si>
    <t>Geometry Stories</t>
  </si>
  <si>
    <t>Geometry Garage</t>
  </si>
  <si>
    <t>Orientation</t>
  </si>
  <si>
    <t>Eaves</t>
  </si>
  <si>
    <t>Overhangs</t>
  </si>
  <si>
    <t>Door Area</t>
  </si>
  <si>
    <t>Window Areas</t>
  </si>
  <si>
    <t>Neighbors</t>
  </si>
  <si>
    <t>Insulation Wall</t>
  </si>
  <si>
    <t>Insulation Slab</t>
  </si>
  <si>
    <t>Insulation Crawlspace</t>
  </si>
  <si>
    <t>Insulation Unfinished Basement</t>
  </si>
  <si>
    <t>Insulation Finished Basement</t>
  </si>
  <si>
    <t>Insulation Interzonal Floor</t>
  </si>
  <si>
    <t>Uninsulated Surfaces</t>
  </si>
  <si>
    <t>Roof Sheathing</t>
  </si>
  <si>
    <t>Wall Sheathing</t>
  </si>
  <si>
    <t>Floor Sheathing</t>
  </si>
  <si>
    <t>Exterior Finish</t>
  </si>
  <si>
    <t>Roof Material</t>
  </si>
  <si>
    <t>Floor Covering</t>
  </si>
  <si>
    <t>Thermal Mass Floor</t>
  </si>
  <si>
    <t>Thermal Mass Exterior Wall</t>
  </si>
  <si>
    <t>Thermal Mass Partition Wall</t>
  </si>
  <si>
    <t>Thermal Mass Ceiling</t>
  </si>
  <si>
    <t>Thermal Mass Furniture</t>
  </si>
  <si>
    <t>Doors</t>
  </si>
  <si>
    <t>Water Heater</t>
  </si>
  <si>
    <t>Hot Water Fixtures</t>
  </si>
  <si>
    <t>HVAC System Is Combined</t>
  </si>
  <si>
    <t>HVAC System Combined</t>
  </si>
  <si>
    <t>HVAC System Cooling</t>
  </si>
  <si>
    <t>Heating Setpoint</t>
  </si>
  <si>
    <t>Cooling Setpoint</t>
  </si>
  <si>
    <t>Refrigerator</t>
  </si>
  <si>
    <t>Cooking Range</t>
  </si>
  <si>
    <t>Dishwasher</t>
  </si>
  <si>
    <t>Clothes Washer</t>
  </si>
  <si>
    <t>Clothes Dryer</t>
  </si>
  <si>
    <t>Plug Loads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</si>
  <si>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</si>
  <si>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</si>
  <si>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</si>
  <si>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</si>
  <si>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</si>
  <si>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</si>
  <si>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</si>
  <si>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</si>
  <si>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Ducts</t>
  </si>
  <si>
    <t>Infiltration</t>
  </si>
  <si>
    <t>Natural Ventilation</t>
  </si>
  <si>
    <t>Mechanical Ventilation</t>
  </si>
  <si>
    <t>Simulation Output Report</t>
  </si>
  <si>
    <t>SimulationOutputReport</t>
  </si>
  <si>
    <t>Building Characteristics Report</t>
  </si>
  <si>
    <t>BuildingCharacteristicsReport</t>
  </si>
  <si>
    <t>Double</t>
  </si>
  <si>
    <t>positive integer (total simulations is this times each variable)</t>
  </si>
  <si>
    <t>0 or 1 (defines whether to run upgrade and existing building simulations, or only upgrade simulations)</t>
  </si>
  <si>
    <t>ResStock_National</t>
  </si>
  <si>
    <t>../weather/national/*.*</t>
  </si>
  <si>
    <t>integer_sequence</t>
  </si>
  <si>
    <t>Run Baseline</t>
  </si>
  <si>
    <t>Hot Water Distribution</t>
  </si>
  <si>
    <t>../analysis_results</t>
  </si>
  <si>
    <t>Hours Heating Setpoint Not Met</t>
  </si>
  <si>
    <t>Hours Cooling Setpoint Not Met</t>
  </si>
  <si>
    <t>Occupants</t>
  </si>
  <si>
    <t>HVAC Cooling Capacity W</t>
  </si>
  <si>
    <t>HVAC Heating Capacity W</t>
  </si>
  <si>
    <t>Option 1</t>
  </si>
  <si>
    <t>Windows|Low-E, Triple, Non-metal, Air, L-Gain</t>
  </si>
  <si>
    <t>Lighting|100% LED</t>
  </si>
  <si>
    <t>Option 2</t>
  </si>
  <si>
    <t>Option 3</t>
  </si>
  <si>
    <t>Build Existing Models EnergyPlus</t>
  </si>
  <si>
    <t>BuildExistingModelEnergyPlus</t>
  </si>
  <si>
    <t>EnergyPlusMeasure</t>
  </si>
  <si>
    <t>Always Run</t>
  </si>
  <si>
    <t>[1]</t>
  </si>
  <si>
    <t>Option 1 Apply Logic</t>
  </si>
  <si>
    <t>Triple-Pane Windows Upgrade (If Single-Pane)</t>
  </si>
  <si>
    <t>Windows|Clear, Single, Metal || Windows|Clear, Single, Non-metal</t>
  </si>
  <si>
    <t>Option 2 Apply Logic</t>
  </si>
  <si>
    <t>R13 Wall Insulation Upgrade (If Uninsulated)</t>
  </si>
  <si>
    <t>Insulation Wall|Wood Stud, R-13</t>
  </si>
  <si>
    <t>Insulation Wall|Wood Stud, Uninsulated</t>
  </si>
  <si>
    <t>Upgrade Package (Allow Individual Options)</t>
  </si>
  <si>
    <t>Upgrade Package (All or None)</t>
  </si>
  <si>
    <t>Package Apply Logic</t>
  </si>
  <si>
    <t>Insulation Wall|Wood Stud, Uninsulated &amp;&amp; (Windows|Clear, Single, Metal || Windows|Clear, Single, Non-metal)</t>
  </si>
  <si>
    <t>HVAC System Heating Electricity</t>
  </si>
  <si>
    <t>HVAC System Heating Fuel Oil</t>
  </si>
  <si>
    <t>HVAC System Heating Natural Gas</t>
  </si>
  <si>
    <t>HVAC System Heating Other Fuel</t>
  </si>
  <si>
    <t>HVAC System Heating Propane</t>
  </si>
  <si>
    <t>1.21.14</t>
  </si>
  <si>
    <t>Ceiling Fan</t>
  </si>
  <si>
    <t>Option 1 Cost 1 Value</t>
  </si>
  <si>
    <t>Option 1 Cost 1 Multiplier</t>
  </si>
  <si>
    <t>Above-Grade Conditioned Wall Area (ft^2)</t>
  </si>
  <si>
    <t>Window Area (ft^2)</t>
  </si>
  <si>
    <t>Lighting Floor Area (ft^2)</t>
  </si>
  <si>
    <t>Option 2 Cost 1 Value</t>
  </si>
  <si>
    <t>Option 2 Cost 1 Multiplier</t>
  </si>
  <si>
    <t>Option 3 Cost 1 Value</t>
  </si>
  <si>
    <t>Option 3 Cost 1 Multiplier</t>
  </si>
  <si>
    <t>Upgrade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</si>
</sst>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5" fillId="0" borderId="0" xfId="0" applyFont="1" applyAlignment="1">
      <alignment horizontal="left"/>
    </xf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2" t="s">
        <v>382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3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4</v>
      </c>
      <c r="C9" s="3"/>
      <c r="D9" s="23" t="s">
        <v>188</v>
      </c>
      <c r="E9" s="23" t="str">
        <f>"$"&amp;VALUE(LEFT(E7,5))+B9*VALUE(LEFT(E8,5))&amp;"/hour"</f>
        <v>$8.4/hour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345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350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262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x14ac:dyDescent="0.25">
      <c r="A23" s="21" t="s">
        <v>217</v>
      </c>
      <c r="B23" s="21" t="s">
        <v>263</v>
      </c>
      <c r="C23" s="21" t="s">
        <v>263</v>
      </c>
      <c r="D23" s="26"/>
      <c r="E23" s="22"/>
    </row>
    <row r="24" spans="1:6" x14ac:dyDescent="0.25">
      <c r="A24" s="21" t="s">
        <v>3</v>
      </c>
      <c r="B24" s="21">
        <v>1000</v>
      </c>
      <c r="C24" s="21" t="s">
        <v>343</v>
      </c>
      <c r="E24" s="22"/>
    </row>
    <row r="25" spans="1:6" x14ac:dyDescent="0.25">
      <c r="A25" s="22" t="s">
        <v>348</v>
      </c>
      <c r="B25" s="21">
        <v>1</v>
      </c>
      <c r="C25" s="21" t="s">
        <v>344</v>
      </c>
      <c r="D25" s="26"/>
      <c r="E25" s="22"/>
    </row>
    <row r="26" spans="1:6" s="22" customFormat="1" x14ac:dyDescent="0.25">
      <c r="A26" s="21"/>
      <c r="B26" s="21"/>
      <c r="C26" s="21"/>
      <c r="D26" s="26"/>
    </row>
    <row r="27" spans="1:6" s="22" customFormat="1" x14ac:dyDescent="0.25">
      <c r="B27" s="20"/>
      <c r="D27" s="26"/>
    </row>
    <row r="28" spans="1:6" s="22" customFormat="1" x14ac:dyDescent="0.25">
      <c r="B28" s="20"/>
      <c r="D28" s="26"/>
    </row>
    <row r="29" spans="1:6" s="22" customFormat="1" x14ac:dyDescent="0.25">
      <c r="B29" s="20"/>
      <c r="C29" s="21"/>
      <c r="D29" s="26"/>
    </row>
    <row r="30" spans="1:6" s="22" customFormat="1" x14ac:dyDescent="0.25">
      <c r="B30" s="20"/>
      <c r="C30" s="21"/>
      <c r="D30" s="26"/>
    </row>
    <row r="31" spans="1:6" s="22" customFormat="1" x14ac:dyDescent="0.25">
      <c r="B31" s="21"/>
      <c r="C31" s="21"/>
      <c r="D31" s="26"/>
    </row>
    <row r="32" spans="1:6" x14ac:dyDescent="0.25">
      <c r="A32" s="22"/>
      <c r="B32" s="22"/>
      <c r="C32" s="21"/>
      <c r="D32" s="26"/>
      <c r="E32" s="22"/>
    </row>
    <row r="33" spans="1:6" s="22" customFormat="1" x14ac:dyDescent="0.25">
      <c r="C33" s="21"/>
      <c r="D33" s="2"/>
    </row>
    <row r="34" spans="1:6" s="2" customFormat="1" ht="30" x14ac:dyDescent="0.25">
      <c r="A34" s="6" t="s">
        <v>29</v>
      </c>
      <c r="B34" s="18" t="s">
        <v>156</v>
      </c>
      <c r="C34" s="6" t="s">
        <v>27</v>
      </c>
      <c r="D34" s="6"/>
      <c r="E34" s="6"/>
      <c r="F34" s="8"/>
    </row>
    <row r="35" spans="1:6" x14ac:dyDescent="0.25">
      <c r="A35" s="1" t="s">
        <v>25</v>
      </c>
      <c r="B35" s="25" t="s">
        <v>346</v>
      </c>
    </row>
    <row r="37" spans="1:6" s="2" customFormat="1" ht="30" x14ac:dyDescent="0.25">
      <c r="A37" s="6" t="s">
        <v>26</v>
      </c>
      <c r="B37" s="37" t="s">
        <v>61</v>
      </c>
      <c r="C37" s="6" t="s">
        <v>34</v>
      </c>
      <c r="D37" s="6" t="s">
        <v>156</v>
      </c>
      <c r="E37" s="6"/>
      <c r="F37" s="8" t="s">
        <v>56</v>
      </c>
    </row>
    <row r="38" spans="1:6" ht="30" x14ac:dyDescent="0.25">
      <c r="A38" s="22" t="s">
        <v>28</v>
      </c>
      <c r="B38" s="16" t="s">
        <v>231</v>
      </c>
      <c r="C38" s="14" t="s">
        <v>37</v>
      </c>
      <c r="D38" s="14" t="s">
        <v>235</v>
      </c>
      <c r="F38" s="2" t="s">
        <v>57</v>
      </c>
    </row>
    <row r="40" spans="1:6" s="2" customFormat="1" ht="45" x14ac:dyDescent="0.25">
      <c r="A40" s="6" t="s">
        <v>31</v>
      </c>
      <c r="B40" s="18" t="s">
        <v>30</v>
      </c>
      <c r="C40" s="6" t="s">
        <v>157</v>
      </c>
      <c r="D40" s="6"/>
      <c r="E40" s="6"/>
      <c r="F40" s="8" t="s">
        <v>153</v>
      </c>
    </row>
    <row r="41" spans="1:6" s="22" customFormat="1" x14ac:dyDescent="0.25">
      <c r="A41" s="44" t="s">
        <v>239</v>
      </c>
      <c r="B41" s="42" t="s">
        <v>241</v>
      </c>
      <c r="C41" s="22" t="s">
        <v>242</v>
      </c>
      <c r="D41" s="2"/>
      <c r="E41" s="2"/>
    </row>
    <row r="42" spans="1:6" x14ac:dyDescent="0.25">
      <c r="A42" s="44"/>
    </row>
    <row r="44" spans="1:6" s="2" customFormat="1" ht="60" x14ac:dyDescent="0.25">
      <c r="A44" s="6" t="s">
        <v>194</v>
      </c>
      <c r="B44" s="18" t="s">
        <v>195</v>
      </c>
      <c r="C44" s="6" t="s">
        <v>196</v>
      </c>
      <c r="D44" s="18"/>
      <c r="E44" s="18"/>
      <c r="F44" s="8" t="s">
        <v>197</v>
      </c>
    </row>
    <row r="45" spans="1:6" s="2" customFormat="1" x14ac:dyDescent="0.25">
      <c r="A45" s="2" t="s">
        <v>274</v>
      </c>
      <c r="B45" s="24" t="s">
        <v>277</v>
      </c>
      <c r="C45" s="2" t="str">
        <f>"['national'," &amp; B24 &amp; "]"</f>
        <v>['national',1000]</v>
      </c>
      <c r="D45" s="24"/>
      <c r="E45" s="24"/>
      <c r="F45" s="7"/>
    </row>
    <row r="46" spans="1:6" s="22" customFormat="1" x14ac:dyDescent="0.25">
      <c r="B46" s="17"/>
      <c r="D46" s="2"/>
    </row>
    <row r="47" spans="1:6" s="2" customFormat="1" ht="60" x14ac:dyDescent="0.25">
      <c r="A47" s="6" t="s">
        <v>198</v>
      </c>
      <c r="B47" s="18" t="s">
        <v>199</v>
      </c>
      <c r="C47" s="6" t="s">
        <v>196</v>
      </c>
      <c r="D47" s="18"/>
      <c r="E47" s="18"/>
      <c r="F47" s="8" t="s">
        <v>200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45.7109375" style="1" bestFit="1" customWidth="1"/>
    <col min="3" max="3" width="30.28515625" style="1" bestFit="1" customWidth="1"/>
    <col min="4" max="4" width="52.42578125" style="1" bestFit="1" customWidth="1"/>
    <col min="5" max="5" width="30" style="1" customWidth="1"/>
    <col min="6" max="6" width="7" style="22" customWidth="1"/>
    <col min="7" max="7" width="9.7109375" style="1" customWidth="1"/>
    <col min="8" max="8" width="6.7109375" style="1" customWidth="1"/>
    <col min="9" max="9" width="58.710937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52" t="s">
        <v>39</v>
      </c>
      <c r="V1" s="52"/>
      <c r="W1" s="52"/>
      <c r="X1" s="52"/>
      <c r="Y1" s="52"/>
      <c r="Z1" s="52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39" t="b">
        <v>1</v>
      </c>
      <c r="B4" s="39" t="s">
        <v>275</v>
      </c>
      <c r="C4" s="39" t="s">
        <v>276</v>
      </c>
      <c r="D4" s="39" t="s">
        <v>276</v>
      </c>
      <c r="E4" s="39" t="s">
        <v>40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6" s="46" customFormat="1" ht="15.75" x14ac:dyDescent="0.25">
      <c r="A5" s="45"/>
      <c r="B5" s="45" t="s">
        <v>264</v>
      </c>
      <c r="C5" s="45"/>
      <c r="D5" s="45" t="s">
        <v>278</v>
      </c>
      <c r="E5" s="45" t="str">
        <f>LOWER(SUBSTITUTE(D5," ","_"))</f>
        <v>building_id</v>
      </c>
      <c r="F5" s="45"/>
      <c r="G5" s="45" t="s">
        <v>266</v>
      </c>
      <c r="H5" s="45"/>
      <c r="I5" s="45">
        <v>1</v>
      </c>
      <c r="J5" s="45"/>
      <c r="K5" s="45">
        <v>1</v>
      </c>
      <c r="L5" s="45">
        <f>Setup!B24</f>
        <v>1000</v>
      </c>
      <c r="M5" s="45">
        <v>1</v>
      </c>
      <c r="N5" s="45">
        <v>1</v>
      </c>
      <c r="O5" s="45"/>
      <c r="P5" s="45"/>
      <c r="Q5" s="45"/>
      <c r="R5" s="45" t="s">
        <v>347</v>
      </c>
      <c r="S5" s="45"/>
      <c r="T5" s="45"/>
      <c r="U5" s="45"/>
      <c r="V5" s="45"/>
      <c r="W5" s="45"/>
      <c r="X5" s="45"/>
    </row>
    <row r="6" spans="1:26" s="46" customFormat="1" ht="15.75" x14ac:dyDescent="0.25">
      <c r="A6" s="39" t="b">
        <v>1</v>
      </c>
      <c r="B6" s="39" t="s">
        <v>361</v>
      </c>
      <c r="C6" s="39" t="s">
        <v>362</v>
      </c>
      <c r="D6" s="39" t="s">
        <v>362</v>
      </c>
      <c r="E6" s="39" t="s">
        <v>363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6"/>
      <c r="Z6" s="36"/>
    </row>
    <row r="7" spans="1:26" s="46" customFormat="1" ht="15.75" x14ac:dyDescent="0.25">
      <c r="A7" s="45"/>
      <c r="B7" s="45" t="s">
        <v>264</v>
      </c>
      <c r="C7" s="45"/>
      <c r="D7" s="45" t="s">
        <v>364</v>
      </c>
      <c r="E7" s="45" t="str">
        <f>LOWER(SUBSTITUTE(D7," ","_"))</f>
        <v>always_run</v>
      </c>
      <c r="F7" s="45"/>
      <c r="G7" s="45" t="s">
        <v>266</v>
      </c>
      <c r="H7" s="45"/>
      <c r="I7" s="45">
        <v>1</v>
      </c>
      <c r="J7" s="45"/>
      <c r="K7" s="45">
        <v>1</v>
      </c>
      <c r="L7" s="45">
        <v>1</v>
      </c>
      <c r="M7" s="45">
        <v>1</v>
      </c>
      <c r="N7" s="45">
        <v>1</v>
      </c>
      <c r="O7" s="45"/>
      <c r="P7" s="45" t="s">
        <v>365</v>
      </c>
      <c r="Q7" s="45"/>
      <c r="R7" s="45" t="s">
        <v>270</v>
      </c>
      <c r="S7" s="45"/>
      <c r="T7" s="45"/>
      <c r="U7" s="45"/>
      <c r="V7" s="45"/>
      <c r="W7" s="45"/>
      <c r="X7" s="45"/>
    </row>
    <row r="8" spans="1:26" s="36" customFormat="1" ht="15.75" x14ac:dyDescent="0.25">
      <c r="A8" s="39" t="b">
        <v>1</v>
      </c>
      <c r="B8" s="39" t="s">
        <v>370</v>
      </c>
      <c r="C8" s="39" t="s">
        <v>268</v>
      </c>
      <c r="D8" s="39" t="s">
        <v>268</v>
      </c>
      <c r="E8" s="39" t="s">
        <v>40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6" s="45" customFormat="1" ht="15.75" x14ac:dyDescent="0.25">
      <c r="B9" s="45" t="s">
        <v>240</v>
      </c>
      <c r="D9" s="45" t="str">
        <f>"Run " &amp; B8</f>
        <v>Run R13 Wall Insulation Upgrade (If Uninsulated)</v>
      </c>
      <c r="E9" s="45" t="s">
        <v>265</v>
      </c>
      <c r="G9" s="45" t="s">
        <v>266</v>
      </c>
      <c r="I9" s="45">
        <v>1</v>
      </c>
      <c r="K9" s="45">
        <v>0</v>
      </c>
      <c r="L9" s="45">
        <v>1</v>
      </c>
      <c r="M9" s="45">
        <v>1</v>
      </c>
      <c r="N9" s="45">
        <v>1</v>
      </c>
      <c r="P9" s="45" t="s">
        <v>267</v>
      </c>
      <c r="R9" s="45" t="s">
        <v>270</v>
      </c>
    </row>
    <row r="10" spans="1:26" s="21" customFormat="1" ht="15.6" customHeight="1" x14ac:dyDescent="0.25">
      <c r="A10" s="10"/>
      <c r="B10" s="10" t="s">
        <v>20</v>
      </c>
      <c r="C10" s="10"/>
      <c r="D10" s="10" t="s">
        <v>356</v>
      </c>
      <c r="E10" s="10" t="str">
        <f t="shared" ref="E10:E13" si="0">LOWER(SUBSTITUTE(D10," ","_"))</f>
        <v>option_1</v>
      </c>
      <c r="F10" s="10"/>
      <c r="G10" s="10" t="s">
        <v>233</v>
      </c>
      <c r="H10" s="10"/>
      <c r="I10" s="10" t="s">
        <v>371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21" customFormat="1" ht="15.6" customHeight="1" x14ac:dyDescent="0.25">
      <c r="A11" s="10"/>
      <c r="B11" s="10" t="s">
        <v>20</v>
      </c>
      <c r="C11" s="10"/>
      <c r="D11" s="10" t="s">
        <v>366</v>
      </c>
      <c r="E11" s="10" t="str">
        <f t="shared" si="0"/>
        <v>option_1_apply_logic</v>
      </c>
      <c r="F11" s="10"/>
      <c r="G11" s="10" t="s">
        <v>233</v>
      </c>
      <c r="H11" s="10"/>
      <c r="I11" s="10" t="s">
        <v>372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5"/>
      <c r="Z11" s="15"/>
    </row>
    <row r="12" spans="1:26" s="21" customFormat="1" ht="15.6" customHeight="1" x14ac:dyDescent="0.25">
      <c r="A12" s="10"/>
      <c r="B12" s="10" t="s">
        <v>20</v>
      </c>
      <c r="C12" s="10"/>
      <c r="D12" s="10" t="s">
        <v>384</v>
      </c>
      <c r="E12" s="10" t="str">
        <f t="shared" si="0"/>
        <v>option_1_cost_1_value</v>
      </c>
      <c r="F12" s="10"/>
      <c r="G12" s="10" t="s">
        <v>169</v>
      </c>
      <c r="H12" s="10"/>
      <c r="I12" s="51">
        <v>2.21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5"/>
      <c r="Z12" s="15"/>
    </row>
    <row r="13" spans="1:26" s="21" customFormat="1" ht="15.6" customHeight="1" x14ac:dyDescent="0.25">
      <c r="A13" s="10"/>
      <c r="B13" s="10" t="s">
        <v>20</v>
      </c>
      <c r="C13" s="10"/>
      <c r="D13" s="10" t="s">
        <v>385</v>
      </c>
      <c r="E13" s="10" t="str">
        <f t="shared" si="0"/>
        <v>option_1_cost_1_multiplier</v>
      </c>
      <c r="F13" s="10"/>
      <c r="G13" s="10" t="s">
        <v>233</v>
      </c>
      <c r="H13" s="10"/>
      <c r="I13" s="10" t="s">
        <v>386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36" customFormat="1" ht="15.75" x14ac:dyDescent="0.25">
      <c r="A14" s="39" t="b">
        <v>1</v>
      </c>
      <c r="B14" s="39" t="s">
        <v>367</v>
      </c>
      <c r="C14" s="39" t="s">
        <v>268</v>
      </c>
      <c r="D14" s="39" t="s">
        <v>268</v>
      </c>
      <c r="E14" s="39" t="s">
        <v>40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26" s="45" customFormat="1" ht="15.75" x14ac:dyDescent="0.25">
      <c r="B15" s="45" t="s">
        <v>240</v>
      </c>
      <c r="D15" s="45" t="str">
        <f>"Run " &amp; B14</f>
        <v>Run Triple-Pane Windows Upgrade (If Single-Pane)</v>
      </c>
      <c r="E15" s="45" t="s">
        <v>265</v>
      </c>
      <c r="G15" s="45" t="s">
        <v>266</v>
      </c>
      <c r="I15" s="45">
        <v>1</v>
      </c>
      <c r="K15" s="45">
        <v>0</v>
      </c>
      <c r="L15" s="45">
        <v>1</v>
      </c>
      <c r="M15" s="45">
        <v>1</v>
      </c>
      <c r="N15" s="45">
        <v>1</v>
      </c>
      <c r="P15" s="45" t="s">
        <v>267</v>
      </c>
      <c r="R15" s="45" t="s">
        <v>270</v>
      </c>
    </row>
    <row r="16" spans="1:26" s="21" customFormat="1" ht="15.6" customHeight="1" x14ac:dyDescent="0.25">
      <c r="A16" s="10"/>
      <c r="B16" s="10" t="s">
        <v>20</v>
      </c>
      <c r="C16" s="10"/>
      <c r="D16" s="10" t="s">
        <v>356</v>
      </c>
      <c r="E16" s="10" t="str">
        <f>LOWER(SUBSTITUTE(D16," ","_"))</f>
        <v>option_1</v>
      </c>
      <c r="F16" s="10"/>
      <c r="G16" s="10" t="s">
        <v>233</v>
      </c>
      <c r="H16" s="10"/>
      <c r="I16" s="10" t="s">
        <v>357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21" customFormat="1" ht="15.6" customHeight="1" x14ac:dyDescent="0.25">
      <c r="A17" s="10"/>
      <c r="B17" s="10" t="s">
        <v>20</v>
      </c>
      <c r="C17" s="10"/>
      <c r="D17" s="10" t="s">
        <v>366</v>
      </c>
      <c r="E17" s="10" t="str">
        <f t="shared" ref="E17:E19" si="1">LOWER(SUBSTITUTE(D17," ","_"))</f>
        <v>option_1_apply_logic</v>
      </c>
      <c r="F17" s="10"/>
      <c r="G17" s="10" t="s">
        <v>233</v>
      </c>
      <c r="H17" s="10"/>
      <c r="I17" s="10" t="s">
        <v>368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5"/>
      <c r="Z17" s="15"/>
    </row>
    <row r="18" spans="1:26" s="21" customFormat="1" ht="15.6" customHeight="1" x14ac:dyDescent="0.25">
      <c r="A18" s="10"/>
      <c r="B18" s="10" t="s">
        <v>20</v>
      </c>
      <c r="C18" s="10"/>
      <c r="D18" s="10" t="s">
        <v>384</v>
      </c>
      <c r="E18" s="10" t="str">
        <f t="shared" si="1"/>
        <v>option_1_cost_1_value</v>
      </c>
      <c r="F18" s="10"/>
      <c r="G18" s="10" t="s">
        <v>169</v>
      </c>
      <c r="H18" s="10"/>
      <c r="I18" s="51">
        <v>39.54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5"/>
      <c r="Z18" s="15"/>
    </row>
    <row r="19" spans="1:26" s="21" customFormat="1" ht="15.6" customHeight="1" x14ac:dyDescent="0.25">
      <c r="A19" s="10"/>
      <c r="B19" s="10" t="s">
        <v>20</v>
      </c>
      <c r="C19" s="10"/>
      <c r="D19" s="10" t="s">
        <v>385</v>
      </c>
      <c r="E19" s="10" t="str">
        <f t="shared" si="1"/>
        <v>option_1_cost_1_multiplier</v>
      </c>
      <c r="F19" s="10"/>
      <c r="G19" s="10" t="s">
        <v>233</v>
      </c>
      <c r="H19" s="10"/>
      <c r="I19" s="10" t="s">
        <v>387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5"/>
      <c r="Z19" s="15"/>
    </row>
    <row r="20" spans="1:26" s="36" customFormat="1" ht="15.75" x14ac:dyDescent="0.25">
      <c r="A20" s="39" t="b">
        <v>1</v>
      </c>
      <c r="B20" s="39" t="s">
        <v>273</v>
      </c>
      <c r="C20" s="39" t="s">
        <v>268</v>
      </c>
      <c r="D20" s="39" t="s">
        <v>268</v>
      </c>
      <c r="E20" s="39" t="s">
        <v>40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6" s="45" customFormat="1" ht="15.75" x14ac:dyDescent="0.25">
      <c r="B21" s="45" t="s">
        <v>240</v>
      </c>
      <c r="D21" s="45" t="str">
        <f>"Run " &amp; B20</f>
        <v>Run LED Lighting Upgrade</v>
      </c>
      <c r="E21" s="45" t="s">
        <v>265</v>
      </c>
      <c r="G21" s="45" t="s">
        <v>266</v>
      </c>
      <c r="I21" s="45">
        <v>1</v>
      </c>
      <c r="K21" s="45">
        <v>0</v>
      </c>
      <c r="L21" s="45">
        <v>1</v>
      </c>
      <c r="M21" s="45">
        <v>1</v>
      </c>
      <c r="N21" s="45">
        <v>1</v>
      </c>
      <c r="P21" s="45" t="s">
        <v>267</v>
      </c>
      <c r="R21" s="45" t="s">
        <v>270</v>
      </c>
    </row>
    <row r="22" spans="1:26" s="21" customFormat="1" ht="15.6" customHeight="1" x14ac:dyDescent="0.25">
      <c r="A22" s="10"/>
      <c r="B22" s="10" t="s">
        <v>20</v>
      </c>
      <c r="C22" s="10"/>
      <c r="D22" s="10" t="s">
        <v>356</v>
      </c>
      <c r="E22" s="10" t="str">
        <f>LOWER(SUBSTITUTE(D22," ","_"))</f>
        <v>option_1</v>
      </c>
      <c r="F22" s="10"/>
      <c r="G22" s="10" t="s">
        <v>233</v>
      </c>
      <c r="H22" s="10"/>
      <c r="I22" s="10" t="s">
        <v>358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21" customFormat="1" ht="15.6" customHeight="1" x14ac:dyDescent="0.25">
      <c r="A23" s="10"/>
      <c r="B23" s="10" t="s">
        <v>20</v>
      </c>
      <c r="C23" s="10"/>
      <c r="D23" s="10" t="s">
        <v>384</v>
      </c>
      <c r="E23" s="10" t="str">
        <f t="shared" ref="E23:E24" si="2">LOWER(SUBSTITUTE(D23," ","_"))</f>
        <v>option_1_cost_1_value</v>
      </c>
      <c r="F23" s="10"/>
      <c r="G23" s="10" t="s">
        <v>169</v>
      </c>
      <c r="H23" s="10"/>
      <c r="I23" s="51">
        <v>0.09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5"/>
      <c r="Z23" s="15"/>
    </row>
    <row r="24" spans="1:26" s="21" customFormat="1" ht="15.6" customHeight="1" x14ac:dyDescent="0.25">
      <c r="A24" s="10"/>
      <c r="B24" s="10" t="s">
        <v>20</v>
      </c>
      <c r="C24" s="10"/>
      <c r="D24" s="10" t="s">
        <v>385</v>
      </c>
      <c r="E24" s="10" t="str">
        <f t="shared" si="2"/>
        <v>option_1_cost_1_multiplier</v>
      </c>
      <c r="F24" s="10"/>
      <c r="G24" s="10" t="s">
        <v>233</v>
      </c>
      <c r="H24" s="10"/>
      <c r="I24" s="10" t="s">
        <v>388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5"/>
      <c r="Z24" s="15"/>
    </row>
    <row r="25" spans="1:26" s="36" customFormat="1" ht="15.75" x14ac:dyDescent="0.25">
      <c r="A25" s="39" t="b">
        <v>1</v>
      </c>
      <c r="B25" s="39" t="s">
        <v>373</v>
      </c>
      <c r="C25" s="39" t="s">
        <v>268</v>
      </c>
      <c r="D25" s="39" t="s">
        <v>268</v>
      </c>
      <c r="E25" s="39" t="s">
        <v>40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r="26" spans="1:26" s="45" customFormat="1" ht="15.75" x14ac:dyDescent="0.25">
      <c r="B26" s="45" t="s">
        <v>240</v>
      </c>
      <c r="D26" s="45" t="str">
        <f>"Run " &amp; B25</f>
        <v>Run Upgrade Package (Allow Individual Options)</v>
      </c>
      <c r="E26" s="45" t="s">
        <v>265</v>
      </c>
      <c r="G26" s="45" t="s">
        <v>266</v>
      </c>
      <c r="I26" s="45">
        <v>1</v>
      </c>
      <c r="K26" s="45">
        <v>0</v>
      </c>
      <c r="L26" s="45">
        <v>1</v>
      </c>
      <c r="M26" s="45">
        <v>1</v>
      </c>
      <c r="N26" s="45">
        <v>1</v>
      </c>
      <c r="P26" s="45" t="s">
        <v>267</v>
      </c>
      <c r="R26" s="45" t="s">
        <v>270</v>
      </c>
    </row>
    <row r="27" spans="1:26" s="21" customFormat="1" ht="15.6" customHeight="1" x14ac:dyDescent="0.25">
      <c r="A27" s="10"/>
      <c r="B27" s="10" t="s">
        <v>20</v>
      </c>
      <c r="C27" s="10"/>
      <c r="D27" s="10" t="s">
        <v>356</v>
      </c>
      <c r="E27" s="10" t="str">
        <f t="shared" ref="E27:E37" si="3">LOWER(SUBSTITUTE(D27," ","_"))</f>
        <v>option_1</v>
      </c>
      <c r="F27" s="10"/>
      <c r="G27" s="10" t="s">
        <v>233</v>
      </c>
      <c r="H27" s="10"/>
      <c r="I27" s="10" t="s">
        <v>371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5"/>
      <c r="Z27" s="15"/>
    </row>
    <row r="28" spans="1:26" s="21" customFormat="1" ht="15.6" customHeight="1" x14ac:dyDescent="0.25">
      <c r="A28" s="10"/>
      <c r="B28" s="10" t="s">
        <v>20</v>
      </c>
      <c r="C28" s="10"/>
      <c r="D28" s="10" t="s">
        <v>366</v>
      </c>
      <c r="E28" s="10" t="str">
        <f t="shared" si="3"/>
        <v>option_1_apply_logic</v>
      </c>
      <c r="F28" s="10"/>
      <c r="G28" s="10" t="s">
        <v>233</v>
      </c>
      <c r="H28" s="10"/>
      <c r="I28" s="10" t="s">
        <v>372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21" customFormat="1" ht="15.6" customHeight="1" x14ac:dyDescent="0.25">
      <c r="A29" s="10"/>
      <c r="B29" s="10" t="s">
        <v>20</v>
      </c>
      <c r="C29" s="10"/>
      <c r="D29" s="10" t="s">
        <v>384</v>
      </c>
      <c r="E29" s="10" t="str">
        <f t="shared" si="3"/>
        <v>option_1_cost_1_value</v>
      </c>
      <c r="F29" s="10"/>
      <c r="G29" s="10" t="s">
        <v>169</v>
      </c>
      <c r="H29" s="10"/>
      <c r="I29" s="51">
        <v>2.21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5"/>
      <c r="Z29" s="15"/>
    </row>
    <row r="30" spans="1:26" s="21" customFormat="1" ht="15.6" customHeight="1" x14ac:dyDescent="0.25">
      <c r="A30" s="10"/>
      <c r="B30" s="10" t="s">
        <v>20</v>
      </c>
      <c r="C30" s="10"/>
      <c r="D30" s="10" t="s">
        <v>385</v>
      </c>
      <c r="E30" s="10" t="str">
        <f t="shared" si="3"/>
        <v>option_1_cost_1_multiplier</v>
      </c>
      <c r="F30" s="10"/>
      <c r="G30" s="10" t="s">
        <v>233</v>
      </c>
      <c r="H30" s="10"/>
      <c r="I30" s="10" t="s">
        <v>386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5"/>
      <c r="Z30" s="15"/>
    </row>
    <row r="31" spans="1:26" s="21" customFormat="1" ht="15.6" customHeight="1" x14ac:dyDescent="0.25">
      <c r="A31" s="10"/>
      <c r="B31" s="10" t="s">
        <v>20</v>
      </c>
      <c r="C31" s="10"/>
      <c r="D31" s="10" t="s">
        <v>359</v>
      </c>
      <c r="E31" s="10" t="str">
        <f t="shared" si="3"/>
        <v>option_2</v>
      </c>
      <c r="F31" s="10"/>
      <c r="G31" s="10" t="s">
        <v>233</v>
      </c>
      <c r="H31" s="10"/>
      <c r="I31" s="10" t="s">
        <v>357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21" customFormat="1" ht="15.6" customHeight="1" x14ac:dyDescent="0.25">
      <c r="A32" s="10"/>
      <c r="B32" s="10" t="s">
        <v>20</v>
      </c>
      <c r="C32" s="10"/>
      <c r="D32" s="10" t="s">
        <v>369</v>
      </c>
      <c r="E32" s="10" t="str">
        <f t="shared" si="3"/>
        <v>option_2_apply_logic</v>
      </c>
      <c r="F32" s="10"/>
      <c r="G32" s="10" t="s">
        <v>233</v>
      </c>
      <c r="H32" s="10"/>
      <c r="I32" s="10" t="s">
        <v>368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5"/>
      <c r="Z32" s="15"/>
    </row>
    <row r="33" spans="1:26" s="21" customFormat="1" ht="15.6" customHeight="1" x14ac:dyDescent="0.25">
      <c r="A33" s="10"/>
      <c r="B33" s="10" t="s">
        <v>20</v>
      </c>
      <c r="C33" s="10"/>
      <c r="D33" s="10" t="s">
        <v>389</v>
      </c>
      <c r="E33" s="10" t="str">
        <f t="shared" si="3"/>
        <v>option_2_cost_1_value</v>
      </c>
      <c r="F33" s="10"/>
      <c r="G33" s="10" t="s">
        <v>169</v>
      </c>
      <c r="H33" s="10"/>
      <c r="I33" s="51">
        <v>39.54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5"/>
      <c r="Z33" s="15"/>
    </row>
    <row r="34" spans="1:26" s="21" customFormat="1" ht="15.6" customHeight="1" x14ac:dyDescent="0.25">
      <c r="A34" s="10"/>
      <c r="B34" s="10" t="s">
        <v>20</v>
      </c>
      <c r="C34" s="10"/>
      <c r="D34" s="10" t="s">
        <v>390</v>
      </c>
      <c r="E34" s="10" t="str">
        <f t="shared" si="3"/>
        <v>option_2_cost_1_multiplier</v>
      </c>
      <c r="F34" s="10"/>
      <c r="G34" s="10" t="s">
        <v>233</v>
      </c>
      <c r="H34" s="10"/>
      <c r="I34" s="10" t="s">
        <v>387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5"/>
      <c r="Z34" s="15"/>
    </row>
    <row r="35" spans="1:26" s="21" customFormat="1" ht="15.6" customHeight="1" x14ac:dyDescent="0.25">
      <c r="A35" s="10"/>
      <c r="B35" s="10" t="s">
        <v>20</v>
      </c>
      <c r="C35" s="10"/>
      <c r="D35" s="10" t="s">
        <v>360</v>
      </c>
      <c r="E35" s="10" t="str">
        <f t="shared" si="3"/>
        <v>option_3</v>
      </c>
      <c r="F35" s="10"/>
      <c r="G35" s="10" t="s">
        <v>233</v>
      </c>
      <c r="H35" s="10"/>
      <c r="I35" s="10" t="s">
        <v>358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5"/>
      <c r="Z35" s="15"/>
    </row>
    <row r="36" spans="1:26" s="21" customFormat="1" ht="15" customHeight="1" x14ac:dyDescent="0.25">
      <c r="A36" s="10"/>
      <c r="B36" s="10" t="s">
        <v>20</v>
      </c>
      <c r="C36" s="10"/>
      <c r="D36" s="10" t="s">
        <v>391</v>
      </c>
      <c r="E36" s="10" t="str">
        <f t="shared" si="3"/>
        <v>option_3_cost_1_value</v>
      </c>
      <c r="F36" s="10"/>
      <c r="G36" s="10" t="s">
        <v>169</v>
      </c>
      <c r="H36" s="10"/>
      <c r="I36" s="51">
        <v>0.09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5"/>
      <c r="Z36" s="15"/>
    </row>
    <row r="37" spans="1:26" s="21" customFormat="1" ht="15" customHeight="1" x14ac:dyDescent="0.25">
      <c r="A37" s="10"/>
      <c r="B37" s="10" t="s">
        <v>20</v>
      </c>
      <c r="C37" s="10"/>
      <c r="D37" s="10" t="s">
        <v>392</v>
      </c>
      <c r="E37" s="10" t="str">
        <f t="shared" si="3"/>
        <v>option_3_cost_1_multiplier</v>
      </c>
      <c r="F37" s="10"/>
      <c r="G37" s="10" t="s">
        <v>233</v>
      </c>
      <c r="H37" s="10"/>
      <c r="I37" s="10" t="s">
        <v>388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5"/>
      <c r="Z37" s="15"/>
    </row>
    <row r="38" spans="1:26" s="36" customFormat="1" ht="15.75" x14ac:dyDescent="0.25">
      <c r="A38" s="39" t="b">
        <v>1</v>
      </c>
      <c r="B38" s="39" t="s">
        <v>374</v>
      </c>
      <c r="C38" s="39" t="s">
        <v>268</v>
      </c>
      <c r="D38" s="39" t="s">
        <v>268</v>
      </c>
      <c r="E38" s="39" t="s">
        <v>40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1:26" s="45" customFormat="1" ht="15.75" x14ac:dyDescent="0.25">
      <c r="B39" s="45" t="s">
        <v>240</v>
      </c>
      <c r="D39" s="45" t="str">
        <f>"Run " &amp; B38</f>
        <v>Run Upgrade Package (All or None)</v>
      </c>
      <c r="E39" s="45" t="s">
        <v>265</v>
      </c>
      <c r="G39" s="45" t="s">
        <v>266</v>
      </c>
      <c r="I39" s="45">
        <v>1</v>
      </c>
      <c r="K39" s="45">
        <v>0</v>
      </c>
      <c r="L39" s="45">
        <v>1</v>
      </c>
      <c r="M39" s="45">
        <v>1</v>
      </c>
      <c r="N39" s="45">
        <v>1</v>
      </c>
      <c r="P39" s="45" t="s">
        <v>267</v>
      </c>
      <c r="R39" s="45" t="s">
        <v>270</v>
      </c>
    </row>
    <row r="40" spans="1:26" s="21" customFormat="1" ht="15.6" customHeight="1" x14ac:dyDescent="0.25">
      <c r="A40" s="10"/>
      <c r="B40" s="10" t="s">
        <v>20</v>
      </c>
      <c r="C40" s="10"/>
      <c r="D40" s="10" t="s">
        <v>356</v>
      </c>
      <c r="E40" s="10" t="str">
        <f t="shared" ref="E40:E49" si="4">LOWER(SUBSTITUTE(D40," ","_"))</f>
        <v>option_1</v>
      </c>
      <c r="F40" s="10"/>
      <c r="G40" s="10" t="s">
        <v>233</v>
      </c>
      <c r="H40" s="10"/>
      <c r="I40" s="10" t="s">
        <v>371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5"/>
      <c r="Z40" s="15"/>
    </row>
    <row r="41" spans="1:26" s="21" customFormat="1" ht="15.6" customHeight="1" x14ac:dyDescent="0.25">
      <c r="A41" s="10"/>
      <c r="B41" s="10" t="s">
        <v>20</v>
      </c>
      <c r="C41" s="10"/>
      <c r="D41" s="10" t="s">
        <v>384</v>
      </c>
      <c r="E41" s="10" t="str">
        <f t="shared" si="4"/>
        <v>option_1_cost_1_value</v>
      </c>
      <c r="F41" s="10"/>
      <c r="G41" s="10" t="s">
        <v>169</v>
      </c>
      <c r="H41" s="10"/>
      <c r="I41" s="51">
        <v>2.21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5"/>
      <c r="Z41" s="15"/>
    </row>
    <row r="42" spans="1:26" s="21" customFormat="1" ht="15.6" customHeight="1" x14ac:dyDescent="0.25">
      <c r="A42" s="10"/>
      <c r="B42" s="10" t="s">
        <v>20</v>
      </c>
      <c r="C42" s="10"/>
      <c r="D42" s="10" t="s">
        <v>385</v>
      </c>
      <c r="E42" s="10" t="str">
        <f t="shared" si="4"/>
        <v>option_1_cost_1_multiplier</v>
      </c>
      <c r="F42" s="10"/>
      <c r="G42" s="10" t="s">
        <v>233</v>
      </c>
      <c r="H42" s="10"/>
      <c r="I42" s="10" t="s">
        <v>386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5"/>
      <c r="Z42" s="15"/>
    </row>
    <row r="43" spans="1:26" s="21" customFormat="1" ht="15.6" customHeight="1" x14ac:dyDescent="0.25">
      <c r="A43" s="10"/>
      <c r="B43" s="10" t="s">
        <v>20</v>
      </c>
      <c r="C43" s="10"/>
      <c r="D43" s="10" t="s">
        <v>359</v>
      </c>
      <c r="E43" s="10" t="str">
        <f t="shared" si="4"/>
        <v>option_2</v>
      </c>
      <c r="F43" s="10"/>
      <c r="G43" s="10" t="s">
        <v>233</v>
      </c>
      <c r="H43" s="10"/>
      <c r="I43" s="10" t="s">
        <v>357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  <c r="Z43" s="15"/>
    </row>
    <row r="44" spans="1:26" s="21" customFormat="1" ht="15.6" customHeight="1" x14ac:dyDescent="0.25">
      <c r="A44" s="10"/>
      <c r="B44" s="10" t="s">
        <v>20</v>
      </c>
      <c r="C44" s="10"/>
      <c r="D44" s="10" t="s">
        <v>389</v>
      </c>
      <c r="E44" s="10" t="str">
        <f t="shared" si="4"/>
        <v>option_2_cost_1_value</v>
      </c>
      <c r="F44" s="10"/>
      <c r="G44" s="10" t="s">
        <v>169</v>
      </c>
      <c r="H44" s="10"/>
      <c r="I44" s="51">
        <v>39.54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5"/>
      <c r="Z44" s="15"/>
    </row>
    <row r="45" spans="1:26" s="21" customFormat="1" ht="15.6" customHeight="1" x14ac:dyDescent="0.25">
      <c r="A45" s="10"/>
      <c r="B45" s="10" t="s">
        <v>20</v>
      </c>
      <c r="C45" s="10"/>
      <c r="D45" s="10" t="s">
        <v>390</v>
      </c>
      <c r="E45" s="10" t="str">
        <f t="shared" si="4"/>
        <v>option_2_cost_1_multiplier</v>
      </c>
      <c r="F45" s="10"/>
      <c r="G45" s="10" t="s">
        <v>233</v>
      </c>
      <c r="H45" s="10"/>
      <c r="I45" s="10" t="s">
        <v>387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5"/>
      <c r="Z45" s="15"/>
    </row>
    <row r="46" spans="1:26" s="21" customFormat="1" ht="15.6" customHeight="1" x14ac:dyDescent="0.25">
      <c r="A46" s="10"/>
      <c r="B46" s="10" t="s">
        <v>20</v>
      </c>
      <c r="C46" s="10"/>
      <c r="D46" s="10" t="s">
        <v>360</v>
      </c>
      <c r="E46" s="10" t="str">
        <f t="shared" si="4"/>
        <v>option_3</v>
      </c>
      <c r="F46" s="10"/>
      <c r="G46" s="10" t="s">
        <v>233</v>
      </c>
      <c r="H46" s="10"/>
      <c r="I46" s="10" t="s">
        <v>358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5"/>
      <c r="Z46" s="15"/>
    </row>
    <row r="47" spans="1:26" s="21" customFormat="1" ht="15.6" customHeight="1" x14ac:dyDescent="0.25">
      <c r="A47" s="10"/>
      <c r="B47" s="10" t="s">
        <v>20</v>
      </c>
      <c r="C47" s="10"/>
      <c r="D47" s="10" t="s">
        <v>391</v>
      </c>
      <c r="E47" s="10" t="str">
        <f t="shared" si="4"/>
        <v>option_3_cost_1_value</v>
      </c>
      <c r="F47" s="10"/>
      <c r="G47" s="10" t="s">
        <v>169</v>
      </c>
      <c r="H47" s="10"/>
      <c r="I47" s="51">
        <v>0.09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5"/>
      <c r="Z47" s="15"/>
    </row>
    <row r="48" spans="1:26" s="21" customFormat="1" ht="15.6" customHeight="1" x14ac:dyDescent="0.25">
      <c r="A48" s="10"/>
      <c r="B48" s="10" t="s">
        <v>20</v>
      </c>
      <c r="C48" s="10"/>
      <c r="D48" s="10" t="s">
        <v>392</v>
      </c>
      <c r="E48" s="10" t="str">
        <f t="shared" si="4"/>
        <v>option_3_cost_1_multiplier</v>
      </c>
      <c r="F48" s="10"/>
      <c r="G48" s="10" t="s">
        <v>233</v>
      </c>
      <c r="H48" s="10"/>
      <c r="I48" s="10" t="s">
        <v>388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5"/>
      <c r="Z48" s="15"/>
    </row>
    <row r="49" spans="1:26" s="21" customFormat="1" ht="15.6" customHeight="1" x14ac:dyDescent="0.25">
      <c r="A49" s="10"/>
      <c r="B49" s="10" t="s">
        <v>20</v>
      </c>
      <c r="C49" s="10"/>
      <c r="D49" s="10" t="s">
        <v>375</v>
      </c>
      <c r="E49" s="10" t="str">
        <f t="shared" si="4"/>
        <v>package_apply_logic</v>
      </c>
      <c r="F49" s="10"/>
      <c r="G49" s="10" t="s">
        <v>233</v>
      </c>
      <c r="H49" s="10"/>
      <c r="I49" s="10" t="s">
        <v>376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  <c r="Z49" s="15"/>
    </row>
    <row r="50" spans="1:26" s="38" customFormat="1" ht="15.75" x14ac:dyDescent="0.25">
      <c r="A50" s="40" t="b">
        <v>1</v>
      </c>
      <c r="B50" s="40" t="s">
        <v>338</v>
      </c>
      <c r="C50" s="40" t="s">
        <v>339</v>
      </c>
      <c r="D50" s="40" t="s">
        <v>339</v>
      </c>
      <c r="E50" s="40" t="s">
        <v>236</v>
      </c>
      <c r="F50" s="40"/>
      <c r="G50" s="40"/>
      <c r="H50" s="41"/>
      <c r="I50" s="41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</row>
    <row r="51" spans="1:26" s="38" customFormat="1" ht="15.75" x14ac:dyDescent="0.25">
      <c r="A51" s="40" t="b">
        <v>1</v>
      </c>
      <c r="B51" s="40" t="s">
        <v>340</v>
      </c>
      <c r="C51" s="40" t="s">
        <v>341</v>
      </c>
      <c r="D51" s="40" t="s">
        <v>341</v>
      </c>
      <c r="E51" s="40" t="s">
        <v>236</v>
      </c>
      <c r="F51" s="40"/>
      <c r="G51" s="40"/>
      <c r="H51" s="41"/>
      <c r="I51" s="41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 spans="1:26" s="38" customFormat="1" ht="15.75" x14ac:dyDescent="0.25">
      <c r="A52" s="40" t="b">
        <v>1</v>
      </c>
      <c r="B52" s="40" t="s">
        <v>238</v>
      </c>
      <c r="C52" s="40" t="s">
        <v>237</v>
      </c>
      <c r="D52" s="40" t="s">
        <v>237</v>
      </c>
      <c r="E52" s="40" t="s">
        <v>236</v>
      </c>
      <c r="F52" s="40"/>
      <c r="G52" s="40"/>
      <c r="H52" s="41"/>
      <c r="I52" s="41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</row>
    <row r="53" spans="1:26" x14ac:dyDescent="0.25">
      <c r="B53" s="50"/>
    </row>
    <row r="54" spans="1:26" x14ac:dyDescent="0.25">
      <c r="B54" s="50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>
      <pane ySplit="3" topLeftCell="A4" activePane="bottomLeft" state="frozen"/>
      <selection pane="bottomLeft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14" customFormat="1" x14ac:dyDescent="0.25">
      <c r="A4" s="14" t="s">
        <v>393</v>
      </c>
      <c r="D4" s="14" t="str">
        <f>"simulation_output_report."&amp;SUBSTITUTE(SUBSTITUTE(LOWER(SUBSTITUTE(A4," ","_")), "kwh", "k_wh"), "mbtu", "m_btu")</f>
        <v>simulation_output_report.upgrade_cost</v>
      </c>
      <c r="F4" s="14" t="s">
        <v>243</v>
      </c>
      <c r="G4" s="14" t="b">
        <v>0</v>
      </c>
      <c r="H4" s="14" t="b">
        <v>0</v>
      </c>
      <c r="I4" s="14" t="b">
        <v>0</v>
      </c>
    </row>
    <row r="5" spans="1:13" s="14" customFormat="1" x14ac:dyDescent="0.25">
      <c r="A5" s="49" t="s">
        <v>244</v>
      </c>
      <c r="D5" s="14" t="str">
        <f>"simulation_output_report."&amp;SUBSTITUTE(SUBSTITUTE(LOWER(SUBSTITUTE(A5," ","_")), "kwh", "k_wh"), "mbtu", "m_btu")</f>
        <v>simulation_output_report.total_site_energy_m_btu</v>
      </c>
      <c r="F5" s="14" t="s">
        <v>342</v>
      </c>
      <c r="G5" s="14" t="b">
        <v>0</v>
      </c>
      <c r="H5" s="14" t="b">
        <v>0</v>
      </c>
      <c r="I5" s="14" t="b">
        <v>0</v>
      </c>
    </row>
    <row r="6" spans="1:13" s="14" customFormat="1" x14ac:dyDescent="0.25">
      <c r="A6" s="49" t="s">
        <v>245</v>
      </c>
      <c r="D6" s="14" t="str">
        <f t="shared" ref="D6:D26" si="0">"simulation_output_report."&amp;SUBSTITUTE(SUBSTITUTE(LOWER(SUBSTITUTE(A6," ","_")), "kwh", "k_wh"), "mbtu", "m_btu")</f>
        <v>simulation_output_report.total_site_electricity_k_wh</v>
      </c>
      <c r="F6" s="14" t="s">
        <v>342</v>
      </c>
      <c r="G6" s="14" t="b">
        <v>0</v>
      </c>
      <c r="H6" s="14" t="b">
        <v>0</v>
      </c>
      <c r="I6" s="14" t="b">
        <v>0</v>
      </c>
    </row>
    <row r="7" spans="1:13" s="14" customFormat="1" x14ac:dyDescent="0.25">
      <c r="A7" s="49" t="s">
        <v>246</v>
      </c>
      <c r="D7" s="14" t="str">
        <f t="shared" si="0"/>
        <v>simulation_output_report.total_site_natural_gas_therm</v>
      </c>
      <c r="F7" s="14" t="s">
        <v>342</v>
      </c>
      <c r="G7" s="14" t="b">
        <v>0</v>
      </c>
      <c r="H7" s="14" t="b">
        <v>0</v>
      </c>
      <c r="I7" s="14" t="b">
        <v>0</v>
      </c>
    </row>
    <row r="8" spans="1:13" s="14" customFormat="1" x14ac:dyDescent="0.25">
      <c r="A8" s="49" t="s">
        <v>247</v>
      </c>
      <c r="D8" s="14" t="str">
        <f t="shared" si="0"/>
        <v>simulation_output_report.total_site_other_fuel_m_btu</v>
      </c>
      <c r="F8" s="14" t="s">
        <v>342</v>
      </c>
      <c r="G8" s="14" t="b">
        <v>0</v>
      </c>
      <c r="H8" s="14" t="b">
        <v>0</v>
      </c>
      <c r="I8" s="14" t="b">
        <v>0</v>
      </c>
    </row>
    <row r="9" spans="1:13" s="14" customFormat="1" x14ac:dyDescent="0.25">
      <c r="A9" s="49" t="s">
        <v>248</v>
      </c>
      <c r="D9" s="14" t="str">
        <f t="shared" si="0"/>
        <v>simulation_output_report.electricity_heating_k_wh</v>
      </c>
      <c r="F9" s="14" t="s">
        <v>342</v>
      </c>
      <c r="G9" s="14" t="b">
        <v>0</v>
      </c>
      <c r="H9" s="14" t="b">
        <v>0</v>
      </c>
      <c r="I9" s="14" t="b">
        <v>0</v>
      </c>
    </row>
    <row r="10" spans="1:13" s="14" customFormat="1" x14ac:dyDescent="0.25">
      <c r="A10" s="49" t="s">
        <v>249</v>
      </c>
      <c r="D10" s="14" t="str">
        <f t="shared" si="0"/>
        <v>simulation_output_report.electricity_cooling_k_wh</v>
      </c>
      <c r="F10" s="14" t="s">
        <v>342</v>
      </c>
      <c r="G10" s="14" t="b">
        <v>0</v>
      </c>
      <c r="H10" s="14" t="b">
        <v>0</v>
      </c>
      <c r="I10" s="14" t="b">
        <v>0</v>
      </c>
    </row>
    <row r="11" spans="1:13" s="14" customFormat="1" x14ac:dyDescent="0.25">
      <c r="A11" s="49" t="s">
        <v>250</v>
      </c>
      <c r="D11" s="14" t="str">
        <f t="shared" si="0"/>
        <v>simulation_output_report.electricity_interior_lighting_k_wh</v>
      </c>
      <c r="F11" s="14" t="s">
        <v>342</v>
      </c>
      <c r="G11" s="14" t="b">
        <v>0</v>
      </c>
      <c r="H11" s="14" t="b">
        <v>0</v>
      </c>
      <c r="I11" s="14" t="b">
        <v>0</v>
      </c>
    </row>
    <row r="12" spans="1:13" s="14" customFormat="1" x14ac:dyDescent="0.25">
      <c r="A12" s="49" t="s">
        <v>251</v>
      </c>
      <c r="D12" s="14" t="str">
        <f t="shared" si="0"/>
        <v>simulation_output_report.electricity_exterior_lighting_k_wh</v>
      </c>
      <c r="F12" s="14" t="s">
        <v>342</v>
      </c>
      <c r="G12" s="14" t="b">
        <v>0</v>
      </c>
      <c r="H12" s="14" t="b">
        <v>0</v>
      </c>
      <c r="I12" s="14" t="b">
        <v>0</v>
      </c>
    </row>
    <row r="13" spans="1:13" s="14" customFormat="1" x14ac:dyDescent="0.25">
      <c r="A13" s="49" t="s">
        <v>252</v>
      </c>
      <c r="D13" s="14" t="str">
        <f t="shared" si="0"/>
        <v>simulation_output_report.electricity_interior_equipment_k_wh</v>
      </c>
      <c r="F13" s="14" t="s">
        <v>342</v>
      </c>
      <c r="G13" s="14" t="b">
        <v>0</v>
      </c>
      <c r="H13" s="14" t="b">
        <v>0</v>
      </c>
      <c r="I13" s="14" t="b">
        <v>0</v>
      </c>
    </row>
    <row r="14" spans="1:13" s="14" customFormat="1" x14ac:dyDescent="0.25">
      <c r="A14" s="49" t="s">
        <v>253</v>
      </c>
      <c r="D14" s="14" t="str">
        <f t="shared" si="0"/>
        <v>simulation_output_report.electricity_fans_k_wh</v>
      </c>
      <c r="F14" s="14" t="s">
        <v>342</v>
      </c>
      <c r="G14" s="14" t="b">
        <v>0</v>
      </c>
      <c r="H14" s="14" t="b">
        <v>0</v>
      </c>
      <c r="I14" s="14" t="b">
        <v>0</v>
      </c>
    </row>
    <row r="15" spans="1:13" s="14" customFormat="1" x14ac:dyDescent="0.25">
      <c r="A15" s="49" t="s">
        <v>254</v>
      </c>
      <c r="D15" s="14" t="str">
        <f t="shared" si="0"/>
        <v>simulation_output_report.electricity_pumps_k_wh</v>
      </c>
      <c r="F15" s="14" t="s">
        <v>342</v>
      </c>
      <c r="G15" s="14" t="b">
        <v>0</v>
      </c>
      <c r="H15" s="14" t="b">
        <v>0</v>
      </c>
      <c r="I15" s="14" t="b">
        <v>0</v>
      </c>
    </row>
    <row r="16" spans="1:13" s="14" customFormat="1" x14ac:dyDescent="0.25">
      <c r="A16" s="49" t="s">
        <v>255</v>
      </c>
      <c r="D16" s="14" t="str">
        <f t="shared" si="0"/>
        <v>simulation_output_report.electricity_water_systems_k_wh</v>
      </c>
      <c r="F16" s="14" t="s">
        <v>342</v>
      </c>
      <c r="G16" s="14" t="b">
        <v>0</v>
      </c>
      <c r="H16" s="14" t="b">
        <v>0</v>
      </c>
      <c r="I16" s="14" t="b">
        <v>0</v>
      </c>
    </row>
    <row r="17" spans="1:13" s="14" customFormat="1" x14ac:dyDescent="0.25">
      <c r="A17" s="14" t="s">
        <v>256</v>
      </c>
      <c r="D17" s="14" t="str">
        <f t="shared" si="0"/>
        <v>simulation_output_report.natural_gas_heating_therm</v>
      </c>
      <c r="F17" s="14" t="s">
        <v>342</v>
      </c>
      <c r="G17" s="14" t="b">
        <v>0</v>
      </c>
      <c r="H17" s="14" t="b">
        <v>0</v>
      </c>
      <c r="I17" s="14" t="b">
        <v>0</v>
      </c>
    </row>
    <row r="18" spans="1:13" s="14" customFormat="1" x14ac:dyDescent="0.25">
      <c r="A18" s="14" t="s">
        <v>257</v>
      </c>
      <c r="D18" s="14" t="str">
        <f t="shared" si="0"/>
        <v>simulation_output_report.natural_gas_interior_equipment_therm</v>
      </c>
      <c r="F18" s="14" t="s">
        <v>342</v>
      </c>
      <c r="G18" s="14" t="b">
        <v>0</v>
      </c>
      <c r="H18" s="14" t="b">
        <v>0</v>
      </c>
      <c r="I18" s="14" t="b">
        <v>0</v>
      </c>
    </row>
    <row r="19" spans="1:13" s="14" customFormat="1" x14ac:dyDescent="0.25">
      <c r="A19" s="14" t="s">
        <v>258</v>
      </c>
      <c r="D19" s="14" t="str">
        <f t="shared" si="0"/>
        <v>simulation_output_report.natural_gas_water_systems_therm</v>
      </c>
      <c r="F19" s="14" t="s">
        <v>342</v>
      </c>
      <c r="G19" s="14" t="b">
        <v>0</v>
      </c>
      <c r="H19" s="14" t="b">
        <v>0</v>
      </c>
      <c r="I19" s="14" t="b">
        <v>0</v>
      </c>
    </row>
    <row r="20" spans="1:13" s="14" customFormat="1" x14ac:dyDescent="0.25">
      <c r="A20" s="14" t="s">
        <v>259</v>
      </c>
      <c r="D20" s="14" t="str">
        <f t="shared" si="0"/>
        <v>simulation_output_report.other_fuel_heating_m_btu</v>
      </c>
      <c r="F20" s="14" t="s">
        <v>342</v>
      </c>
      <c r="G20" s="14" t="b">
        <v>0</v>
      </c>
      <c r="H20" s="14" t="b">
        <v>0</v>
      </c>
      <c r="I20" s="14" t="b">
        <v>0</v>
      </c>
    </row>
    <row r="21" spans="1:13" s="14" customFormat="1" x14ac:dyDescent="0.25">
      <c r="A21" s="14" t="s">
        <v>260</v>
      </c>
      <c r="D21" s="14" t="str">
        <f t="shared" si="0"/>
        <v>simulation_output_report.other_fuel_interior_equipment_m_btu</v>
      </c>
      <c r="F21" s="14" t="s">
        <v>342</v>
      </c>
      <c r="G21" s="14" t="b">
        <v>0</v>
      </c>
      <c r="H21" s="14" t="b">
        <v>0</v>
      </c>
      <c r="I21" s="14" t="b">
        <v>0</v>
      </c>
    </row>
    <row r="22" spans="1:13" s="14" customFormat="1" x14ac:dyDescent="0.25">
      <c r="A22" s="14" t="s">
        <v>261</v>
      </c>
      <c r="D22" s="14" t="str">
        <f t="shared" si="0"/>
        <v>simulation_output_report.other_fuel_water_systems_m_btu</v>
      </c>
      <c r="F22" s="14" t="s">
        <v>342</v>
      </c>
      <c r="G22" s="14" t="b">
        <v>0</v>
      </c>
      <c r="H22" s="14" t="b">
        <v>0</v>
      </c>
      <c r="I22" s="14" t="b">
        <v>0</v>
      </c>
    </row>
    <row r="23" spans="1:13" s="14" customFormat="1" x14ac:dyDescent="0.25">
      <c r="A23" s="14" t="s">
        <v>351</v>
      </c>
      <c r="D23" s="14" t="str">
        <f t="shared" si="0"/>
        <v>simulation_output_report.hours_heating_setpoint_not_met</v>
      </c>
      <c r="F23" s="14" t="s">
        <v>342</v>
      </c>
      <c r="G23" s="14" t="b">
        <v>0</v>
      </c>
      <c r="H23" s="14" t="b">
        <v>0</v>
      </c>
      <c r="I23" s="14" t="b">
        <v>0</v>
      </c>
      <c r="J23" s="49"/>
      <c r="K23" s="49"/>
      <c r="L23" s="49"/>
      <c r="M23" s="49"/>
    </row>
    <row r="24" spans="1:13" s="14" customFormat="1" x14ac:dyDescent="0.25">
      <c r="A24" s="14" t="s">
        <v>352</v>
      </c>
      <c r="D24" s="14" t="str">
        <f t="shared" si="0"/>
        <v>simulation_output_report.hours_cooling_setpoint_not_met</v>
      </c>
      <c r="F24" s="14" t="s">
        <v>342</v>
      </c>
      <c r="G24" s="14" t="b">
        <v>0</v>
      </c>
      <c r="H24" s="14" t="b">
        <v>0</v>
      </c>
      <c r="I24" s="14" t="b">
        <v>0</v>
      </c>
      <c r="J24" s="49"/>
      <c r="K24" s="49"/>
      <c r="L24" s="49"/>
      <c r="M24" s="49"/>
    </row>
    <row r="25" spans="1:13" s="14" customFormat="1" x14ac:dyDescent="0.25">
      <c r="A25" s="49" t="s">
        <v>354</v>
      </c>
      <c r="D25" s="14" t="str">
        <f t="shared" si="0"/>
        <v>simulation_output_report.hvac_cooling_capacity_w</v>
      </c>
      <c r="F25" s="14" t="s">
        <v>342</v>
      </c>
      <c r="G25" s="14" t="b">
        <v>0</v>
      </c>
      <c r="H25" s="14" t="b">
        <v>0</v>
      </c>
      <c r="I25" s="14" t="b">
        <v>0</v>
      </c>
    </row>
    <row r="26" spans="1:13" s="14" customFormat="1" x14ac:dyDescent="0.25">
      <c r="A26" s="49" t="s">
        <v>355</v>
      </c>
      <c r="D26" s="14" t="str">
        <f t="shared" si="0"/>
        <v>simulation_output_report.hvac_heating_capacity_w</v>
      </c>
      <c r="F26" s="14" t="s">
        <v>342</v>
      </c>
      <c r="G26" s="14" t="b">
        <v>0</v>
      </c>
      <c r="H26" s="14" t="b">
        <v>0</v>
      </c>
      <c r="I26" s="14" t="b">
        <v>0</v>
      </c>
    </row>
    <row r="27" spans="1:13" s="47" customFormat="1" x14ac:dyDescent="0.25">
      <c r="A27" s="48" t="s">
        <v>279</v>
      </c>
      <c r="B27" s="48"/>
      <c r="C27" s="48"/>
      <c r="D27" s="48" t="str">
        <f>"building_characteristics_report."&amp;LOWER(SUBSTITUTE(A27," ","_"))</f>
        <v>building_characteristics_report.location_region</v>
      </c>
      <c r="E27" s="48"/>
      <c r="F27" s="48" t="s">
        <v>243</v>
      </c>
      <c r="G27" s="48" t="b">
        <v>0</v>
      </c>
      <c r="H27" s="48" t="b">
        <v>0</v>
      </c>
      <c r="I27" s="48" t="b">
        <v>0</v>
      </c>
      <c r="J27" s="48"/>
      <c r="K27" s="48"/>
      <c r="L27" s="48"/>
      <c r="M27" s="48"/>
    </row>
    <row r="28" spans="1:13" s="47" customFormat="1" x14ac:dyDescent="0.25">
      <c r="A28" s="48" t="s">
        <v>280</v>
      </c>
      <c r="B28" s="48"/>
      <c r="C28" s="48"/>
      <c r="D28" s="48" t="str">
        <f t="shared" ref="D28:D91" si="1">"building_characteristics_report."&amp;LOWER(SUBSTITUTE(A28," ","_"))</f>
        <v>building_characteristics_report.location_epw</v>
      </c>
      <c r="E28" s="48"/>
      <c r="F28" s="48" t="s">
        <v>243</v>
      </c>
      <c r="G28" s="48" t="b">
        <v>0</v>
      </c>
      <c r="H28" s="48" t="b">
        <v>0</v>
      </c>
      <c r="I28" s="48" t="b">
        <v>0</v>
      </c>
      <c r="J28" s="48"/>
      <c r="K28" s="48"/>
      <c r="L28" s="48"/>
      <c r="M28" s="48"/>
    </row>
    <row r="29" spans="1:13" s="47" customFormat="1" x14ac:dyDescent="0.25">
      <c r="A29" s="48" t="s">
        <v>281</v>
      </c>
      <c r="B29" s="48"/>
      <c r="C29" s="48"/>
      <c r="D29" s="48" t="str">
        <f t="shared" si="1"/>
        <v>building_characteristics_report.vintage</v>
      </c>
      <c r="E29" s="48"/>
      <c r="F29" s="48" t="s">
        <v>243</v>
      </c>
      <c r="G29" s="48" t="b">
        <v>0</v>
      </c>
      <c r="H29" s="48" t="b">
        <v>0</v>
      </c>
      <c r="I29" s="48" t="b">
        <v>0</v>
      </c>
      <c r="J29" s="48"/>
      <c r="K29" s="48"/>
      <c r="L29" s="48"/>
      <c r="M29" s="48"/>
    </row>
    <row r="30" spans="1:13" s="47" customFormat="1" x14ac:dyDescent="0.25">
      <c r="A30" s="48" t="s">
        <v>282</v>
      </c>
      <c r="B30" s="48"/>
      <c r="C30" s="48"/>
      <c r="D30" s="48" t="str">
        <f t="shared" si="1"/>
        <v>building_characteristics_report.heating_fuel</v>
      </c>
      <c r="E30" s="48"/>
      <c r="F30" s="48" t="s">
        <v>243</v>
      </c>
      <c r="G30" s="48" t="b">
        <v>0</v>
      </c>
      <c r="H30" s="48" t="b">
        <v>0</v>
      </c>
      <c r="I30" s="48" t="b">
        <v>0</v>
      </c>
      <c r="J30" s="48"/>
      <c r="K30" s="48"/>
      <c r="L30" s="48"/>
      <c r="M30" s="48"/>
    </row>
    <row r="31" spans="1:13" s="47" customFormat="1" x14ac:dyDescent="0.25">
      <c r="A31" s="48" t="s">
        <v>283</v>
      </c>
      <c r="B31" s="48"/>
      <c r="C31" s="48"/>
      <c r="D31" s="48" t="str">
        <f t="shared" si="1"/>
        <v>building_characteristics_report.usage_level</v>
      </c>
      <c r="E31" s="48"/>
      <c r="F31" s="48" t="s">
        <v>243</v>
      </c>
      <c r="G31" s="48" t="b">
        <v>0</v>
      </c>
      <c r="H31" s="48" t="b">
        <v>0</v>
      </c>
      <c r="I31" s="48" t="b">
        <v>0</v>
      </c>
      <c r="J31" s="48"/>
      <c r="K31" s="48"/>
      <c r="L31" s="48"/>
      <c r="M31" s="48"/>
    </row>
    <row r="32" spans="1:13" s="47" customFormat="1" x14ac:dyDescent="0.25">
      <c r="A32" s="48" t="s">
        <v>284</v>
      </c>
      <c r="B32" s="48"/>
      <c r="C32" s="48"/>
      <c r="D32" s="48" t="str">
        <f t="shared" si="1"/>
        <v>building_characteristics_report.geometry_foundation_type</v>
      </c>
      <c r="E32" s="48"/>
      <c r="F32" s="48" t="s">
        <v>243</v>
      </c>
      <c r="G32" s="48" t="b">
        <v>0</v>
      </c>
      <c r="H32" s="48" t="b">
        <v>0</v>
      </c>
      <c r="I32" s="48" t="b">
        <v>0</v>
      </c>
      <c r="J32" s="48"/>
      <c r="K32" s="48"/>
      <c r="L32" s="48"/>
      <c r="M32" s="48"/>
    </row>
    <row r="33" spans="1:13" s="47" customFormat="1" x14ac:dyDescent="0.25">
      <c r="A33" s="48" t="s">
        <v>285</v>
      </c>
      <c r="B33" s="48"/>
      <c r="C33" s="48"/>
      <c r="D33" s="48" t="str">
        <f t="shared" si="1"/>
        <v>building_characteristics_report.geometry_house_size</v>
      </c>
      <c r="E33" s="48"/>
      <c r="F33" s="48" t="s">
        <v>243</v>
      </c>
      <c r="G33" s="48" t="b">
        <v>0</v>
      </c>
      <c r="H33" s="48" t="b">
        <v>0</v>
      </c>
      <c r="I33" s="48" t="b">
        <v>0</v>
      </c>
      <c r="J33" s="48"/>
      <c r="K33" s="48"/>
      <c r="L33" s="48"/>
      <c r="M33" s="48"/>
    </row>
    <row r="34" spans="1:13" s="47" customFormat="1" x14ac:dyDescent="0.25">
      <c r="A34" s="48" t="s">
        <v>286</v>
      </c>
      <c r="B34" s="48"/>
      <c r="C34" s="48"/>
      <c r="D34" s="48" t="str">
        <f t="shared" si="1"/>
        <v>building_characteristics_report.geometry_stories</v>
      </c>
      <c r="E34" s="48"/>
      <c r="F34" s="48" t="s">
        <v>243</v>
      </c>
      <c r="G34" s="48" t="b">
        <v>0</v>
      </c>
      <c r="H34" s="48" t="b">
        <v>0</v>
      </c>
      <c r="I34" s="48" t="b">
        <v>0</v>
      </c>
      <c r="J34" s="48"/>
      <c r="K34" s="48"/>
      <c r="L34" s="48"/>
      <c r="M34" s="48"/>
    </row>
    <row r="35" spans="1:13" s="47" customFormat="1" x14ac:dyDescent="0.25">
      <c r="A35" s="48" t="s">
        <v>287</v>
      </c>
      <c r="B35" s="48"/>
      <c r="C35" s="48"/>
      <c r="D35" s="48" t="str">
        <f t="shared" si="1"/>
        <v>building_characteristics_report.geometry_garage</v>
      </c>
      <c r="E35" s="48"/>
      <c r="F35" s="48" t="s">
        <v>243</v>
      </c>
      <c r="G35" s="48" t="b">
        <v>0</v>
      </c>
      <c r="H35" s="48" t="b">
        <v>0</v>
      </c>
      <c r="I35" s="48" t="b">
        <v>0</v>
      </c>
      <c r="J35" s="48"/>
      <c r="K35" s="48"/>
      <c r="L35" s="48"/>
      <c r="M35" s="48"/>
    </row>
    <row r="36" spans="1:13" s="47" customFormat="1" x14ac:dyDescent="0.25">
      <c r="A36" s="48" t="s">
        <v>353</v>
      </c>
      <c r="B36" s="48"/>
      <c r="C36" s="48"/>
      <c r="D36" s="48" t="str">
        <f t="shared" si="1"/>
        <v>building_characteristics_report.occupants</v>
      </c>
      <c r="E36" s="48"/>
      <c r="F36" s="48" t="s">
        <v>243</v>
      </c>
      <c r="G36" s="48" t="b">
        <v>0</v>
      </c>
      <c r="H36" s="48" t="b">
        <v>0</v>
      </c>
      <c r="I36" s="48" t="b">
        <v>0</v>
      </c>
      <c r="J36" s="48"/>
      <c r="K36" s="48"/>
      <c r="L36" s="48"/>
      <c r="M36" s="48"/>
    </row>
    <row r="37" spans="1:13" s="47" customFormat="1" x14ac:dyDescent="0.25">
      <c r="A37" s="48" t="s">
        <v>288</v>
      </c>
      <c r="B37" s="48"/>
      <c r="C37" s="48"/>
      <c r="D37" s="48" t="str">
        <f t="shared" si="1"/>
        <v>building_characteristics_report.orientation</v>
      </c>
      <c r="E37" s="48"/>
      <c r="F37" s="48" t="s">
        <v>243</v>
      </c>
      <c r="G37" s="48" t="b">
        <v>0</v>
      </c>
      <c r="H37" s="48" t="b">
        <v>0</v>
      </c>
      <c r="I37" s="48" t="b">
        <v>0</v>
      </c>
      <c r="J37" s="48"/>
      <c r="K37" s="48"/>
      <c r="L37" s="48"/>
      <c r="M37" s="48"/>
    </row>
    <row r="38" spans="1:13" s="47" customFormat="1" x14ac:dyDescent="0.25">
      <c r="A38" s="48" t="s">
        <v>289</v>
      </c>
      <c r="B38" s="48"/>
      <c r="C38" s="48"/>
      <c r="D38" s="48" t="str">
        <f t="shared" si="1"/>
        <v>building_characteristics_report.eaves</v>
      </c>
      <c r="E38" s="48"/>
      <c r="F38" s="48" t="s">
        <v>243</v>
      </c>
      <c r="G38" s="48" t="b">
        <v>0</v>
      </c>
      <c r="H38" s="48" t="b">
        <v>0</v>
      </c>
      <c r="I38" s="48" t="b">
        <v>0</v>
      </c>
      <c r="J38" s="48"/>
      <c r="K38" s="48"/>
      <c r="L38" s="48"/>
      <c r="M38" s="48"/>
    </row>
    <row r="39" spans="1:13" s="47" customFormat="1" x14ac:dyDescent="0.25">
      <c r="A39" s="48" t="s">
        <v>290</v>
      </c>
      <c r="B39" s="48"/>
      <c r="C39" s="48"/>
      <c r="D39" s="48" t="str">
        <f t="shared" si="1"/>
        <v>building_characteristics_report.overhangs</v>
      </c>
      <c r="E39" s="48"/>
      <c r="F39" s="48" t="s">
        <v>243</v>
      </c>
      <c r="G39" s="48" t="b">
        <v>0</v>
      </c>
      <c r="H39" s="48" t="b">
        <v>0</v>
      </c>
      <c r="I39" s="48" t="b">
        <v>0</v>
      </c>
      <c r="J39" s="48"/>
      <c r="K39" s="48"/>
      <c r="L39" s="48"/>
      <c r="M39" s="48"/>
    </row>
    <row r="40" spans="1:13" s="47" customFormat="1" x14ac:dyDescent="0.25">
      <c r="A40" s="48" t="s">
        <v>291</v>
      </c>
      <c r="D40" s="48" t="str">
        <f t="shared" si="1"/>
        <v>building_characteristics_report.door_area</v>
      </c>
      <c r="F40" s="48" t="s">
        <v>243</v>
      </c>
      <c r="G40" s="48" t="b">
        <v>0</v>
      </c>
      <c r="H40" s="48" t="b">
        <v>0</v>
      </c>
      <c r="I40" s="48" t="b">
        <v>0</v>
      </c>
    </row>
    <row r="41" spans="1:13" s="47" customFormat="1" x14ac:dyDescent="0.25">
      <c r="A41" s="48" t="s">
        <v>292</v>
      </c>
      <c r="D41" s="48" t="str">
        <f t="shared" si="1"/>
        <v>building_characteristics_report.window_areas</v>
      </c>
      <c r="F41" s="48" t="s">
        <v>243</v>
      </c>
      <c r="G41" s="48" t="b">
        <v>0</v>
      </c>
      <c r="H41" s="48" t="b">
        <v>0</v>
      </c>
      <c r="I41" s="48" t="b">
        <v>0</v>
      </c>
    </row>
    <row r="42" spans="1:13" s="47" customFormat="1" x14ac:dyDescent="0.25">
      <c r="A42" s="48" t="s">
        <v>293</v>
      </c>
      <c r="B42" s="48"/>
      <c r="C42" s="48"/>
      <c r="D42" s="48" t="str">
        <f t="shared" si="1"/>
        <v>building_characteristics_report.neighbors</v>
      </c>
      <c r="E42" s="48"/>
      <c r="F42" s="48" t="s">
        <v>243</v>
      </c>
      <c r="G42" s="48" t="b">
        <v>0</v>
      </c>
      <c r="H42" s="48" t="b">
        <v>0</v>
      </c>
      <c r="I42" s="48" t="b">
        <v>0</v>
      </c>
      <c r="J42" s="48"/>
      <c r="K42" s="48"/>
      <c r="L42" s="48"/>
      <c r="M42" s="48"/>
    </row>
    <row r="43" spans="1:13" s="47" customFormat="1" x14ac:dyDescent="0.25">
      <c r="A43" s="48" t="s">
        <v>269</v>
      </c>
      <c r="B43" s="48"/>
      <c r="C43" s="48"/>
      <c r="D43" s="48" t="str">
        <f t="shared" si="1"/>
        <v>building_characteristics_report.insulation_unfinished_attic</v>
      </c>
      <c r="E43" s="48"/>
      <c r="F43" s="48" t="s">
        <v>243</v>
      </c>
      <c r="G43" s="48" t="b">
        <v>0</v>
      </c>
      <c r="H43" s="48" t="b">
        <v>0</v>
      </c>
      <c r="I43" s="48" t="b">
        <v>0</v>
      </c>
      <c r="J43" s="48"/>
      <c r="K43" s="48"/>
      <c r="L43" s="48"/>
      <c r="M43" s="48"/>
    </row>
    <row r="44" spans="1:13" s="47" customFormat="1" x14ac:dyDescent="0.25">
      <c r="A44" s="48" t="s">
        <v>294</v>
      </c>
      <c r="B44" s="48"/>
      <c r="C44" s="48"/>
      <c r="D44" s="48" t="str">
        <f t="shared" si="1"/>
        <v>building_characteristics_report.insulation_wall</v>
      </c>
      <c r="E44" s="48"/>
      <c r="F44" s="48" t="s">
        <v>243</v>
      </c>
      <c r="G44" s="48" t="b">
        <v>0</v>
      </c>
      <c r="H44" s="48" t="b">
        <v>0</v>
      </c>
      <c r="I44" s="48" t="b">
        <v>0</v>
      </c>
      <c r="J44" s="48"/>
      <c r="K44" s="48"/>
      <c r="L44" s="48"/>
      <c r="M44" s="48"/>
    </row>
    <row r="45" spans="1:13" s="47" customFormat="1" x14ac:dyDescent="0.25">
      <c r="A45" s="48" t="s">
        <v>295</v>
      </c>
      <c r="B45" s="48"/>
      <c r="C45" s="48"/>
      <c r="D45" s="48" t="str">
        <f t="shared" si="1"/>
        <v>building_characteristics_report.insulation_slab</v>
      </c>
      <c r="E45" s="48"/>
      <c r="F45" s="48" t="s">
        <v>243</v>
      </c>
      <c r="G45" s="48" t="b">
        <v>0</v>
      </c>
      <c r="H45" s="48" t="b">
        <v>0</v>
      </c>
      <c r="I45" s="48" t="b">
        <v>0</v>
      </c>
      <c r="J45" s="48"/>
      <c r="K45" s="48"/>
      <c r="L45" s="48"/>
      <c r="M45" s="48"/>
    </row>
    <row r="46" spans="1:13" s="47" customFormat="1" x14ac:dyDescent="0.25">
      <c r="A46" s="48" t="s">
        <v>296</v>
      </c>
      <c r="D46" s="48" t="str">
        <f t="shared" si="1"/>
        <v>building_characteristics_report.insulation_crawlspace</v>
      </c>
      <c r="F46" s="48" t="s">
        <v>243</v>
      </c>
      <c r="G46" s="48" t="b">
        <v>0</v>
      </c>
      <c r="H46" s="48" t="b">
        <v>0</v>
      </c>
      <c r="I46" s="48" t="b">
        <v>0</v>
      </c>
    </row>
    <row r="47" spans="1:13" s="47" customFormat="1" x14ac:dyDescent="0.25">
      <c r="A47" s="48" t="s">
        <v>297</v>
      </c>
      <c r="D47" s="48" t="str">
        <f t="shared" si="1"/>
        <v>building_characteristics_report.insulation_unfinished_basement</v>
      </c>
      <c r="F47" s="48" t="s">
        <v>243</v>
      </c>
      <c r="G47" s="48" t="b">
        <v>0</v>
      </c>
      <c r="H47" s="48" t="b">
        <v>0</v>
      </c>
      <c r="I47" s="48" t="b">
        <v>0</v>
      </c>
    </row>
    <row r="48" spans="1:13" s="47" customFormat="1" x14ac:dyDescent="0.25">
      <c r="A48" s="48" t="s">
        <v>298</v>
      </c>
      <c r="D48" s="48" t="str">
        <f t="shared" si="1"/>
        <v>building_characteristics_report.insulation_finished_basement</v>
      </c>
      <c r="F48" s="48" t="s">
        <v>243</v>
      </c>
      <c r="G48" s="48" t="b">
        <v>0</v>
      </c>
      <c r="H48" s="48" t="b">
        <v>0</v>
      </c>
      <c r="I48" s="48" t="b">
        <v>0</v>
      </c>
    </row>
    <row r="49" spans="1:9" s="47" customFormat="1" x14ac:dyDescent="0.25">
      <c r="A49" s="48" t="s">
        <v>299</v>
      </c>
      <c r="D49" s="48" t="str">
        <f t="shared" si="1"/>
        <v>building_characteristics_report.insulation_interzonal_floor</v>
      </c>
      <c r="F49" s="48" t="s">
        <v>243</v>
      </c>
      <c r="G49" s="48" t="b">
        <v>0</v>
      </c>
      <c r="H49" s="48" t="b">
        <v>0</v>
      </c>
      <c r="I49" s="48" t="b">
        <v>0</v>
      </c>
    </row>
    <row r="50" spans="1:9" s="47" customFormat="1" x14ac:dyDescent="0.25">
      <c r="A50" s="48" t="s">
        <v>300</v>
      </c>
      <c r="D50" s="48" t="str">
        <f t="shared" si="1"/>
        <v>building_characteristics_report.uninsulated_surfaces</v>
      </c>
      <c r="F50" s="48" t="s">
        <v>243</v>
      </c>
      <c r="G50" s="48" t="b">
        <v>0</v>
      </c>
      <c r="H50" s="48" t="b">
        <v>0</v>
      </c>
      <c r="I50" s="48" t="b">
        <v>0</v>
      </c>
    </row>
    <row r="51" spans="1:9" s="47" customFormat="1" x14ac:dyDescent="0.25">
      <c r="A51" s="48" t="s">
        <v>301</v>
      </c>
      <c r="D51" s="48" t="str">
        <f t="shared" si="1"/>
        <v>building_characteristics_report.roof_sheathing</v>
      </c>
      <c r="F51" s="48" t="s">
        <v>243</v>
      </c>
      <c r="G51" s="48" t="b">
        <v>0</v>
      </c>
      <c r="H51" s="48" t="b">
        <v>0</v>
      </c>
      <c r="I51" s="48" t="b">
        <v>0</v>
      </c>
    </row>
    <row r="52" spans="1:9" s="47" customFormat="1" x14ac:dyDescent="0.25">
      <c r="A52" s="48" t="s">
        <v>302</v>
      </c>
      <c r="D52" s="48" t="str">
        <f t="shared" si="1"/>
        <v>building_characteristics_report.wall_sheathing</v>
      </c>
      <c r="F52" s="48" t="s">
        <v>243</v>
      </c>
      <c r="G52" s="48" t="b">
        <v>0</v>
      </c>
      <c r="H52" s="48" t="b">
        <v>0</v>
      </c>
      <c r="I52" s="48" t="b">
        <v>0</v>
      </c>
    </row>
    <row r="53" spans="1:9" s="47" customFormat="1" x14ac:dyDescent="0.25">
      <c r="A53" s="48" t="s">
        <v>303</v>
      </c>
      <c r="D53" s="48" t="str">
        <f t="shared" si="1"/>
        <v>building_characteristics_report.floor_sheathing</v>
      </c>
      <c r="F53" s="48" t="s">
        <v>243</v>
      </c>
      <c r="G53" s="48" t="b">
        <v>0</v>
      </c>
      <c r="H53" s="48" t="b">
        <v>0</v>
      </c>
      <c r="I53" s="48" t="b">
        <v>0</v>
      </c>
    </row>
    <row r="54" spans="1:9" s="47" customFormat="1" x14ac:dyDescent="0.25">
      <c r="A54" s="48" t="s">
        <v>304</v>
      </c>
      <c r="D54" s="48" t="str">
        <f t="shared" si="1"/>
        <v>building_characteristics_report.exterior_finish</v>
      </c>
      <c r="F54" s="48" t="s">
        <v>243</v>
      </c>
      <c r="G54" s="48" t="b">
        <v>0</v>
      </c>
      <c r="H54" s="48" t="b">
        <v>0</v>
      </c>
      <c r="I54" s="48" t="b">
        <v>0</v>
      </c>
    </row>
    <row r="55" spans="1:9" s="47" customFormat="1" x14ac:dyDescent="0.25">
      <c r="A55" s="48" t="s">
        <v>305</v>
      </c>
      <c r="D55" s="48" t="str">
        <f t="shared" si="1"/>
        <v>building_characteristics_report.roof_material</v>
      </c>
      <c r="F55" s="48" t="s">
        <v>243</v>
      </c>
      <c r="G55" s="48" t="b">
        <v>0</v>
      </c>
      <c r="H55" s="48" t="b">
        <v>0</v>
      </c>
      <c r="I55" s="48" t="b">
        <v>0</v>
      </c>
    </row>
    <row r="56" spans="1:9" s="47" customFormat="1" x14ac:dyDescent="0.25">
      <c r="A56" s="48" t="s">
        <v>306</v>
      </c>
      <c r="D56" s="48" t="str">
        <f t="shared" si="1"/>
        <v>building_characteristics_report.floor_covering</v>
      </c>
      <c r="F56" s="48" t="s">
        <v>243</v>
      </c>
      <c r="G56" s="48" t="b">
        <v>0</v>
      </c>
      <c r="H56" s="48" t="b">
        <v>0</v>
      </c>
      <c r="I56" s="48" t="b">
        <v>0</v>
      </c>
    </row>
    <row r="57" spans="1:9" s="47" customFormat="1" x14ac:dyDescent="0.25">
      <c r="A57" s="48" t="s">
        <v>307</v>
      </c>
      <c r="D57" s="48" t="str">
        <f t="shared" si="1"/>
        <v>building_characteristics_report.thermal_mass_floor</v>
      </c>
      <c r="F57" s="48" t="s">
        <v>243</v>
      </c>
      <c r="G57" s="48" t="b">
        <v>0</v>
      </c>
      <c r="H57" s="48" t="b">
        <v>0</v>
      </c>
      <c r="I57" s="48" t="b">
        <v>0</v>
      </c>
    </row>
    <row r="58" spans="1:9" s="47" customFormat="1" x14ac:dyDescent="0.25">
      <c r="A58" s="48" t="s">
        <v>308</v>
      </c>
      <c r="D58" s="48" t="str">
        <f t="shared" si="1"/>
        <v>building_characteristics_report.thermal_mass_exterior_wall</v>
      </c>
      <c r="F58" s="48" t="s">
        <v>243</v>
      </c>
      <c r="G58" s="48" t="b">
        <v>0</v>
      </c>
      <c r="H58" s="48" t="b">
        <v>0</v>
      </c>
      <c r="I58" s="48" t="b">
        <v>0</v>
      </c>
    </row>
    <row r="59" spans="1:9" s="47" customFormat="1" x14ac:dyDescent="0.25">
      <c r="A59" s="48" t="s">
        <v>309</v>
      </c>
      <c r="D59" s="48" t="str">
        <f t="shared" si="1"/>
        <v>building_characteristics_report.thermal_mass_partition_wall</v>
      </c>
      <c r="F59" s="48" t="s">
        <v>243</v>
      </c>
      <c r="G59" s="48" t="b">
        <v>0</v>
      </c>
      <c r="H59" s="48" t="b">
        <v>0</v>
      </c>
      <c r="I59" s="48" t="b">
        <v>0</v>
      </c>
    </row>
    <row r="60" spans="1:9" s="47" customFormat="1" x14ac:dyDescent="0.25">
      <c r="A60" s="48" t="s">
        <v>310</v>
      </c>
      <c r="D60" s="48" t="str">
        <f t="shared" si="1"/>
        <v>building_characteristics_report.thermal_mass_ceiling</v>
      </c>
      <c r="F60" s="48" t="s">
        <v>243</v>
      </c>
      <c r="G60" s="48" t="b">
        <v>0</v>
      </c>
      <c r="H60" s="48" t="b">
        <v>0</v>
      </c>
      <c r="I60" s="48" t="b">
        <v>0</v>
      </c>
    </row>
    <row r="61" spans="1:9" s="47" customFormat="1" x14ac:dyDescent="0.25">
      <c r="A61" s="48" t="s">
        <v>311</v>
      </c>
      <c r="D61" s="48" t="str">
        <f t="shared" si="1"/>
        <v>building_characteristics_report.thermal_mass_furniture</v>
      </c>
      <c r="F61" s="48" t="s">
        <v>243</v>
      </c>
      <c r="G61" s="48" t="b">
        <v>0</v>
      </c>
      <c r="H61" s="48" t="b">
        <v>0</v>
      </c>
      <c r="I61" s="48" t="b">
        <v>0</v>
      </c>
    </row>
    <row r="62" spans="1:9" s="47" customFormat="1" x14ac:dyDescent="0.25">
      <c r="A62" s="48" t="s">
        <v>312</v>
      </c>
      <c r="D62" s="48" t="str">
        <f t="shared" si="1"/>
        <v>building_characteristics_report.doors</v>
      </c>
      <c r="F62" s="48" t="s">
        <v>243</v>
      </c>
      <c r="G62" s="48" t="b">
        <v>0</v>
      </c>
      <c r="H62" s="48" t="b">
        <v>0</v>
      </c>
      <c r="I62" s="48" t="b">
        <v>0</v>
      </c>
    </row>
    <row r="63" spans="1:9" s="47" customFormat="1" x14ac:dyDescent="0.25">
      <c r="A63" s="48" t="s">
        <v>271</v>
      </c>
      <c r="D63" s="48" t="str">
        <f t="shared" si="1"/>
        <v>building_characteristics_report.windows</v>
      </c>
      <c r="F63" s="48" t="s">
        <v>243</v>
      </c>
      <c r="G63" s="48" t="b">
        <v>0</v>
      </c>
      <c r="H63" s="48" t="b">
        <v>0</v>
      </c>
      <c r="I63" s="48" t="b">
        <v>0</v>
      </c>
    </row>
    <row r="64" spans="1:9" s="47" customFormat="1" x14ac:dyDescent="0.25">
      <c r="A64" s="48" t="s">
        <v>313</v>
      </c>
      <c r="D64" s="48" t="str">
        <f t="shared" si="1"/>
        <v>building_characteristics_report.water_heater</v>
      </c>
      <c r="F64" s="48" t="s">
        <v>243</v>
      </c>
      <c r="G64" s="48" t="b">
        <v>0</v>
      </c>
      <c r="H64" s="48" t="b">
        <v>0</v>
      </c>
      <c r="I64" s="48" t="b">
        <v>0</v>
      </c>
    </row>
    <row r="65" spans="1:9" s="47" customFormat="1" x14ac:dyDescent="0.25">
      <c r="A65" s="48" t="s">
        <v>314</v>
      </c>
      <c r="D65" s="48" t="str">
        <f t="shared" si="1"/>
        <v>building_characteristics_report.hot_water_fixtures</v>
      </c>
      <c r="F65" s="48" t="s">
        <v>243</v>
      </c>
      <c r="G65" s="48" t="b">
        <v>0</v>
      </c>
      <c r="H65" s="48" t="b">
        <v>0</v>
      </c>
      <c r="I65" s="48" t="b">
        <v>0</v>
      </c>
    </row>
    <row r="66" spans="1:9" s="47" customFormat="1" x14ac:dyDescent="0.25">
      <c r="A66" s="48" t="s">
        <v>349</v>
      </c>
      <c r="D66" s="48" t="str">
        <f t="shared" si="1"/>
        <v>building_characteristics_report.hot_water_distribution</v>
      </c>
      <c r="F66" s="48" t="s">
        <v>243</v>
      </c>
      <c r="G66" s="48" t="b">
        <v>0</v>
      </c>
      <c r="H66" s="48" t="b">
        <v>0</v>
      </c>
      <c r="I66" s="48" t="b">
        <v>0</v>
      </c>
    </row>
    <row r="67" spans="1:9" s="47" customFormat="1" x14ac:dyDescent="0.25">
      <c r="A67" s="48" t="s">
        <v>315</v>
      </c>
      <c r="D67" s="48" t="str">
        <f t="shared" si="1"/>
        <v>building_characteristics_report.hvac_system_is_combined</v>
      </c>
      <c r="F67" s="48" t="s">
        <v>243</v>
      </c>
      <c r="G67" s="48" t="b">
        <v>0</v>
      </c>
      <c r="H67" s="48" t="b">
        <v>0</v>
      </c>
      <c r="I67" s="48" t="b">
        <v>0</v>
      </c>
    </row>
    <row r="68" spans="1:9" s="47" customFormat="1" x14ac:dyDescent="0.25">
      <c r="A68" s="48" t="s">
        <v>316</v>
      </c>
      <c r="D68" s="48" t="str">
        <f t="shared" si="1"/>
        <v>building_characteristics_report.hvac_system_combined</v>
      </c>
      <c r="F68" s="48" t="s">
        <v>243</v>
      </c>
      <c r="G68" s="48" t="b">
        <v>0</v>
      </c>
      <c r="H68" s="48" t="b">
        <v>0</v>
      </c>
      <c r="I68" s="48" t="b">
        <v>0</v>
      </c>
    </row>
    <row r="69" spans="1:9" s="47" customFormat="1" x14ac:dyDescent="0.25">
      <c r="A69" s="48" t="s">
        <v>377</v>
      </c>
      <c r="D69" s="48" t="str">
        <f t="shared" si="1"/>
        <v>building_characteristics_report.hvac_system_heating_electricity</v>
      </c>
      <c r="F69" s="48" t="s">
        <v>243</v>
      </c>
      <c r="G69" s="48" t="b">
        <v>0</v>
      </c>
      <c r="H69" s="48" t="b">
        <v>0</v>
      </c>
      <c r="I69" s="48" t="b">
        <v>0</v>
      </c>
    </row>
    <row r="70" spans="1:9" s="47" customFormat="1" x14ac:dyDescent="0.25">
      <c r="A70" s="48" t="s">
        <v>378</v>
      </c>
      <c r="D70" s="48" t="str">
        <f t="shared" si="1"/>
        <v>building_characteristics_report.hvac_system_heating_fuel_oil</v>
      </c>
      <c r="F70" s="48" t="s">
        <v>243</v>
      </c>
      <c r="G70" s="48" t="b">
        <v>0</v>
      </c>
      <c r="H70" s="48" t="b">
        <v>0</v>
      </c>
      <c r="I70" s="48" t="b">
        <v>0</v>
      </c>
    </row>
    <row r="71" spans="1:9" s="47" customFormat="1" x14ac:dyDescent="0.25">
      <c r="A71" s="48" t="s">
        <v>379</v>
      </c>
      <c r="D71" s="48" t="str">
        <f t="shared" si="1"/>
        <v>building_characteristics_report.hvac_system_heating_natural_gas</v>
      </c>
      <c r="F71" s="48" t="s">
        <v>243</v>
      </c>
      <c r="G71" s="48" t="b">
        <v>0</v>
      </c>
      <c r="H71" s="48" t="b">
        <v>0</v>
      </c>
      <c r="I71" s="48" t="b">
        <v>0</v>
      </c>
    </row>
    <row r="72" spans="1:9" s="47" customFormat="1" x14ac:dyDescent="0.25">
      <c r="A72" s="48" t="s">
        <v>380</v>
      </c>
      <c r="D72" s="48" t="str">
        <f t="shared" si="1"/>
        <v>building_characteristics_report.hvac_system_heating_other_fuel</v>
      </c>
      <c r="F72" s="48" t="s">
        <v>243</v>
      </c>
      <c r="G72" s="48" t="b">
        <v>0</v>
      </c>
      <c r="H72" s="48" t="b">
        <v>0</v>
      </c>
      <c r="I72" s="48" t="b">
        <v>0</v>
      </c>
    </row>
    <row r="73" spans="1:9" s="47" customFormat="1" x14ac:dyDescent="0.25">
      <c r="A73" s="48" t="s">
        <v>381</v>
      </c>
      <c r="D73" s="48" t="str">
        <f t="shared" si="1"/>
        <v>building_characteristics_report.hvac_system_heating_propane</v>
      </c>
      <c r="F73" s="48" t="s">
        <v>243</v>
      </c>
      <c r="G73" s="48" t="b">
        <v>0</v>
      </c>
      <c r="H73" s="48" t="b">
        <v>0</v>
      </c>
      <c r="I73" s="48" t="b">
        <v>0</v>
      </c>
    </row>
    <row r="74" spans="1:9" s="47" customFormat="1" x14ac:dyDescent="0.25">
      <c r="A74" s="48" t="s">
        <v>317</v>
      </c>
      <c r="D74" s="48" t="str">
        <f t="shared" si="1"/>
        <v>building_characteristics_report.hvac_system_cooling</v>
      </c>
      <c r="F74" s="48" t="s">
        <v>243</v>
      </c>
      <c r="G74" s="48" t="b">
        <v>0</v>
      </c>
      <c r="H74" s="48" t="b">
        <v>0</v>
      </c>
      <c r="I74" s="48" t="b">
        <v>0</v>
      </c>
    </row>
    <row r="75" spans="1:9" s="47" customFormat="1" x14ac:dyDescent="0.25">
      <c r="A75" s="48" t="s">
        <v>318</v>
      </c>
      <c r="D75" s="48" t="str">
        <f t="shared" si="1"/>
        <v>building_characteristics_report.heating_setpoint</v>
      </c>
      <c r="F75" s="48" t="s">
        <v>243</v>
      </c>
      <c r="G75" s="48" t="b">
        <v>0</v>
      </c>
      <c r="H75" s="48" t="b">
        <v>0</v>
      </c>
      <c r="I75" s="48" t="b">
        <v>0</v>
      </c>
    </row>
    <row r="76" spans="1:9" s="47" customFormat="1" x14ac:dyDescent="0.25">
      <c r="A76" s="48" t="s">
        <v>319</v>
      </c>
      <c r="D76" s="48" t="str">
        <f t="shared" si="1"/>
        <v>building_characteristics_report.cooling_setpoint</v>
      </c>
      <c r="F76" s="48" t="s">
        <v>243</v>
      </c>
      <c r="G76" s="48" t="b">
        <v>0</v>
      </c>
      <c r="H76" s="48" t="b">
        <v>0</v>
      </c>
      <c r="I76" s="48" t="b">
        <v>0</v>
      </c>
    </row>
    <row r="77" spans="1:9" s="47" customFormat="1" x14ac:dyDescent="0.25">
      <c r="A77" s="48" t="s">
        <v>383</v>
      </c>
      <c r="D77" s="48" t="str">
        <f t="shared" si="1"/>
        <v>building_characteristics_report.ceiling_fan</v>
      </c>
      <c r="F77" s="48" t="s">
        <v>243</v>
      </c>
      <c r="G77" s="48" t="b">
        <v>0</v>
      </c>
      <c r="H77" s="48" t="b">
        <v>0</v>
      </c>
      <c r="I77" s="48" t="b">
        <v>0</v>
      </c>
    </row>
    <row r="78" spans="1:9" s="47" customFormat="1" x14ac:dyDescent="0.25">
      <c r="A78" s="48" t="s">
        <v>320</v>
      </c>
      <c r="D78" s="48" t="str">
        <f t="shared" si="1"/>
        <v>building_characteristics_report.refrigerator</v>
      </c>
      <c r="F78" s="48" t="s">
        <v>243</v>
      </c>
      <c r="G78" s="48" t="b">
        <v>0</v>
      </c>
      <c r="H78" s="48" t="b">
        <v>0</v>
      </c>
      <c r="I78" s="48" t="b">
        <v>0</v>
      </c>
    </row>
    <row r="79" spans="1:9" s="47" customFormat="1" x14ac:dyDescent="0.25">
      <c r="A79" s="48" t="s">
        <v>321</v>
      </c>
      <c r="D79" s="48" t="str">
        <f t="shared" si="1"/>
        <v>building_characteristics_report.cooking_range</v>
      </c>
      <c r="F79" s="48" t="s">
        <v>243</v>
      </c>
      <c r="G79" s="48" t="b">
        <v>0</v>
      </c>
      <c r="H79" s="48" t="b">
        <v>0</v>
      </c>
      <c r="I79" s="48" t="b">
        <v>0</v>
      </c>
    </row>
    <row r="80" spans="1:9" s="47" customFormat="1" x14ac:dyDescent="0.25">
      <c r="A80" s="48" t="s">
        <v>322</v>
      </c>
      <c r="D80" s="48" t="str">
        <f t="shared" si="1"/>
        <v>building_characteristics_report.dishwasher</v>
      </c>
      <c r="F80" s="48" t="s">
        <v>243</v>
      </c>
      <c r="G80" s="48" t="b">
        <v>0</v>
      </c>
      <c r="H80" s="48" t="b">
        <v>0</v>
      </c>
      <c r="I80" s="48" t="b">
        <v>0</v>
      </c>
    </row>
    <row r="81" spans="1:9" s="47" customFormat="1" x14ac:dyDescent="0.25">
      <c r="A81" s="48" t="s">
        <v>323</v>
      </c>
      <c r="D81" s="48" t="str">
        <f t="shared" si="1"/>
        <v>building_characteristics_report.clothes_washer</v>
      </c>
      <c r="F81" s="48" t="s">
        <v>243</v>
      </c>
      <c r="G81" s="48" t="b">
        <v>0</v>
      </c>
      <c r="H81" s="48" t="b">
        <v>0</v>
      </c>
      <c r="I81" s="48" t="b">
        <v>0</v>
      </c>
    </row>
    <row r="82" spans="1:9" s="47" customFormat="1" x14ac:dyDescent="0.25">
      <c r="A82" s="48" t="s">
        <v>324</v>
      </c>
      <c r="D82" s="48" t="str">
        <f t="shared" si="1"/>
        <v>building_characteristics_report.clothes_dryer</v>
      </c>
      <c r="F82" s="48" t="s">
        <v>243</v>
      </c>
      <c r="G82" s="48" t="b">
        <v>0</v>
      </c>
      <c r="H82" s="48" t="b">
        <v>0</v>
      </c>
      <c r="I82" s="48" t="b">
        <v>0</v>
      </c>
    </row>
    <row r="83" spans="1:9" s="47" customFormat="1" x14ac:dyDescent="0.25">
      <c r="A83" s="48" t="s">
        <v>272</v>
      </c>
      <c r="D83" s="48" t="str">
        <f t="shared" si="1"/>
        <v>building_characteristics_report.lighting</v>
      </c>
      <c r="F83" s="48" t="s">
        <v>243</v>
      </c>
      <c r="G83" s="48" t="b">
        <v>0</v>
      </c>
      <c r="H83" s="48" t="b">
        <v>0</v>
      </c>
      <c r="I83" s="48" t="b">
        <v>0</v>
      </c>
    </row>
    <row r="84" spans="1:9" s="47" customFormat="1" x14ac:dyDescent="0.25">
      <c r="A84" s="48" t="s">
        <v>325</v>
      </c>
      <c r="D84" s="48" t="str">
        <f t="shared" si="1"/>
        <v>building_characteristics_report.plug_loads</v>
      </c>
      <c r="F84" s="48" t="s">
        <v>243</v>
      </c>
      <c r="G84" s="48" t="b">
        <v>0</v>
      </c>
      <c r="H84" s="48" t="b">
        <v>0</v>
      </c>
      <c r="I84" s="48" t="b">
        <v>0</v>
      </c>
    </row>
    <row r="85" spans="1:9" s="47" customFormat="1" x14ac:dyDescent="0.25">
      <c r="A85" s="48" t="s">
        <v>326</v>
      </c>
      <c r="D85" s="48" t="str">
        <f t="shared" si="1"/>
        <v>building_characteristics_report.misc_extra_refrigerator</v>
      </c>
      <c r="F85" s="48" t="s">
        <v>243</v>
      </c>
      <c r="G85" s="48" t="b">
        <v>0</v>
      </c>
      <c r="H85" s="48" t="b">
        <v>0</v>
      </c>
      <c r="I85" s="48" t="b">
        <v>0</v>
      </c>
    </row>
    <row r="86" spans="1:9" s="47" customFormat="1" x14ac:dyDescent="0.25">
      <c r="A86" s="48" t="s">
        <v>327</v>
      </c>
      <c r="D86" s="48" t="str">
        <f t="shared" si="1"/>
        <v>building_characteristics_report.misc_freezer</v>
      </c>
      <c r="F86" s="48" t="s">
        <v>243</v>
      </c>
      <c r="G86" s="48" t="b">
        <v>0</v>
      </c>
      <c r="H86" s="48" t="b">
        <v>0</v>
      </c>
      <c r="I86" s="48" t="b">
        <v>0</v>
      </c>
    </row>
    <row r="87" spans="1:9" s="47" customFormat="1" x14ac:dyDescent="0.25">
      <c r="A87" s="48" t="s">
        <v>328</v>
      </c>
      <c r="D87" s="48" t="str">
        <f t="shared" si="1"/>
        <v>building_characteristics_report.misc_gas_fireplace</v>
      </c>
      <c r="F87" s="48" t="s">
        <v>243</v>
      </c>
      <c r="G87" s="48" t="b">
        <v>0</v>
      </c>
      <c r="H87" s="48" t="b">
        <v>0</v>
      </c>
      <c r="I87" s="48" t="b">
        <v>0</v>
      </c>
    </row>
    <row r="88" spans="1:9" s="47" customFormat="1" x14ac:dyDescent="0.25">
      <c r="A88" s="48" t="s">
        <v>329</v>
      </c>
      <c r="D88" s="48" t="str">
        <f t="shared" si="1"/>
        <v>building_characteristics_report.misc_gas_grill</v>
      </c>
      <c r="F88" s="48" t="s">
        <v>243</v>
      </c>
      <c r="G88" s="48" t="b">
        <v>0</v>
      </c>
      <c r="H88" s="48" t="b">
        <v>0</v>
      </c>
      <c r="I88" s="48" t="b">
        <v>0</v>
      </c>
    </row>
    <row r="89" spans="1:9" s="47" customFormat="1" x14ac:dyDescent="0.25">
      <c r="A89" s="48" t="s">
        <v>330</v>
      </c>
      <c r="D89" s="48" t="str">
        <f t="shared" si="1"/>
        <v>building_characteristics_report.misc_gas_lighting</v>
      </c>
      <c r="F89" s="48" t="s">
        <v>243</v>
      </c>
      <c r="G89" s="48" t="b">
        <v>0</v>
      </c>
      <c r="H89" s="48" t="b">
        <v>0</v>
      </c>
      <c r="I89" s="48" t="b">
        <v>0</v>
      </c>
    </row>
    <row r="90" spans="1:9" s="47" customFormat="1" x14ac:dyDescent="0.25">
      <c r="A90" s="48" t="s">
        <v>331</v>
      </c>
      <c r="D90" s="48" t="str">
        <f t="shared" si="1"/>
        <v>building_characteristics_report.misc_hot_tub_spa</v>
      </c>
      <c r="F90" s="48" t="s">
        <v>243</v>
      </c>
      <c r="G90" s="48" t="b">
        <v>0</v>
      </c>
      <c r="H90" s="48" t="b">
        <v>0</v>
      </c>
      <c r="I90" s="48" t="b">
        <v>0</v>
      </c>
    </row>
    <row r="91" spans="1:9" s="47" customFormat="1" x14ac:dyDescent="0.25">
      <c r="A91" s="48" t="s">
        <v>332</v>
      </c>
      <c r="D91" s="48" t="str">
        <f t="shared" si="1"/>
        <v>building_characteristics_report.misc_pool</v>
      </c>
      <c r="F91" s="48" t="s">
        <v>243</v>
      </c>
      <c r="G91" s="48" t="b">
        <v>0</v>
      </c>
      <c r="H91" s="48" t="b">
        <v>0</v>
      </c>
      <c r="I91" s="48" t="b">
        <v>0</v>
      </c>
    </row>
    <row r="92" spans="1:9" s="47" customFormat="1" x14ac:dyDescent="0.25">
      <c r="A92" s="48" t="s">
        <v>333</v>
      </c>
      <c r="D92" s="48" t="str">
        <f t="shared" ref="D92:D96" si="2">"building_characteristics_report."&amp;LOWER(SUBSTITUTE(A92," ","_"))</f>
        <v>building_characteristics_report.misc_well_pump</v>
      </c>
      <c r="F92" s="48" t="s">
        <v>243</v>
      </c>
      <c r="G92" s="48" t="b">
        <v>0</v>
      </c>
      <c r="H92" s="48" t="b">
        <v>0</v>
      </c>
      <c r="I92" s="48" t="b">
        <v>0</v>
      </c>
    </row>
    <row r="93" spans="1:9" s="47" customFormat="1" x14ac:dyDescent="0.25">
      <c r="A93" s="48" t="s">
        <v>334</v>
      </c>
      <c r="D93" s="48" t="str">
        <f t="shared" si="2"/>
        <v>building_characteristics_report.ducts</v>
      </c>
      <c r="F93" s="48" t="s">
        <v>243</v>
      </c>
      <c r="G93" s="48" t="b">
        <v>0</v>
      </c>
      <c r="H93" s="48" t="b">
        <v>0</v>
      </c>
      <c r="I93" s="48" t="b">
        <v>0</v>
      </c>
    </row>
    <row r="94" spans="1:9" s="47" customFormat="1" x14ac:dyDescent="0.25">
      <c r="A94" s="48" t="s">
        <v>335</v>
      </c>
      <c r="D94" s="48" t="str">
        <f t="shared" si="2"/>
        <v>building_characteristics_report.infiltration</v>
      </c>
      <c r="F94" s="48" t="s">
        <v>243</v>
      </c>
      <c r="G94" s="48" t="b">
        <v>0</v>
      </c>
      <c r="H94" s="48" t="b">
        <v>0</v>
      </c>
      <c r="I94" s="48" t="b">
        <v>0</v>
      </c>
    </row>
    <row r="95" spans="1:9" s="47" customFormat="1" x14ac:dyDescent="0.25">
      <c r="A95" s="48" t="s">
        <v>336</v>
      </c>
      <c r="D95" s="48" t="str">
        <f t="shared" si="2"/>
        <v>building_characteristics_report.natural_ventilation</v>
      </c>
      <c r="F95" s="48" t="s">
        <v>243</v>
      </c>
      <c r="G95" s="48" t="b">
        <v>0</v>
      </c>
      <c r="H95" s="48" t="b">
        <v>0</v>
      </c>
      <c r="I95" s="48" t="b">
        <v>0</v>
      </c>
    </row>
    <row r="96" spans="1:9" s="47" customFormat="1" x14ac:dyDescent="0.25">
      <c r="A96" s="48" t="s">
        <v>337</v>
      </c>
      <c r="D96" s="48" t="str">
        <f t="shared" si="2"/>
        <v>building_characteristics_report.mechanical_ventilation</v>
      </c>
      <c r="F96" s="48" t="s">
        <v>243</v>
      </c>
      <c r="G96" s="48" t="b">
        <v>0</v>
      </c>
      <c r="H96" s="48" t="b">
        <v>0</v>
      </c>
      <c r="I96" s="48" t="b">
        <v>0</v>
      </c>
    </row>
    <row r="97" spans="1:9" s="22" customFormat="1" x14ac:dyDescent="0.25">
      <c r="A97" s="15"/>
      <c r="B97" s="21"/>
      <c r="D97" s="15"/>
      <c r="F97" s="15"/>
      <c r="G97" s="15"/>
      <c r="H97" s="15"/>
      <c r="I97" s="15"/>
    </row>
    <row r="98" spans="1:9" s="22" customFormat="1" x14ac:dyDescent="0.25">
      <c r="A98" s="15"/>
      <c r="B98" s="21"/>
      <c r="D98" s="15"/>
      <c r="F98" s="15"/>
      <c r="G98" s="15"/>
      <c r="H98" s="15"/>
      <c r="I98" s="15"/>
    </row>
    <row r="99" spans="1:9" s="22" customFormat="1" x14ac:dyDescent="0.25">
      <c r="A99" s="15"/>
      <c r="B99" s="21"/>
      <c r="D99" s="15"/>
      <c r="F99" s="15"/>
      <c r="G99" s="15"/>
      <c r="H99" s="15"/>
      <c r="I99" s="15"/>
    </row>
    <row r="100" spans="1:9" s="22" customFormat="1" x14ac:dyDescent="0.25">
      <c r="A100" s="15"/>
      <c r="B100" s="21"/>
      <c r="D100" s="15"/>
      <c r="F100" s="15"/>
      <c r="G100" s="15"/>
      <c r="H100" s="15"/>
      <c r="I100" s="15"/>
    </row>
    <row r="101" spans="1:9" s="22" customFormat="1" x14ac:dyDescent="0.25">
      <c r="A101" s="15"/>
      <c r="B101" s="21"/>
      <c r="D101" s="15"/>
      <c r="F101" s="15"/>
      <c r="G101" s="15"/>
      <c r="H101" s="15"/>
      <c r="I101" s="15"/>
    </row>
    <row r="102" spans="1:9" s="22" customFormat="1" x14ac:dyDescent="0.25">
      <c r="A102" s="15"/>
      <c r="B102" s="21"/>
      <c r="D102" s="15"/>
      <c r="F102" s="15"/>
      <c r="G102" s="15"/>
      <c r="H102" s="15"/>
      <c r="I102" s="15"/>
    </row>
    <row r="103" spans="1:9" s="22" customFormat="1" x14ac:dyDescent="0.25">
      <c r="A103" s="15"/>
      <c r="B103" s="21"/>
      <c r="D103" s="15"/>
      <c r="F103" s="15"/>
      <c r="G103" s="15"/>
      <c r="H103" s="15"/>
      <c r="I103" s="15"/>
    </row>
    <row r="104" spans="1:9" s="22" customFormat="1" x14ac:dyDescent="0.25">
      <c r="A104" s="15"/>
      <c r="B104" s="21"/>
      <c r="D104" s="15"/>
      <c r="F104" s="15"/>
      <c r="G104" s="15"/>
      <c r="H104" s="15"/>
      <c r="I104" s="15"/>
    </row>
    <row r="105" spans="1:9" s="22" customFormat="1" x14ac:dyDescent="0.25">
      <c r="A105" s="15"/>
      <c r="B105" s="21"/>
      <c r="D105" s="15"/>
      <c r="F105" s="15"/>
      <c r="G105" s="15"/>
      <c r="H105" s="15"/>
      <c r="I105" s="15"/>
    </row>
    <row r="106" spans="1:9" s="22" customFormat="1" x14ac:dyDescent="0.25">
      <c r="A106" s="15"/>
      <c r="B106" s="21"/>
      <c r="D106" s="15"/>
      <c r="F106" s="15"/>
      <c r="G106" s="15"/>
      <c r="H106" s="15"/>
      <c r="I106" s="15"/>
    </row>
    <row r="107" spans="1:9" s="22" customFormat="1" x14ac:dyDescent="0.25">
      <c r="A107" s="15"/>
      <c r="B107" s="21"/>
      <c r="D107" s="15"/>
      <c r="F107" s="15"/>
      <c r="G107" s="15"/>
      <c r="H107" s="15"/>
      <c r="I107" s="15"/>
    </row>
    <row r="108" spans="1:9" s="22" customFormat="1" x14ac:dyDescent="0.25">
      <c r="A108" s="15"/>
      <c r="B108" s="21"/>
      <c r="D108" s="15"/>
      <c r="F108" s="15"/>
      <c r="G108" s="15"/>
      <c r="H108" s="15"/>
      <c r="I108" s="15"/>
    </row>
    <row r="109" spans="1:9" s="22" customFormat="1" x14ac:dyDescent="0.25">
      <c r="A109" s="15"/>
      <c r="B109" s="21"/>
      <c r="D109" s="15"/>
      <c r="F109" s="15"/>
      <c r="G109" s="15"/>
      <c r="H109" s="15"/>
      <c r="I109" s="15"/>
    </row>
    <row r="110" spans="1:9" s="22" customFormat="1" x14ac:dyDescent="0.25">
      <c r="A110" s="15"/>
      <c r="B110" s="21"/>
      <c r="D110" s="15"/>
      <c r="F110" s="15"/>
      <c r="G110" s="15"/>
      <c r="H110" s="15"/>
      <c r="I110" s="15"/>
    </row>
    <row r="111" spans="1:9" s="22" customFormat="1" x14ac:dyDescent="0.25">
      <c r="A111" s="15"/>
      <c r="B111" s="21"/>
      <c r="D111" s="15"/>
      <c r="F111" s="15"/>
      <c r="G111" s="15"/>
      <c r="H111" s="15"/>
      <c r="I111" s="15"/>
    </row>
    <row r="112" spans="1:9" s="22" customFormat="1" x14ac:dyDescent="0.25">
      <c r="A112" s="15"/>
      <c r="B112" s="21"/>
      <c r="D112" s="15"/>
      <c r="F112" s="15"/>
      <c r="G112" s="15"/>
      <c r="H112" s="15"/>
      <c r="I112" s="15"/>
    </row>
    <row r="113" spans="1:9" s="22" customFormat="1" x14ac:dyDescent="0.25">
      <c r="A113" s="15"/>
      <c r="B113" s="21"/>
      <c r="D113" s="15"/>
      <c r="F113" s="15"/>
      <c r="G113" s="15"/>
      <c r="H113" s="15"/>
      <c r="I113" s="15"/>
    </row>
    <row r="114" spans="1:9" s="22" customFormat="1" x14ac:dyDescent="0.25">
      <c r="A114" s="15"/>
      <c r="B114" s="21"/>
      <c r="D114" s="15"/>
      <c r="F114" s="15"/>
      <c r="G114" s="15"/>
      <c r="H114" s="15"/>
      <c r="I114" s="15"/>
    </row>
    <row r="115" spans="1:9" s="22" customFormat="1" x14ac:dyDescent="0.25">
      <c r="A115" s="15"/>
      <c r="B115" s="21"/>
      <c r="D115" s="15"/>
      <c r="F115" s="15"/>
      <c r="G115" s="15"/>
      <c r="H115" s="15"/>
      <c r="I115" s="15"/>
    </row>
    <row r="116" spans="1:9" s="22" customFormat="1" x14ac:dyDescent="0.25">
      <c r="A116" s="15"/>
      <c r="B116" s="21"/>
      <c r="D116" s="15"/>
      <c r="F116" s="15"/>
      <c r="G116" s="15"/>
      <c r="H116" s="15"/>
      <c r="I116" s="15"/>
    </row>
    <row r="117" spans="1:9" s="22" customFormat="1" x14ac:dyDescent="0.25">
      <c r="A117" s="15"/>
      <c r="B117" s="21"/>
      <c r="D117" s="15"/>
      <c r="F117" s="15"/>
      <c r="G117" s="15"/>
      <c r="H117" s="15"/>
      <c r="I117" s="15"/>
    </row>
    <row r="118" spans="1:9" s="22" customFormat="1" x14ac:dyDescent="0.25">
      <c r="A118" s="15"/>
      <c r="B118" s="21"/>
      <c r="D118" s="15"/>
      <c r="F118" s="15"/>
      <c r="G118" s="15"/>
      <c r="H118" s="15"/>
      <c r="I118" s="15"/>
    </row>
    <row r="119" spans="1:9" s="22" customFormat="1" x14ac:dyDescent="0.25">
      <c r="A119" s="15"/>
      <c r="B119" s="21"/>
      <c r="D119" s="15"/>
      <c r="F119" s="15"/>
      <c r="G119" s="15"/>
      <c r="H119" s="15"/>
      <c r="I119" s="15"/>
    </row>
    <row r="120" spans="1:9" s="22" customFormat="1" x14ac:dyDescent="0.25">
      <c r="A120" s="15"/>
      <c r="B120" s="21"/>
      <c r="D120" s="15"/>
      <c r="F120" s="15"/>
      <c r="G120" s="15"/>
      <c r="H120" s="15"/>
      <c r="I120" s="15"/>
    </row>
    <row r="121" spans="1:9" s="22" customFormat="1" x14ac:dyDescent="0.25">
      <c r="A121" s="15"/>
      <c r="B121" s="21"/>
      <c r="D121" s="15"/>
      <c r="F121" s="15"/>
      <c r="G121" s="15"/>
      <c r="H121" s="15"/>
      <c r="I121" s="15"/>
    </row>
    <row r="122" spans="1:9" s="22" customFormat="1" x14ac:dyDescent="0.25">
      <c r="A122" s="15"/>
      <c r="B122" s="21"/>
      <c r="D122" s="15"/>
      <c r="F122" s="15"/>
      <c r="G122" s="15"/>
      <c r="H122" s="15"/>
      <c r="I122" s="15"/>
    </row>
    <row r="123" spans="1:9" s="22" customFormat="1" x14ac:dyDescent="0.25">
      <c r="A123" s="15"/>
      <c r="B123" s="21"/>
      <c r="D123" s="15"/>
      <c r="F123" s="15"/>
      <c r="G123" s="15"/>
      <c r="H123" s="15"/>
      <c r="I123" s="15"/>
    </row>
    <row r="124" spans="1:9" s="22" customFormat="1" x14ac:dyDescent="0.25">
      <c r="A124" s="15"/>
      <c r="B124" s="21"/>
      <c r="D124" s="15"/>
      <c r="F124" s="15"/>
      <c r="G124" s="15"/>
      <c r="H124" s="15"/>
      <c r="I124" s="15"/>
    </row>
    <row r="125" spans="1:9" s="22" customFormat="1" x14ac:dyDescent="0.25">
      <c r="A125" s="15"/>
      <c r="B125" s="21"/>
      <c r="D125" s="15"/>
      <c r="F125" s="15"/>
      <c r="G125" s="15"/>
      <c r="H125" s="15"/>
      <c r="I125" s="15"/>
    </row>
    <row r="126" spans="1:9" s="22" customFormat="1" x14ac:dyDescent="0.25">
      <c r="A126" s="15"/>
      <c r="B126" s="21"/>
      <c r="D126" s="15"/>
      <c r="F126" s="15"/>
      <c r="G126" s="15"/>
      <c r="H126" s="15"/>
      <c r="I126" s="15"/>
    </row>
    <row r="127" spans="1:9" s="22" customFormat="1" x14ac:dyDescent="0.25">
      <c r="A127" s="15"/>
      <c r="B127" s="21"/>
      <c r="D127" s="15"/>
      <c r="F127" s="15"/>
      <c r="G127" s="15"/>
      <c r="H127" s="15"/>
      <c r="I127" s="15"/>
    </row>
    <row r="128" spans="1:9" x14ac:dyDescent="0.25">
      <c r="A128" s="15"/>
      <c r="B128" s="21"/>
      <c r="C128" s="22"/>
      <c r="D128" s="15"/>
      <c r="E128" s="22"/>
      <c r="F128" s="15"/>
      <c r="G128" s="15"/>
      <c r="H128" s="15"/>
      <c r="I128" s="15"/>
    </row>
    <row r="129" spans="1:9" x14ac:dyDescent="0.25">
      <c r="A129" s="15"/>
      <c r="B129" s="21"/>
      <c r="C129" s="22"/>
      <c r="D129" s="15"/>
      <c r="E129" s="22"/>
      <c r="F129" s="15"/>
      <c r="G129" s="15"/>
      <c r="H129" s="15"/>
      <c r="I129" s="15"/>
    </row>
    <row r="130" spans="1:9" x14ac:dyDescent="0.25">
      <c r="A130" s="15"/>
      <c r="B130" s="21"/>
      <c r="C130" s="22"/>
      <c r="D130" s="15"/>
      <c r="E130" s="22"/>
      <c r="F130" s="15"/>
      <c r="G130" s="15"/>
      <c r="H130" s="15"/>
      <c r="I130" s="15"/>
    </row>
    <row r="131" spans="1:9" x14ac:dyDescent="0.25">
      <c r="A131" s="15"/>
      <c r="B131" s="21"/>
      <c r="C131" s="22"/>
      <c r="D131" s="15"/>
      <c r="E131" s="22"/>
      <c r="F131" s="15"/>
      <c r="G131" s="15"/>
      <c r="H131" s="15"/>
      <c r="I131" s="15"/>
    </row>
    <row r="132" spans="1:9" x14ac:dyDescent="0.25">
      <c r="A132" s="15"/>
      <c r="B132" s="21"/>
      <c r="C132" s="22"/>
      <c r="D132" s="15"/>
      <c r="E132" s="22"/>
      <c r="F132" s="15"/>
      <c r="G132" s="15"/>
      <c r="H132" s="15"/>
      <c r="I132" s="15"/>
    </row>
    <row r="133" spans="1:9" x14ac:dyDescent="0.25">
      <c r="A133" s="15"/>
      <c r="B133" s="21"/>
      <c r="C133" s="22"/>
      <c r="D133" s="15"/>
      <c r="E133" s="22"/>
      <c r="F133" s="15"/>
      <c r="G133" s="15"/>
      <c r="H133" s="15"/>
      <c r="I133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2017-02-01T21:54:52Z</dcterms:modified>
</cp:coreProperties>
</file>