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D75" i="12" l="1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74" i="12"/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4" i="12"/>
  <c r="E5" i="2" l="1"/>
  <c r="L5" i="2" l="1"/>
  <c r="E31" i="2" l="1"/>
  <c r="E30" i="2"/>
  <c r="E29" i="2"/>
  <c r="E28" i="2"/>
  <c r="D27" i="2"/>
  <c r="E25" i="2"/>
  <c r="E24" i="2"/>
  <c r="E23" i="2"/>
  <c r="E22" i="2"/>
  <c r="E21" i="2"/>
  <c r="D20" i="2"/>
  <c r="E18" i="2" l="1"/>
  <c r="D17" i="2"/>
  <c r="E15" i="2"/>
  <c r="E14" i="2"/>
  <c r="D13" i="2"/>
  <c r="E11" i="2"/>
  <c r="E10" i="2"/>
  <c r="D9" i="2"/>
  <c r="E7" i="2"/>
  <c r="C45" i="7" l="1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<sst xmlns="http://schemas.openxmlformats.org/spreadsheetml/2006/main" count="630" uniqueCount="384">
  <si>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</si>
  <si>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</si>
  <si>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</si>
  <si>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</si>
  <si>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</si>
  <si>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</si>
  <si>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</si>
  <si>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</si>
  <si>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</si>
  <si>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</si>
  <si>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</si>
  <si>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</si>
  <si>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</si>
  <si>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</si>
  <si>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</si>
  <si>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</si>
  <si>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</si>
  <si>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</si>
  <si>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</si>
  <si>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</si>
  <si>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</si>
  <si>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</si>
  <si>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</si>
  <si>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</si>
  <si>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</si>
  <si>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</si>
  <si>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</si>
  <si>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</si>
  <si>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</si>
  <si>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</si>
  <si>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</si>
  <si>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</si>
  <si>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</si>
  <si>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</si>
  <si>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</si>
  <si>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</si>
  <si>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</si>
  <si>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</si>
  <si>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</si>
  <si>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</si>
  <si>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</si>
  <si>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</si>
  <si>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</si>
  <si>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</si>
  <si>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</si>
  <si>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</si>
  <si>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</si>
  <si>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</si>
  <si>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</si>
  <si>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</si>
  <si>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</si>
  <si>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</si>
  <si>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</si>
  <si>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</si>
  <si>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</si>
  <si>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</si>
  <si>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</si>
  <si>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</si>
  <si>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</si>
  <si>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</si>
  <si>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</si>
  <si>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</si>
  <si>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</si>
  <si>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</si>
  <si>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</si>
  <si>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</si>
  <si>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</si>
  <si>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</si>
  <si>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</si>
  <si>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</si>
  <si>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</si>
  <si>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</si>
  <si>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</si>
  <si>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</si>
  <si>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</si>
  <si>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</si>
  <si>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</si>
  <si>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</si>
  <si>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</si>
  <si>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</si>
  <si>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</si>
  <si>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</si>
  <si>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</si>
  <si>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</si>
  <si>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</si>
  <si>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</si>
  <si>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</si>
  <si>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</si>
  <si>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</si>
  <si>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</si>
  <si>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</si>
  <si>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</si>
  <si>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</si>
  <si>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</si>
  <si>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</si>
  <si>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</si>
  <si>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</si>
  <si>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</si>
  <si>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</si>
  <si>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</si>
  <si>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</si>
  <si>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</si>
  <si>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</si>
  <si>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</si>
  <si>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</si>
  <si>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</si>
  <si>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</si>
  <si>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</si>
  <si>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</si>
  <si>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</si>
  <si>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</si>
  <si>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</si>
  <si>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</si>
  <si>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</si>
  <si>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</si>
  <si>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</si>
  <si>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</si>
  <si>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</si>
  <si>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</si>
  <si>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</si>
  <si>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</si>
  <si>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</si>
  <si>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</si>
  <si>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</si>
  <si>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</si>
  <si>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</si>
  <si>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</si>
  <si>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</si>
  <si>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</si>
  <si>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</si>
  <si>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</si>
  <si>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</si>
  <si>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</si>
  <si>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</si>
  <si>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</si>
  <si>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</si>
  <si>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</si>
  <si>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</si>
  <si>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</si>
  <si>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</si>
  <si>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</si>
  <si>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</si>
  <si>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</si>
  <si>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</si>
  <si>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</si>
  <si>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</si>
  <si>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</si>
  <si>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</si>
  <si>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</si>
  <si>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</si>
  <si>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</si>
  <si>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</si>
  <si>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</si>
  <si>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</si>
  <si>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</si>
  <si>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</si>
  <si>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</si>
  <si>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</si>
  <si>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</si>
  <si>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</si>
  <si>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</si>
  <si>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</si>
  <si>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</si>
  <si>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</si>
  <si>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</si>
  <si>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</si>
  <si>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</si>
  <si>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</si>
  <si>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</si>
  <si>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</si>
  <si>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</si>
  <si>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</si>
  <si>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</si>
  <si>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</si>
  <si>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</si>
  <si>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</si>
  <si>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</si>
  <si>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</si>
  <si>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</si>
  <si>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</si>
  <si>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</si>
  <si>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</si>
  <si>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</si>
  <si>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</si>
  <si>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</si>
  <si>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</si>
  <si>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</si>
  <si>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</si>
  <si>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</si>
  <si>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</si>
  <si>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</si>
  <si>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</si>
  <si>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</si>
  <si>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</si>
  <si>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</si>
  <si>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</si>
  <si>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</si>
  <si>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</si>
  <si>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</si>
  <si>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</si>
  <si>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</si>
  <si>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</si>
  <si>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</si>
  <si>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</si>
  <si>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</si>
  <si>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</si>
  <si>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</si>
  <si>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</si>
  <si>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</si>
  <si>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</si>
  <si>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</si>
  <si>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</si>
  <si>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</si>
  <si>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</si>
  <si>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</si>
  <si>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</si>
  <si>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</si>
  <si>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</si>
  <si>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</si>
  <si>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</si>
  <si>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</si>
  <si>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</si>
  <si>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</si>
  <si>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</si>
  <si>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</si>
  <si>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</si>
  <si>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</si>
  <si>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</si>
  <si>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</si>
  <si>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</si>
  <si>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</si>
  <si>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</si>
  <si>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</si>
  <si>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</si>
  <si>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</si>
  <si>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</si>
  <si>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</si>
  <si>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</si>
  <si>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</si>
  <si>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</si>
  <si>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</si>
  <si>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</si>
  <si>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</si>
  <si>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</si>
  <si>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</si>
  <si>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</si>
  <si>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</si>
  <si>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</si>
  <si>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</si>
  <si>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</si>
  <si>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</si>
  <si>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</si>
  <si>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</si>
  <si>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</si>
  <si>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</si>
  <si>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</si>
  <si>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</si>
  <si>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</si>
  <si>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</si>
  <si>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</si>
  <si>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</si>
  <si>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</si>
  <si>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</si>
  <si>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</si>
  <si>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</si>
  <si>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</si>
  <si>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</si>
  <si>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</si>
  <si>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</si>
  <si>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</si>
  <si>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discrete</t>
  </si>
  <si>
    <t>Windows</t>
  </si>
  <si>
    <t>Lighting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</si>
  <si>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</si>
  <si>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</si>
  <si>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</si>
  <si>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</si>
  <si>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</si>
  <si>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</si>
  <si>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Region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</si>
  <si>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</si>
  <si>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</si>
  <si>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</si>
  <si>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</si>
  <si>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</si>
  <si>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</si>
  <si>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</si>
  <si>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</si>
  <si>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</si>
  <si>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</si>
  <si>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</si>
  <si>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</si>
  <si>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</si>
  <si>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</si>
  <si>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</si>
  <si>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</si>
  <si>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</si>
  <si>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</si>
  <si>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</si>
  <si>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</si>
  <si>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</si>
  <si>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</si>
  <si>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</si>
  <si>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</si>
  <si>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</si>
  <si>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</si>
  <si>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</si>
  <si>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</si>
  <si>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</si>
  <si>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</si>
  <si>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</si>
  <si>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</si>
  <si>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</si>
  <si>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</si>
  <si>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</si>
  <si>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</si>
  <si>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</si>
  <si>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</si>
  <si>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</si>
  <si>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</si>
  <si>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</si>
  <si>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</si>
  <si>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</si>
  <si>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</si>
  <si>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</si>
  <si>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</si>
  <si>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</si>
  <si>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</si>
  <si>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</si>
  <si>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</si>
  <si>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</si>
  <si>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</si>
  <si>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</si>
  <si>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</si>
  <si>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</si>
  <si>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</si>
  <si>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</si>
  <si>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</si>
  <si>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</si>
  <si>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</si>
  <si>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Building Characteristics Report</t>
  </si>
  <si>
    <t>BuildingCharacteristicsReport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</si>
  <si>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</si>
  <si>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</si>
  <si>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</si>
  <si>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ResStock_National</t>
  </si>
  <si>
    <t>../weather/national/*.*</t>
  </si>
  <si>
    <t>integer_sequence</t>
  </si>
  <si>
    <t>Run Baseline</t>
  </si>
  <si>
    <t>Hot Water Distribution</t>
  </si>
  <si>
    <t>../analysis_results</t>
  </si>
  <si>
    <t>Hours Heating Setpoint Not Met</t>
  </si>
  <si>
    <t>Hours Cooling Setpoint Not Met</t>
  </si>
  <si>
    <t>Occupants</t>
  </si>
  <si>
    <t>HVAC Cooling Capacity W</t>
  </si>
  <si>
    <t>HVAC Heating Capacity W</t>
  </si>
  <si>
    <t>Option 1</t>
  </si>
  <si>
    <t>Windows|Low-E, Triple, Non-metal, Air, L-Gain</t>
  </si>
  <si>
    <t>Lighting|100% LED</t>
  </si>
  <si>
    <t>Option 2</t>
  </si>
  <si>
    <t>Option 3</t>
  </si>
  <si>
    <t>Build Existing Models EnergyPlus</t>
  </si>
  <si>
    <t>BuildExistingModelEnergyPlus</t>
  </si>
  <si>
    <t>EnergyPlusMeasure</t>
  </si>
  <si>
    <t>Always Run</t>
  </si>
  <si>
    <t>[1]</t>
  </si>
  <si>
    <t>Option 1 Apply Logic</t>
  </si>
  <si>
    <t>Triple-Pane Windows Upgrade (If Single-Pane)</t>
  </si>
  <si>
    <t>Windows|Clear, Single, Metal || Windows|Clear, Single, Non-metal</t>
  </si>
  <si>
    <t>Option 2 Apply Logic</t>
  </si>
  <si>
    <t>R13 Wall Insulation Upgrade (If Uninsulated)</t>
  </si>
  <si>
    <t>Insulation Wall|Wood Stud, R-13</t>
  </si>
  <si>
    <t>Insulation Wall|Wood Stud, Uninsulated</t>
  </si>
  <si>
    <t>Upgrade Package (Allow Individual Options)</t>
  </si>
  <si>
    <t>Upgrade Package (All or None)</t>
  </si>
  <si>
    <t>Package Apply Logic</t>
  </si>
  <si>
    <t>Insulation Wall|Wood Stud, Uninsulated &amp;&amp; (Windows|Clear, Single, Metal || Windows|Clear, Single, Non-metal)</t>
  </si>
  <si>
    <t>HVAC System Heating Electricity</t>
  </si>
  <si>
    <t>HVAC System Heating Fuel Oil</t>
  </si>
  <si>
    <t>HVAC System Heating Natural Gas</t>
  </si>
  <si>
    <t>HVAC System Heating Other Fuel</t>
  </si>
  <si>
    <t>HVAC System Heating Propane</t>
  </si>
  <si>
    <t>1.21.14</t>
  </si>
  <si>
    <t>Ceiling 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</si>
</sst>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382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345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350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262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263</v>
      </c>
      <c r="C23" s="21" t="s">
        <v>263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343</v>
      </c>
      <c r="E24" s="22"/>
    </row>
    <row r="25" spans="1:6" x14ac:dyDescent="0.25">
      <c r="A25" s="22" t="s">
        <v>348</v>
      </c>
      <c r="B25" s="21">
        <v>1</v>
      </c>
      <c r="C25" s="21" t="s">
        <v>344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346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274</v>
      </c>
      <c r="B45" s="24" t="s">
        <v>277</v>
      </c>
      <c r="C45" s="2" t="str">
        <f>"['national'," &amp; B24 &amp; "]"</f>
        <v>['national',1000]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zoomScale="85" zoomScaleNormal="85" workbookViewId="0">
      <selection activeCell="E5" sqref="E5"/>
    </sheetView>
  </sheetViews>
  <sheetFormatPr defaultColWidth="11.42578125" defaultRowHeight="15" x14ac:dyDescent="0.25"/>
  <cols>
    <col min="1" max="1" width="9.140625" style="1" customWidth="1"/>
    <col min="2" max="2" width="45.710937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1" t="s">
        <v>39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275</v>
      </c>
      <c r="C4" s="39" t="s">
        <v>276</v>
      </c>
      <c r="D4" s="39" t="s">
        <v>276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264</v>
      </c>
      <c r="C5" s="45"/>
      <c r="D5" s="45" t="s">
        <v>278</v>
      </c>
      <c r="E5" s="45" t="str">
        <f>LOWER(SUBSTITUTE(D5," ","_"))</f>
        <v>building_id</v>
      </c>
      <c r="F5" s="45"/>
      <c r="G5" s="45" t="s">
        <v>266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347</v>
      </c>
      <c r="S5" s="45"/>
      <c r="T5" s="45"/>
      <c r="U5" s="45"/>
      <c r="V5" s="45"/>
      <c r="W5" s="45"/>
      <c r="X5" s="45"/>
    </row>
    <row r="6" spans="1:26" s="46" customFormat="1" ht="15.75" x14ac:dyDescent="0.25">
      <c r="A6" s="39" t="b">
        <v>1</v>
      </c>
      <c r="B6" s="39" t="s">
        <v>361</v>
      </c>
      <c r="C6" s="39" t="s">
        <v>362</v>
      </c>
      <c r="D6" s="39" t="s">
        <v>362</v>
      </c>
      <c r="E6" s="39" t="s">
        <v>363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6"/>
      <c r="Z6" s="36"/>
    </row>
    <row r="7" spans="1:26" s="46" customFormat="1" ht="15.75" x14ac:dyDescent="0.25">
      <c r="A7" s="45"/>
      <c r="B7" s="45" t="s">
        <v>264</v>
      </c>
      <c r="C7" s="45"/>
      <c r="D7" s="45" t="s">
        <v>364</v>
      </c>
      <c r="E7" s="45" t="str">
        <f>LOWER(SUBSTITUTE(D7," ","_"))</f>
        <v>always_run</v>
      </c>
      <c r="F7" s="45"/>
      <c r="G7" s="45" t="s">
        <v>266</v>
      </c>
      <c r="H7" s="45"/>
      <c r="I7" s="45">
        <v>1</v>
      </c>
      <c r="J7" s="45"/>
      <c r="K7" s="45">
        <v>1</v>
      </c>
      <c r="L7" s="45">
        <v>1</v>
      </c>
      <c r="M7" s="45">
        <v>1</v>
      </c>
      <c r="N7" s="45">
        <v>1</v>
      </c>
      <c r="O7" s="45"/>
      <c r="P7" s="45" t="s">
        <v>365</v>
      </c>
      <c r="Q7" s="45"/>
      <c r="R7" s="45" t="s">
        <v>270</v>
      </c>
      <c r="S7" s="45"/>
      <c r="T7" s="45"/>
      <c r="U7" s="45"/>
      <c r="V7" s="45"/>
      <c r="W7" s="45"/>
      <c r="X7" s="45"/>
    </row>
    <row r="8" spans="1:26" s="36" customFormat="1" ht="15.75" x14ac:dyDescent="0.25">
      <c r="A8" s="39" t="b">
        <v>0</v>
      </c>
      <c r="B8" s="39" t="s">
        <v>370</v>
      </c>
      <c r="C8" s="39" t="s">
        <v>268</v>
      </c>
      <c r="D8" s="39" t="s">
        <v>268</v>
      </c>
      <c r="E8" s="39" t="s">
        <v>40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6" s="45" customFormat="1" ht="15.75" x14ac:dyDescent="0.25">
      <c r="B9" s="45" t="s">
        <v>240</v>
      </c>
      <c r="D9" s="45" t="str">
        <f>"Run " &amp; B8</f>
        <v>Run R13 Wall Insulation Upgrade (If Uninsulated)</v>
      </c>
      <c r="E9" s="45" t="s">
        <v>265</v>
      </c>
      <c r="G9" s="45" t="s">
        <v>266</v>
      </c>
      <c r="I9" s="45">
        <v>1</v>
      </c>
      <c r="K9" s="45">
        <v>0</v>
      </c>
      <c r="L9" s="45">
        <v>1</v>
      </c>
      <c r="M9" s="45">
        <v>1</v>
      </c>
      <c r="N9" s="45">
        <v>1</v>
      </c>
      <c r="P9" s="45" t="s">
        <v>267</v>
      </c>
      <c r="R9" s="45" t="s">
        <v>270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356</v>
      </c>
      <c r="E10" s="10" t="str">
        <f t="shared" ref="E10:E11" si="0">LOWER(SUBSTITUTE(D10," ","_"))</f>
        <v>option_1</v>
      </c>
      <c r="F10" s="10"/>
      <c r="G10" s="10" t="s">
        <v>233</v>
      </c>
      <c r="H10" s="10"/>
      <c r="I10" s="10" t="s">
        <v>371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366</v>
      </c>
      <c r="E11" s="10" t="str">
        <f t="shared" si="0"/>
        <v>option_1_apply_logic</v>
      </c>
      <c r="F11" s="10"/>
      <c r="G11" s="10" t="s">
        <v>233</v>
      </c>
      <c r="H11" s="10"/>
      <c r="I11" s="10" t="s">
        <v>372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36" customFormat="1" ht="15.75" x14ac:dyDescent="0.25">
      <c r="A12" s="39" t="b">
        <v>0</v>
      </c>
      <c r="B12" s="39" t="s">
        <v>367</v>
      </c>
      <c r="C12" s="39" t="s">
        <v>268</v>
      </c>
      <c r="D12" s="39" t="s">
        <v>268</v>
      </c>
      <c r="E12" s="39" t="s">
        <v>40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6" s="45" customFormat="1" ht="15.75" x14ac:dyDescent="0.25">
      <c r="B13" s="45" t="s">
        <v>240</v>
      </c>
      <c r="D13" s="45" t="str">
        <f>"Run " &amp; B12</f>
        <v>Run Triple-Pane Windows Upgrade (If Single-Pane)</v>
      </c>
      <c r="E13" s="45" t="s">
        <v>265</v>
      </c>
      <c r="G13" s="45" t="s">
        <v>266</v>
      </c>
      <c r="I13" s="45">
        <v>1</v>
      </c>
      <c r="K13" s="45">
        <v>0</v>
      </c>
      <c r="L13" s="45">
        <v>1</v>
      </c>
      <c r="M13" s="45">
        <v>1</v>
      </c>
      <c r="N13" s="45">
        <v>1</v>
      </c>
      <c r="P13" s="45" t="s">
        <v>267</v>
      </c>
      <c r="R13" s="45" t="s">
        <v>270</v>
      </c>
    </row>
    <row r="14" spans="1:26" s="21" customFormat="1" ht="15.6" customHeight="1" x14ac:dyDescent="0.25">
      <c r="A14" s="10"/>
      <c r="B14" s="10" t="s">
        <v>20</v>
      </c>
      <c r="C14" s="10"/>
      <c r="D14" s="10" t="s">
        <v>356</v>
      </c>
      <c r="E14" s="10" t="str">
        <f>LOWER(SUBSTITUTE(D14," ","_"))</f>
        <v>option_1</v>
      </c>
      <c r="F14" s="10"/>
      <c r="G14" s="10" t="s">
        <v>233</v>
      </c>
      <c r="H14" s="10"/>
      <c r="I14" s="10" t="s">
        <v>357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5"/>
    </row>
    <row r="15" spans="1:26" s="21" customFormat="1" ht="15.6" customHeight="1" x14ac:dyDescent="0.25">
      <c r="A15" s="10"/>
      <c r="B15" s="10" t="s">
        <v>20</v>
      </c>
      <c r="C15" s="10"/>
      <c r="D15" s="10" t="s">
        <v>366</v>
      </c>
      <c r="E15" s="10" t="str">
        <f t="shared" ref="E15" si="1">LOWER(SUBSTITUTE(D15," ","_"))</f>
        <v>option_1_apply_logic</v>
      </c>
      <c r="F15" s="10"/>
      <c r="G15" s="10" t="s">
        <v>233</v>
      </c>
      <c r="H15" s="10"/>
      <c r="I15" s="10" t="s">
        <v>368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36" customFormat="1" ht="15.75" x14ac:dyDescent="0.25">
      <c r="A16" s="39" t="b">
        <v>0</v>
      </c>
      <c r="B16" s="39" t="s">
        <v>273</v>
      </c>
      <c r="C16" s="39" t="s">
        <v>268</v>
      </c>
      <c r="D16" s="39" t="s">
        <v>268</v>
      </c>
      <c r="E16" s="39" t="s">
        <v>40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6" s="45" customFormat="1" ht="15.75" x14ac:dyDescent="0.25">
      <c r="B17" s="45" t="s">
        <v>240</v>
      </c>
      <c r="D17" s="45" t="str">
        <f>"Run " &amp; B16</f>
        <v>Run LED Lighting Upgrade</v>
      </c>
      <c r="E17" s="45" t="s">
        <v>265</v>
      </c>
      <c r="G17" s="45" t="s">
        <v>266</v>
      </c>
      <c r="I17" s="45">
        <v>1</v>
      </c>
      <c r="K17" s="45">
        <v>0</v>
      </c>
      <c r="L17" s="45">
        <v>1</v>
      </c>
      <c r="M17" s="45">
        <v>1</v>
      </c>
      <c r="N17" s="45">
        <v>1</v>
      </c>
      <c r="P17" s="45" t="s">
        <v>267</v>
      </c>
      <c r="R17" s="45" t="s">
        <v>270</v>
      </c>
    </row>
    <row r="18" spans="1:26" s="21" customFormat="1" ht="15.6" customHeight="1" x14ac:dyDescent="0.25">
      <c r="A18" s="10"/>
      <c r="B18" s="10" t="s">
        <v>20</v>
      </c>
      <c r="C18" s="10"/>
      <c r="D18" s="10" t="s">
        <v>356</v>
      </c>
      <c r="E18" s="10" t="str">
        <f>LOWER(SUBSTITUTE(D18," ","_"))</f>
        <v>option_1</v>
      </c>
      <c r="F18" s="10"/>
      <c r="G18" s="10" t="s">
        <v>233</v>
      </c>
      <c r="H18" s="10"/>
      <c r="I18" s="10" t="s">
        <v>358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36" customFormat="1" ht="15.75" x14ac:dyDescent="0.25">
      <c r="A19" s="39" t="b">
        <v>0</v>
      </c>
      <c r="B19" s="39" t="s">
        <v>373</v>
      </c>
      <c r="C19" s="39" t="s">
        <v>268</v>
      </c>
      <c r="D19" s="39" t="s">
        <v>268</v>
      </c>
      <c r="E19" s="39" t="s">
        <v>40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spans="1:26" s="45" customFormat="1" ht="15.75" x14ac:dyDescent="0.25">
      <c r="B20" s="45" t="s">
        <v>240</v>
      </c>
      <c r="D20" s="45" t="str">
        <f>"Run " &amp; B19</f>
        <v>Run Upgrade Package (Allow Individual Options)</v>
      </c>
      <c r="E20" s="45" t="s">
        <v>265</v>
      </c>
      <c r="G20" s="45" t="s">
        <v>266</v>
      </c>
      <c r="I20" s="45">
        <v>1</v>
      </c>
      <c r="K20" s="45">
        <v>0</v>
      </c>
      <c r="L20" s="45">
        <v>1</v>
      </c>
      <c r="M20" s="45">
        <v>1</v>
      </c>
      <c r="N20" s="45">
        <v>1</v>
      </c>
      <c r="P20" s="45" t="s">
        <v>267</v>
      </c>
      <c r="R20" s="45" t="s">
        <v>270</v>
      </c>
    </row>
    <row r="21" spans="1:26" s="21" customFormat="1" ht="15.6" customHeight="1" x14ac:dyDescent="0.25">
      <c r="A21" s="10"/>
      <c r="B21" s="10" t="s">
        <v>20</v>
      </c>
      <c r="C21" s="10"/>
      <c r="D21" s="10" t="s">
        <v>356</v>
      </c>
      <c r="E21" s="10" t="str">
        <f t="shared" ref="E21:E25" si="2">LOWER(SUBSTITUTE(D21," ","_"))</f>
        <v>option_1</v>
      </c>
      <c r="F21" s="10"/>
      <c r="G21" s="10" t="s">
        <v>233</v>
      </c>
      <c r="H21" s="10"/>
      <c r="I21" s="10" t="s">
        <v>371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366</v>
      </c>
      <c r="E22" s="10" t="str">
        <f t="shared" si="2"/>
        <v>option_1_apply_logic</v>
      </c>
      <c r="F22" s="10"/>
      <c r="G22" s="10" t="s">
        <v>233</v>
      </c>
      <c r="H22" s="10"/>
      <c r="I22" s="10" t="s">
        <v>372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21" customFormat="1" ht="15.6" customHeight="1" x14ac:dyDescent="0.25">
      <c r="A23" s="10"/>
      <c r="B23" s="10" t="s">
        <v>20</v>
      </c>
      <c r="C23" s="10"/>
      <c r="D23" s="10" t="s">
        <v>359</v>
      </c>
      <c r="E23" s="10" t="str">
        <f t="shared" si="2"/>
        <v>option_2</v>
      </c>
      <c r="F23" s="10"/>
      <c r="G23" s="10" t="s">
        <v>233</v>
      </c>
      <c r="H23" s="10"/>
      <c r="I23" s="10" t="s">
        <v>357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369</v>
      </c>
      <c r="E24" s="10" t="str">
        <f t="shared" si="2"/>
        <v>option_2_apply_logic</v>
      </c>
      <c r="F24" s="10"/>
      <c r="G24" s="10" t="s">
        <v>233</v>
      </c>
      <c r="H24" s="10"/>
      <c r="I24" s="10" t="s">
        <v>368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21" customFormat="1" ht="15.6" customHeight="1" x14ac:dyDescent="0.25">
      <c r="A25" s="10"/>
      <c r="B25" s="10" t="s">
        <v>20</v>
      </c>
      <c r="C25" s="10"/>
      <c r="D25" s="10" t="s">
        <v>360</v>
      </c>
      <c r="E25" s="10" t="str">
        <f t="shared" si="2"/>
        <v>option_3</v>
      </c>
      <c r="F25" s="10"/>
      <c r="G25" s="10" t="s">
        <v>233</v>
      </c>
      <c r="H25" s="10"/>
      <c r="I25" s="10" t="s">
        <v>358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6" customFormat="1" ht="15.75" x14ac:dyDescent="0.25">
      <c r="A26" s="39" t="b">
        <v>0</v>
      </c>
      <c r="B26" s="39" t="s">
        <v>374</v>
      </c>
      <c r="C26" s="39" t="s">
        <v>268</v>
      </c>
      <c r="D26" s="39" t="s">
        <v>268</v>
      </c>
      <c r="E26" s="39" t="s">
        <v>40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</row>
    <row r="27" spans="1:26" s="45" customFormat="1" ht="15.75" x14ac:dyDescent="0.25">
      <c r="B27" s="45" t="s">
        <v>240</v>
      </c>
      <c r="D27" s="45" t="str">
        <f>"Run " &amp; B26</f>
        <v>Run Upgrade Package (All or None)</v>
      </c>
      <c r="E27" s="45" t="s">
        <v>265</v>
      </c>
      <c r="G27" s="45" t="s">
        <v>266</v>
      </c>
      <c r="I27" s="45">
        <v>1</v>
      </c>
      <c r="K27" s="45">
        <v>0</v>
      </c>
      <c r="L27" s="45">
        <v>1</v>
      </c>
      <c r="M27" s="45">
        <v>1</v>
      </c>
      <c r="N27" s="45">
        <v>1</v>
      </c>
      <c r="P27" s="45" t="s">
        <v>267</v>
      </c>
      <c r="R27" s="45" t="s">
        <v>270</v>
      </c>
    </row>
    <row r="28" spans="1:26" s="21" customFormat="1" ht="15.6" customHeight="1" x14ac:dyDescent="0.25">
      <c r="A28" s="10"/>
      <c r="B28" s="10" t="s">
        <v>20</v>
      </c>
      <c r="C28" s="10"/>
      <c r="D28" s="10" t="s">
        <v>356</v>
      </c>
      <c r="E28" s="10" t="str">
        <f t="shared" ref="E28:E31" si="3">LOWER(SUBSTITUTE(D28," ","_"))</f>
        <v>option_1</v>
      </c>
      <c r="F28" s="10"/>
      <c r="G28" s="10" t="s">
        <v>233</v>
      </c>
      <c r="H28" s="10"/>
      <c r="I28" s="10" t="s">
        <v>371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21" customFormat="1" ht="15.6" customHeight="1" x14ac:dyDescent="0.25">
      <c r="A29" s="10"/>
      <c r="B29" s="10" t="s">
        <v>20</v>
      </c>
      <c r="C29" s="10"/>
      <c r="D29" s="10" t="s">
        <v>359</v>
      </c>
      <c r="E29" s="10" t="str">
        <f t="shared" si="3"/>
        <v>option_2</v>
      </c>
      <c r="F29" s="10"/>
      <c r="G29" s="10" t="s">
        <v>233</v>
      </c>
      <c r="H29" s="10"/>
      <c r="I29" s="10" t="s">
        <v>357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5"/>
      <c r="Z29" s="15"/>
    </row>
    <row r="30" spans="1:26" s="21" customFormat="1" ht="15.6" customHeight="1" x14ac:dyDescent="0.25">
      <c r="A30" s="10"/>
      <c r="B30" s="10" t="s">
        <v>20</v>
      </c>
      <c r="C30" s="10"/>
      <c r="D30" s="10" t="s">
        <v>360</v>
      </c>
      <c r="E30" s="10" t="str">
        <f t="shared" si="3"/>
        <v>option_3</v>
      </c>
      <c r="F30" s="10"/>
      <c r="G30" s="10" t="s">
        <v>233</v>
      </c>
      <c r="H30" s="10"/>
      <c r="I30" s="10" t="s">
        <v>358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5"/>
      <c r="Z30" s="15"/>
    </row>
    <row r="31" spans="1:26" s="21" customFormat="1" ht="15.6" customHeight="1" x14ac:dyDescent="0.25">
      <c r="A31" s="10"/>
      <c r="B31" s="10" t="s">
        <v>20</v>
      </c>
      <c r="C31" s="10"/>
      <c r="D31" s="10" t="s">
        <v>375</v>
      </c>
      <c r="E31" s="10" t="str">
        <f t="shared" si="3"/>
        <v>package_apply_logic</v>
      </c>
      <c r="F31" s="10"/>
      <c r="G31" s="10" t="s">
        <v>233</v>
      </c>
      <c r="H31" s="10"/>
      <c r="I31" s="10" t="s">
        <v>376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8" customFormat="1" ht="15.75" x14ac:dyDescent="0.25">
      <c r="A32" s="40" t="b">
        <v>1</v>
      </c>
      <c r="B32" s="40" t="s">
        <v>340</v>
      </c>
      <c r="C32" s="40" t="s">
        <v>341</v>
      </c>
      <c r="D32" s="40" t="s">
        <v>341</v>
      </c>
      <c r="E32" s="40" t="s">
        <v>236</v>
      </c>
      <c r="F32" s="40"/>
      <c r="G32" s="40"/>
      <c r="H32" s="41"/>
      <c r="I32" s="41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</row>
    <row r="33" spans="1:24" s="38" customFormat="1" ht="15.75" x14ac:dyDescent="0.25">
      <c r="A33" s="40" t="b">
        <v>1</v>
      </c>
      <c r="B33" s="40" t="s">
        <v>338</v>
      </c>
      <c r="C33" s="40" t="s">
        <v>339</v>
      </c>
      <c r="D33" s="40" t="s">
        <v>339</v>
      </c>
      <c r="E33" s="40" t="s">
        <v>236</v>
      </c>
      <c r="F33" s="40"/>
      <c r="G33" s="40"/>
      <c r="H33" s="41"/>
      <c r="I33" s="41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4" s="38" customFormat="1" ht="15.75" x14ac:dyDescent="0.25">
      <c r="A34" s="40" t="b">
        <v>1</v>
      </c>
      <c r="B34" s="40" t="s">
        <v>238</v>
      </c>
      <c r="C34" s="40" t="s">
        <v>237</v>
      </c>
      <c r="D34" s="40" t="s">
        <v>237</v>
      </c>
      <c r="E34" s="40" t="s">
        <v>236</v>
      </c>
      <c r="F34" s="40"/>
      <c r="G34" s="40"/>
      <c r="H34" s="41"/>
      <c r="I34" s="41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</row>
    <row r="35" spans="1:24" x14ac:dyDescent="0.25">
      <c r="B35" s="50"/>
    </row>
    <row r="36" spans="1:24" x14ac:dyDescent="0.25">
      <c r="B36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279</v>
      </c>
      <c r="B4" s="48"/>
      <c r="C4" s="48"/>
      <c r="D4" s="48" t="str">
        <f>"building_characteristics_report."&amp;LOWER(SUBSTITUTE(A4," ","_"))</f>
        <v>building_characteristics_report.location_region</v>
      </c>
      <c r="E4" s="48"/>
      <c r="F4" s="48" t="s">
        <v>243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280</v>
      </c>
      <c r="B5" s="48"/>
      <c r="C5" s="48"/>
      <c r="D5" s="48" t="str">
        <f t="shared" ref="D5:D68" si="0">"building_characteristics_report."&amp;LOWER(SUBSTITUTE(A5," ","_"))</f>
        <v>building_characteristics_report.location_epw</v>
      </c>
      <c r="E5" s="48"/>
      <c r="F5" s="48" t="s">
        <v>243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281</v>
      </c>
      <c r="B6" s="48"/>
      <c r="C6" s="48"/>
      <c r="D6" s="48" t="str">
        <f t="shared" si="0"/>
        <v>building_characteristics_report.vintage</v>
      </c>
      <c r="E6" s="48"/>
      <c r="F6" s="48" t="s">
        <v>243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282</v>
      </c>
      <c r="B7" s="48"/>
      <c r="C7" s="48"/>
      <c r="D7" s="48" t="str">
        <f t="shared" si="0"/>
        <v>building_characteristics_report.heating_fuel</v>
      </c>
      <c r="E7" s="48"/>
      <c r="F7" s="48" t="s">
        <v>243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283</v>
      </c>
      <c r="B8" s="48"/>
      <c r="C8" s="48"/>
      <c r="D8" s="48" t="str">
        <f t="shared" si="0"/>
        <v>building_characteristics_report.usage_level</v>
      </c>
      <c r="E8" s="48"/>
      <c r="F8" s="48" t="s">
        <v>243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284</v>
      </c>
      <c r="B9" s="48"/>
      <c r="C9" s="48"/>
      <c r="D9" s="48" t="str">
        <f t="shared" si="0"/>
        <v>building_characteristics_report.geometry_foundation_type</v>
      </c>
      <c r="E9" s="48"/>
      <c r="F9" s="48" t="s">
        <v>243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285</v>
      </c>
      <c r="B10" s="48"/>
      <c r="C10" s="48"/>
      <c r="D10" s="48" t="str">
        <f t="shared" si="0"/>
        <v>building_characteristics_report.geometry_house_size</v>
      </c>
      <c r="E10" s="48"/>
      <c r="F10" s="48" t="s">
        <v>243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286</v>
      </c>
      <c r="B11" s="48"/>
      <c r="C11" s="48"/>
      <c r="D11" s="48" t="str">
        <f t="shared" si="0"/>
        <v>building_characteristics_report.geometry_stories</v>
      </c>
      <c r="E11" s="48"/>
      <c r="F11" s="48" t="s">
        <v>243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287</v>
      </c>
      <c r="B12" s="48"/>
      <c r="C12" s="48"/>
      <c r="D12" s="48" t="str">
        <f t="shared" si="0"/>
        <v>building_characteristics_report.geometry_garage</v>
      </c>
      <c r="E12" s="48"/>
      <c r="F12" s="48" t="s">
        <v>243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353</v>
      </c>
      <c r="B13" s="48"/>
      <c r="C13" s="48"/>
      <c r="D13" s="48" t="str">
        <f t="shared" si="0"/>
        <v>building_characteristics_report.occupants</v>
      </c>
      <c r="E13" s="48"/>
      <c r="F13" s="48" t="s">
        <v>243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288</v>
      </c>
      <c r="B14" s="48"/>
      <c r="C14" s="48"/>
      <c r="D14" s="48" t="str">
        <f t="shared" si="0"/>
        <v>building_characteristics_report.orientation</v>
      </c>
      <c r="E14" s="48"/>
      <c r="F14" s="48" t="s">
        <v>243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289</v>
      </c>
      <c r="B15" s="48"/>
      <c r="C15" s="48"/>
      <c r="D15" s="48" t="str">
        <f t="shared" si="0"/>
        <v>building_characteristics_report.eaves</v>
      </c>
      <c r="E15" s="48"/>
      <c r="F15" s="48" t="s">
        <v>243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290</v>
      </c>
      <c r="B16" s="48"/>
      <c r="C16" s="48"/>
      <c r="D16" s="48" t="str">
        <f t="shared" si="0"/>
        <v>building_characteristics_report.overhangs</v>
      </c>
      <c r="E16" s="48"/>
      <c r="F16" s="48" t="s">
        <v>243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291</v>
      </c>
      <c r="D17" s="48" t="str">
        <f t="shared" si="0"/>
        <v>building_characteristics_report.door_area</v>
      </c>
      <c r="F17" s="48" t="s">
        <v>243</v>
      </c>
      <c r="G17" s="48" t="b">
        <v>0</v>
      </c>
      <c r="H17" s="48" t="b">
        <v>0</v>
      </c>
      <c r="I17" s="48" t="b">
        <v>0</v>
      </c>
    </row>
    <row r="18" spans="1:13" s="47" customFormat="1" x14ac:dyDescent="0.25">
      <c r="A18" s="48" t="s">
        <v>292</v>
      </c>
      <c r="D18" s="48" t="str">
        <f t="shared" si="0"/>
        <v>building_characteristics_report.window_areas</v>
      </c>
      <c r="F18" s="48" t="s">
        <v>243</v>
      </c>
      <c r="G18" s="48" t="b">
        <v>0</v>
      </c>
      <c r="H18" s="48" t="b">
        <v>0</v>
      </c>
      <c r="I18" s="48" t="b">
        <v>0</v>
      </c>
    </row>
    <row r="19" spans="1:13" s="47" customFormat="1" x14ac:dyDescent="0.25">
      <c r="A19" s="48" t="s">
        <v>293</v>
      </c>
      <c r="B19" s="48"/>
      <c r="C19" s="48"/>
      <c r="D19" s="48" t="str">
        <f t="shared" si="0"/>
        <v>building_characteristics_report.neighbors</v>
      </c>
      <c r="E19" s="48"/>
      <c r="F19" s="48" t="s">
        <v>243</v>
      </c>
      <c r="G19" s="48" t="b">
        <v>0</v>
      </c>
      <c r="H19" s="48" t="b">
        <v>0</v>
      </c>
      <c r="I19" s="48" t="b">
        <v>0</v>
      </c>
      <c r="J19" s="48"/>
      <c r="K19" s="48"/>
      <c r="L19" s="48"/>
      <c r="M19" s="48"/>
    </row>
    <row r="20" spans="1:13" s="47" customFormat="1" x14ac:dyDescent="0.25">
      <c r="A20" s="48" t="s">
        <v>269</v>
      </c>
      <c r="B20" s="48"/>
      <c r="C20" s="48"/>
      <c r="D20" s="48" t="str">
        <f t="shared" si="0"/>
        <v>building_characteristics_report.insulation_unfinished_attic</v>
      </c>
      <c r="E20" s="48"/>
      <c r="F20" s="48" t="s">
        <v>243</v>
      </c>
      <c r="G20" s="48" t="b">
        <v>0</v>
      </c>
      <c r="H20" s="48" t="b">
        <v>0</v>
      </c>
      <c r="I20" s="48" t="b">
        <v>0</v>
      </c>
      <c r="J20" s="48"/>
      <c r="K20" s="48"/>
      <c r="L20" s="48"/>
      <c r="M20" s="48"/>
    </row>
    <row r="21" spans="1:13" s="47" customFormat="1" x14ac:dyDescent="0.25">
      <c r="A21" s="48" t="s">
        <v>294</v>
      </c>
      <c r="B21" s="48"/>
      <c r="C21" s="48"/>
      <c r="D21" s="48" t="str">
        <f t="shared" si="0"/>
        <v>building_characteristics_report.insulation_wall</v>
      </c>
      <c r="E21" s="48"/>
      <c r="F21" s="48" t="s">
        <v>243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295</v>
      </c>
      <c r="B22" s="48"/>
      <c r="C22" s="48"/>
      <c r="D22" s="48" t="str">
        <f t="shared" si="0"/>
        <v>building_characteristics_report.insulation_slab</v>
      </c>
      <c r="E22" s="48"/>
      <c r="F22" s="48" t="s">
        <v>243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296</v>
      </c>
      <c r="D23" s="48" t="str">
        <f t="shared" si="0"/>
        <v>building_characteristics_report.insulation_crawlspace</v>
      </c>
      <c r="F23" s="48" t="s">
        <v>243</v>
      </c>
      <c r="G23" s="48" t="b">
        <v>0</v>
      </c>
      <c r="H23" s="48" t="b">
        <v>0</v>
      </c>
      <c r="I23" s="48" t="b">
        <v>0</v>
      </c>
    </row>
    <row r="24" spans="1:13" s="47" customFormat="1" x14ac:dyDescent="0.25">
      <c r="A24" s="48" t="s">
        <v>297</v>
      </c>
      <c r="D24" s="48" t="str">
        <f t="shared" si="0"/>
        <v>building_characteristics_report.insulation_unfinished_basement</v>
      </c>
      <c r="F24" s="48" t="s">
        <v>243</v>
      </c>
      <c r="G24" s="48" t="b">
        <v>0</v>
      </c>
      <c r="H24" s="48" t="b">
        <v>0</v>
      </c>
      <c r="I24" s="48" t="b">
        <v>0</v>
      </c>
    </row>
    <row r="25" spans="1:13" s="47" customFormat="1" x14ac:dyDescent="0.25">
      <c r="A25" s="48" t="s">
        <v>298</v>
      </c>
      <c r="D25" s="48" t="str">
        <f t="shared" si="0"/>
        <v>building_characteristics_report.insulation_finished_basement</v>
      </c>
      <c r="F25" s="48" t="s">
        <v>243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299</v>
      </c>
      <c r="D26" s="48" t="str">
        <f t="shared" si="0"/>
        <v>building_characteristics_report.insulation_interzonal_floor</v>
      </c>
      <c r="F26" s="48" t="s">
        <v>243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300</v>
      </c>
      <c r="D27" s="48" t="str">
        <f t="shared" si="0"/>
        <v>building_characteristics_report.uninsulated_surfaces</v>
      </c>
      <c r="F27" s="48" t="s">
        <v>243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301</v>
      </c>
      <c r="D28" s="48" t="str">
        <f t="shared" si="0"/>
        <v>building_characteristics_report.roof_sheathing</v>
      </c>
      <c r="F28" s="48" t="s">
        <v>243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302</v>
      </c>
      <c r="D29" s="48" t="str">
        <f t="shared" si="0"/>
        <v>building_characteristics_report.wall_sheathing</v>
      </c>
      <c r="F29" s="48" t="s">
        <v>243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303</v>
      </c>
      <c r="D30" s="48" t="str">
        <f t="shared" si="0"/>
        <v>building_characteristics_report.floor_sheathing</v>
      </c>
      <c r="F30" s="48" t="s">
        <v>243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304</v>
      </c>
      <c r="D31" s="48" t="str">
        <f t="shared" si="0"/>
        <v>building_characteristics_report.exterior_finish</v>
      </c>
      <c r="F31" s="48" t="s">
        <v>243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305</v>
      </c>
      <c r="D32" s="48" t="str">
        <f t="shared" si="0"/>
        <v>building_characteristics_report.roof_material</v>
      </c>
      <c r="F32" s="48" t="s">
        <v>243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306</v>
      </c>
      <c r="D33" s="48" t="str">
        <f t="shared" si="0"/>
        <v>building_characteristics_report.floor_covering</v>
      </c>
      <c r="F33" s="48" t="s">
        <v>243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307</v>
      </c>
      <c r="D34" s="48" t="str">
        <f t="shared" si="0"/>
        <v>building_characteristics_report.thermal_mass_floor</v>
      </c>
      <c r="F34" s="48" t="s">
        <v>243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308</v>
      </c>
      <c r="D35" s="48" t="str">
        <f t="shared" si="0"/>
        <v>building_characteristics_report.thermal_mass_exterior_wall</v>
      </c>
      <c r="F35" s="48" t="s">
        <v>243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309</v>
      </c>
      <c r="D36" s="48" t="str">
        <f t="shared" si="0"/>
        <v>building_characteristics_report.thermal_mass_partition_wall</v>
      </c>
      <c r="F36" s="48" t="s">
        <v>243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310</v>
      </c>
      <c r="D37" s="48" t="str">
        <f t="shared" si="0"/>
        <v>building_characteristics_report.thermal_mass_ceiling</v>
      </c>
      <c r="F37" s="48" t="s">
        <v>243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311</v>
      </c>
      <c r="D38" s="48" t="str">
        <f t="shared" si="0"/>
        <v>building_characteristics_report.thermal_mass_furniture</v>
      </c>
      <c r="F38" s="48" t="s">
        <v>243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312</v>
      </c>
      <c r="D39" s="48" t="str">
        <f t="shared" si="0"/>
        <v>building_characteristics_report.doors</v>
      </c>
      <c r="F39" s="48" t="s">
        <v>243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271</v>
      </c>
      <c r="D40" s="48" t="str">
        <f t="shared" si="0"/>
        <v>building_characteristics_report.windows</v>
      </c>
      <c r="F40" s="48" t="s">
        <v>243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313</v>
      </c>
      <c r="D41" s="48" t="str">
        <f t="shared" si="0"/>
        <v>building_characteristics_report.water_heater</v>
      </c>
      <c r="F41" s="48" t="s">
        <v>243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314</v>
      </c>
      <c r="D42" s="48" t="str">
        <f t="shared" si="0"/>
        <v>building_characteristics_report.hot_water_fixtures</v>
      </c>
      <c r="F42" s="48" t="s">
        <v>243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349</v>
      </c>
      <c r="D43" s="48" t="str">
        <f t="shared" si="0"/>
        <v>building_characteristics_report.hot_water_distribution</v>
      </c>
      <c r="F43" s="48" t="s">
        <v>243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315</v>
      </c>
      <c r="D44" s="48" t="str">
        <f t="shared" si="0"/>
        <v>building_characteristics_report.hvac_system_is_combined</v>
      </c>
      <c r="F44" s="48" t="s">
        <v>243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316</v>
      </c>
      <c r="D45" s="48" t="str">
        <f t="shared" si="0"/>
        <v>building_characteristics_report.hvac_system_combined</v>
      </c>
      <c r="F45" s="48" t="s">
        <v>243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377</v>
      </c>
      <c r="D46" s="48" t="str">
        <f t="shared" si="0"/>
        <v>building_characteristics_report.hvac_system_heating_electricity</v>
      </c>
      <c r="F46" s="48" t="s">
        <v>243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378</v>
      </c>
      <c r="D47" s="48" t="str">
        <f t="shared" si="0"/>
        <v>building_characteristics_report.hvac_system_heating_fuel_oil</v>
      </c>
      <c r="F47" s="48" t="s">
        <v>243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379</v>
      </c>
      <c r="D48" s="48" t="str">
        <f t="shared" si="0"/>
        <v>building_characteristics_report.hvac_system_heating_natural_gas</v>
      </c>
      <c r="F48" s="48" t="s">
        <v>243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380</v>
      </c>
      <c r="D49" s="48" t="str">
        <f t="shared" si="0"/>
        <v>building_characteristics_report.hvac_system_heating_other_fuel</v>
      </c>
      <c r="F49" s="48" t="s">
        <v>243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381</v>
      </c>
      <c r="D50" s="48" t="str">
        <f t="shared" si="0"/>
        <v>building_characteristics_report.hvac_system_heating_propane</v>
      </c>
      <c r="F50" s="48" t="s">
        <v>243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317</v>
      </c>
      <c r="D51" s="48" t="str">
        <f t="shared" si="0"/>
        <v>building_characteristics_report.hvac_system_cooling</v>
      </c>
      <c r="F51" s="48" t="s">
        <v>243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318</v>
      </c>
      <c r="D52" s="48" t="str">
        <f t="shared" si="0"/>
        <v>building_characteristics_report.heating_setpoint</v>
      </c>
      <c r="F52" s="48" t="s">
        <v>243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319</v>
      </c>
      <c r="D53" s="48" t="str">
        <f t="shared" si="0"/>
        <v>building_characteristics_report.cooling_setpoint</v>
      </c>
      <c r="F53" s="48" t="s">
        <v>243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383</v>
      </c>
      <c r="D54" s="48" t="str">
        <f t="shared" si="0"/>
        <v>building_characteristics_report.ceiling_fan</v>
      </c>
      <c r="F54" s="48" t="s">
        <v>243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320</v>
      </c>
      <c r="D55" s="48" t="str">
        <f t="shared" si="0"/>
        <v>building_characteristics_report.refrigerator</v>
      </c>
      <c r="F55" s="48" t="s">
        <v>243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321</v>
      </c>
      <c r="D56" s="48" t="str">
        <f t="shared" si="0"/>
        <v>building_characteristics_report.cooking_range</v>
      </c>
      <c r="F56" s="48" t="s">
        <v>243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322</v>
      </c>
      <c r="D57" s="48" t="str">
        <f t="shared" si="0"/>
        <v>building_characteristics_report.dishwasher</v>
      </c>
      <c r="F57" s="48" t="s">
        <v>243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323</v>
      </c>
      <c r="D58" s="48" t="str">
        <f t="shared" si="0"/>
        <v>building_characteristics_report.clothes_washer</v>
      </c>
      <c r="F58" s="48" t="s">
        <v>243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324</v>
      </c>
      <c r="D59" s="48" t="str">
        <f t="shared" si="0"/>
        <v>building_characteristics_report.clothes_dryer</v>
      </c>
      <c r="F59" s="48" t="s">
        <v>243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272</v>
      </c>
      <c r="D60" s="48" t="str">
        <f t="shared" si="0"/>
        <v>building_characteristics_report.lighting</v>
      </c>
      <c r="F60" s="48" t="s">
        <v>243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325</v>
      </c>
      <c r="D61" s="48" t="str">
        <f t="shared" si="0"/>
        <v>building_characteristics_report.plug_loads</v>
      </c>
      <c r="F61" s="48" t="s">
        <v>243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326</v>
      </c>
      <c r="D62" s="48" t="str">
        <f t="shared" si="0"/>
        <v>building_characteristics_report.misc_extra_refrigerator</v>
      </c>
      <c r="F62" s="48" t="s">
        <v>243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327</v>
      </c>
      <c r="D63" s="48" t="str">
        <f t="shared" si="0"/>
        <v>building_characteristics_report.misc_freezer</v>
      </c>
      <c r="F63" s="48" t="s">
        <v>243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328</v>
      </c>
      <c r="D64" s="48" t="str">
        <f t="shared" si="0"/>
        <v>building_characteristics_report.misc_gas_fireplace</v>
      </c>
      <c r="F64" s="48" t="s">
        <v>243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329</v>
      </c>
      <c r="D65" s="48" t="str">
        <f t="shared" si="0"/>
        <v>building_characteristics_report.misc_gas_grill</v>
      </c>
      <c r="F65" s="48" t="s">
        <v>243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330</v>
      </c>
      <c r="D66" s="48" t="str">
        <f t="shared" si="0"/>
        <v>building_characteristics_report.misc_gas_lighting</v>
      </c>
      <c r="F66" s="48" t="s">
        <v>243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331</v>
      </c>
      <c r="D67" s="48" t="str">
        <f t="shared" si="0"/>
        <v>building_characteristics_report.misc_hot_tub_spa</v>
      </c>
      <c r="F67" s="48" t="s">
        <v>243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332</v>
      </c>
      <c r="D68" s="48" t="str">
        <f t="shared" si="0"/>
        <v>building_characteristics_report.misc_pool</v>
      </c>
      <c r="F68" s="48" t="s">
        <v>243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333</v>
      </c>
      <c r="D69" s="48" t="str">
        <f t="shared" ref="D69:D73" si="1">"building_characteristics_report."&amp;LOWER(SUBSTITUTE(A69," ","_"))</f>
        <v>building_characteristics_report.misc_well_pump</v>
      </c>
      <c r="F69" s="48" t="s">
        <v>243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334</v>
      </c>
      <c r="D70" s="48" t="str">
        <f t="shared" si="1"/>
        <v>building_characteristics_report.ducts</v>
      </c>
      <c r="F70" s="48" t="s">
        <v>243</v>
      </c>
      <c r="G70" s="48" t="b">
        <v>0</v>
      </c>
      <c r="H70" s="48" t="b">
        <v>0</v>
      </c>
      <c r="I70" s="48" t="b">
        <v>0</v>
      </c>
    </row>
    <row r="71" spans="1:9" s="47" customFormat="1" x14ac:dyDescent="0.25">
      <c r="A71" s="48" t="s">
        <v>335</v>
      </c>
      <c r="D71" s="48" t="str">
        <f t="shared" si="1"/>
        <v>building_characteristics_report.infiltration</v>
      </c>
      <c r="F71" s="48" t="s">
        <v>243</v>
      </c>
      <c r="G71" s="48" t="b">
        <v>0</v>
      </c>
      <c r="H71" s="48" t="b">
        <v>0</v>
      </c>
      <c r="I71" s="48" t="b">
        <v>0</v>
      </c>
    </row>
    <row r="72" spans="1:9" s="47" customFormat="1" x14ac:dyDescent="0.25">
      <c r="A72" s="48" t="s">
        <v>336</v>
      </c>
      <c r="D72" s="48" t="str">
        <f t="shared" si="1"/>
        <v>building_characteristics_report.natural_ventilation</v>
      </c>
      <c r="F72" s="48" t="s">
        <v>243</v>
      </c>
      <c r="G72" s="48" t="b">
        <v>0</v>
      </c>
      <c r="H72" s="48" t="b">
        <v>0</v>
      </c>
      <c r="I72" s="48" t="b">
        <v>0</v>
      </c>
    </row>
    <row r="73" spans="1:9" s="47" customFormat="1" x14ac:dyDescent="0.25">
      <c r="A73" s="48" t="s">
        <v>337</v>
      </c>
      <c r="D73" s="48" t="str">
        <f t="shared" si="1"/>
        <v>building_characteristics_report.mechanical_ventilation</v>
      </c>
      <c r="F73" s="48" t="s">
        <v>243</v>
      </c>
      <c r="G73" s="48" t="b">
        <v>0</v>
      </c>
      <c r="H73" s="48" t="b">
        <v>0</v>
      </c>
      <c r="I73" s="48" t="b">
        <v>0</v>
      </c>
    </row>
    <row r="74" spans="1:9" s="14" customFormat="1" x14ac:dyDescent="0.25">
      <c r="A74" s="49" t="s">
        <v>244</v>
      </c>
      <c r="D74" s="14" t="str">
        <f>"simulation_output_report."&amp;SUBSTITUTE(SUBSTITUTE(LOWER(SUBSTITUTE(A74," ","_")), "kwh", "k_wh"), "mbtu", "m_btu")</f>
        <v>simulation_output_report.total_site_energy_m_btu</v>
      </c>
      <c r="F74" s="14" t="s">
        <v>342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245</v>
      </c>
      <c r="D75" s="14" t="str">
        <f t="shared" ref="D75:D95" si="2">"simulation_output_report."&amp;SUBSTITUTE(SUBSTITUTE(LOWER(SUBSTITUTE(A75," ","_")), "kwh", "k_wh"), "mbtu", "m_btu")</f>
        <v>simulation_output_report.total_site_electricity_k_wh</v>
      </c>
      <c r="F75" s="14" t="s">
        <v>342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246</v>
      </c>
      <c r="D76" s="14" t="str">
        <f t="shared" si="2"/>
        <v>simulation_output_report.total_site_natural_gas_therm</v>
      </c>
      <c r="F76" s="14" t="s">
        <v>342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247</v>
      </c>
      <c r="D77" s="14" t="str">
        <f t="shared" si="2"/>
        <v>simulation_output_report.total_site_other_fuel_m_btu</v>
      </c>
      <c r="F77" s="14" t="s">
        <v>342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248</v>
      </c>
      <c r="D78" s="14" t="str">
        <f t="shared" si="2"/>
        <v>simulation_output_report.electricity_heating_k_wh</v>
      </c>
      <c r="F78" s="14" t="s">
        <v>342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249</v>
      </c>
      <c r="D79" s="14" t="str">
        <f t="shared" si="2"/>
        <v>simulation_output_report.electricity_cooling_k_wh</v>
      </c>
      <c r="F79" s="14" t="s">
        <v>342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250</v>
      </c>
      <c r="D80" s="14" t="str">
        <f t="shared" si="2"/>
        <v>simulation_output_report.electricity_interior_lighting_k_wh</v>
      </c>
      <c r="F80" s="14" t="s">
        <v>342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251</v>
      </c>
      <c r="D81" s="14" t="str">
        <f t="shared" si="2"/>
        <v>simulation_output_report.electricity_exterior_lighting_k_wh</v>
      </c>
      <c r="F81" s="14" t="s">
        <v>342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49" t="s">
        <v>252</v>
      </c>
      <c r="D82" s="14" t="str">
        <f t="shared" si="2"/>
        <v>simulation_output_report.electricity_interior_equipment_k_wh</v>
      </c>
      <c r="F82" s="14" t="s">
        <v>342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49" t="s">
        <v>253</v>
      </c>
      <c r="D83" s="14" t="str">
        <f t="shared" si="2"/>
        <v>simulation_output_report.electricity_fans_k_wh</v>
      </c>
      <c r="F83" s="14" t="s">
        <v>342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49" t="s">
        <v>254</v>
      </c>
      <c r="D84" s="14" t="str">
        <f t="shared" si="2"/>
        <v>simulation_output_report.electricity_pumps_k_wh</v>
      </c>
      <c r="F84" s="14" t="s">
        <v>342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49" t="s">
        <v>255</v>
      </c>
      <c r="D85" s="14" t="str">
        <f t="shared" si="2"/>
        <v>simulation_output_report.electricity_water_systems_k_wh</v>
      </c>
      <c r="F85" s="14" t="s">
        <v>342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256</v>
      </c>
      <c r="D86" s="14" t="str">
        <f t="shared" si="2"/>
        <v>simulation_output_report.natural_gas_heating_therm</v>
      </c>
      <c r="F86" s="14" t="s">
        <v>342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257</v>
      </c>
      <c r="D87" s="14" t="str">
        <f t="shared" si="2"/>
        <v>simulation_output_report.natural_gas_interior_equipment_therm</v>
      </c>
      <c r="F87" s="14" t="s">
        <v>342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258</v>
      </c>
      <c r="D88" s="14" t="str">
        <f t="shared" si="2"/>
        <v>simulation_output_report.natural_gas_water_systems_therm</v>
      </c>
      <c r="F88" s="14" t="s">
        <v>342</v>
      </c>
      <c r="G88" s="14" t="b">
        <v>0</v>
      </c>
      <c r="H88" s="14" t="b">
        <v>0</v>
      </c>
      <c r="I88" s="14" t="b">
        <v>0</v>
      </c>
    </row>
    <row r="89" spans="1:13" s="14" customFormat="1" x14ac:dyDescent="0.25">
      <c r="A89" s="14" t="s">
        <v>259</v>
      </c>
      <c r="D89" s="14" t="str">
        <f t="shared" si="2"/>
        <v>simulation_output_report.other_fuel_heating_m_btu</v>
      </c>
      <c r="F89" s="14" t="s">
        <v>342</v>
      </c>
      <c r="G89" s="14" t="b">
        <v>0</v>
      </c>
      <c r="H89" s="14" t="b">
        <v>0</v>
      </c>
      <c r="I89" s="14" t="b">
        <v>0</v>
      </c>
    </row>
    <row r="90" spans="1:13" s="14" customFormat="1" x14ac:dyDescent="0.25">
      <c r="A90" s="14" t="s">
        <v>260</v>
      </c>
      <c r="D90" s="14" t="str">
        <f t="shared" si="2"/>
        <v>simulation_output_report.other_fuel_interior_equipment_m_btu</v>
      </c>
      <c r="F90" s="14" t="s">
        <v>342</v>
      </c>
      <c r="G90" s="14" t="b">
        <v>0</v>
      </c>
      <c r="H90" s="14" t="b">
        <v>0</v>
      </c>
      <c r="I90" s="14" t="b">
        <v>0</v>
      </c>
    </row>
    <row r="91" spans="1:13" s="14" customFormat="1" x14ac:dyDescent="0.25">
      <c r="A91" s="14" t="s">
        <v>261</v>
      </c>
      <c r="D91" s="14" t="str">
        <f t="shared" si="2"/>
        <v>simulation_output_report.other_fuel_water_systems_m_btu</v>
      </c>
      <c r="F91" s="14" t="s">
        <v>342</v>
      </c>
      <c r="G91" s="14" t="b">
        <v>0</v>
      </c>
      <c r="H91" s="14" t="b">
        <v>0</v>
      </c>
      <c r="I91" s="14" t="b">
        <v>0</v>
      </c>
    </row>
    <row r="92" spans="1:13" s="14" customFormat="1" x14ac:dyDescent="0.25">
      <c r="A92" s="14" t="s">
        <v>351</v>
      </c>
      <c r="D92" s="14" t="str">
        <f t="shared" si="2"/>
        <v>simulation_output_report.hours_heating_setpoint_not_met</v>
      </c>
      <c r="F92" s="14" t="s">
        <v>342</v>
      </c>
      <c r="G92" s="14" t="b">
        <v>0</v>
      </c>
      <c r="H92" s="14" t="b">
        <v>0</v>
      </c>
      <c r="I92" s="14" t="b">
        <v>0</v>
      </c>
      <c r="J92" s="49"/>
      <c r="K92" s="49"/>
      <c r="L92" s="49"/>
      <c r="M92" s="49"/>
    </row>
    <row r="93" spans="1:13" s="14" customFormat="1" x14ac:dyDescent="0.25">
      <c r="A93" s="14" t="s">
        <v>352</v>
      </c>
      <c r="D93" s="14" t="str">
        <f t="shared" si="2"/>
        <v>simulation_output_report.hours_cooling_setpoint_not_met</v>
      </c>
      <c r="F93" s="14" t="s">
        <v>342</v>
      </c>
      <c r="G93" s="14" t="b">
        <v>0</v>
      </c>
      <c r="H93" s="14" t="b">
        <v>0</v>
      </c>
      <c r="I93" s="14" t="b">
        <v>0</v>
      </c>
      <c r="J93" s="49"/>
      <c r="K93" s="49"/>
      <c r="L93" s="49"/>
      <c r="M93" s="49"/>
    </row>
    <row r="94" spans="1:13" s="14" customFormat="1" x14ac:dyDescent="0.25">
      <c r="A94" s="49" t="s">
        <v>354</v>
      </c>
      <c r="D94" s="14" t="str">
        <f t="shared" si="2"/>
        <v>simulation_output_report.hvac_cooling_capacity_w</v>
      </c>
      <c r="F94" s="14" t="s">
        <v>342</v>
      </c>
      <c r="G94" s="14" t="b">
        <v>0</v>
      </c>
      <c r="H94" s="14" t="b">
        <v>0</v>
      </c>
      <c r="I94" s="14" t="b">
        <v>0</v>
      </c>
    </row>
    <row r="95" spans="1:13" s="14" customFormat="1" x14ac:dyDescent="0.25">
      <c r="A95" s="49" t="s">
        <v>355</v>
      </c>
      <c r="D95" s="14" t="str">
        <f t="shared" si="2"/>
        <v>simulation_output_report.hvac_heating_capacity_w</v>
      </c>
      <c r="F95" s="14" t="s">
        <v>342</v>
      </c>
      <c r="G95" s="14" t="b">
        <v>0</v>
      </c>
      <c r="H95" s="14" t="b">
        <v>0</v>
      </c>
      <c r="I95" s="14" t="b">
        <v>0</v>
      </c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s="22" customFormat="1" x14ac:dyDescent="0.25">
      <c r="A123" s="15"/>
      <c r="B123" s="21"/>
      <c r="D123" s="15"/>
      <c r="F123" s="15"/>
      <c r="G123" s="15"/>
      <c r="H123" s="15"/>
      <c r="I123" s="15"/>
    </row>
    <row r="124" spans="1:9" s="22" customFormat="1" x14ac:dyDescent="0.25">
      <c r="A124" s="15"/>
      <c r="B124" s="21"/>
      <c r="D124" s="15"/>
      <c r="F124" s="15"/>
      <c r="G124" s="15"/>
      <c r="H124" s="15"/>
      <c r="I124" s="15"/>
    </row>
    <row r="125" spans="1:9" s="22" customFormat="1" x14ac:dyDescent="0.25">
      <c r="A125" s="15"/>
      <c r="B125" s="21"/>
      <c r="D125" s="15"/>
      <c r="F125" s="15"/>
      <c r="G125" s="15"/>
      <c r="H125" s="15"/>
      <c r="I125" s="15"/>
    </row>
    <row r="126" spans="1:9" s="22" customFormat="1" x14ac:dyDescent="0.25">
      <c r="A126" s="15"/>
      <c r="B126" s="21"/>
      <c r="D126" s="15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  <row r="128" spans="1:9" x14ac:dyDescent="0.25">
      <c r="A128" s="15"/>
      <c r="B128" s="21"/>
      <c r="C128" s="22"/>
      <c r="D128" s="15"/>
      <c r="E128" s="22"/>
      <c r="F128" s="15"/>
      <c r="G128" s="15"/>
      <c r="H128" s="15"/>
      <c r="I128" s="15"/>
    </row>
    <row r="129" spans="1:9" x14ac:dyDescent="0.25">
      <c r="A129" s="15"/>
      <c r="B129" s="21"/>
      <c r="C129" s="22"/>
      <c r="D129" s="15"/>
      <c r="E129" s="22"/>
      <c r="F129" s="15"/>
      <c r="G129" s="15"/>
      <c r="H129" s="15"/>
      <c r="I129" s="15"/>
    </row>
    <row r="130" spans="1:9" x14ac:dyDescent="0.25">
      <c r="A130" s="15"/>
      <c r="B130" s="21"/>
      <c r="C130" s="22"/>
      <c r="D130" s="15"/>
      <c r="E130" s="22"/>
      <c r="F130" s="15"/>
      <c r="G130" s="15"/>
      <c r="H130" s="15"/>
      <c r="I130" s="15"/>
    </row>
    <row r="131" spans="1:9" x14ac:dyDescent="0.25">
      <c r="A131" s="15"/>
      <c r="B131" s="21"/>
      <c r="C131" s="22"/>
      <c r="D131" s="15"/>
      <c r="E131" s="22"/>
      <c r="F131" s="15"/>
      <c r="G131" s="15"/>
      <c r="H131" s="15"/>
      <c r="I131" s="15"/>
    </row>
    <row r="132" spans="1:9" x14ac:dyDescent="0.25">
      <c r="A132" s="15"/>
      <c r="B132" s="21"/>
      <c r="C132" s="22"/>
      <c r="D132" s="15"/>
      <c r="E132" s="22"/>
      <c r="F132" s="15"/>
      <c r="G132" s="15"/>
      <c r="H132" s="15"/>
      <c r="I132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2017-01-18T01:39:42Z</dcterms:modified>
</cp:coreProperties>
</file>