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15" yWindow="1185" windowWidth="20490" windowHeight="8175" tabRatio="562"/>
  </bookViews>
  <sheets>
    <sheet name="Setup" sheetId="7" r:id="rId1"/>
    <sheet name="Variables" sheetId="14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30" i="14" l="1"/>
  <c r="E29" i="14"/>
  <c r="E28" i="14"/>
  <c r="E27" i="14"/>
  <c r="E26" i="14"/>
  <c r="E25" i="14"/>
  <c r="D34" i="12" l="1"/>
  <c r="D33" i="12"/>
  <c r="D32" i="12"/>
  <c r="D31" i="12"/>
  <c r="E86" i="14" l="1"/>
  <c r="E85" i="14"/>
  <c r="E84" i="14"/>
  <c r="E83" i="14"/>
  <c r="E82" i="14"/>
  <c r="E81" i="14"/>
  <c r="E80" i="14"/>
  <c r="E79" i="14"/>
  <c r="E78" i="14"/>
  <c r="E77" i="14"/>
  <c r="E76" i="14"/>
  <c r="E75" i="14"/>
  <c r="D74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D88" i="14"/>
  <c r="E104" i="14"/>
  <c r="E70" i="14"/>
  <c r="E66" i="14"/>
  <c r="E72" i="14"/>
  <c r="E71" i="14"/>
  <c r="E69" i="14"/>
  <c r="E68" i="14"/>
  <c r="E67" i="14"/>
  <c r="E65" i="14"/>
  <c r="E64" i="14"/>
  <c r="E63" i="14"/>
  <c r="E62" i="14"/>
  <c r="E61" i="14"/>
  <c r="E60" i="14"/>
  <c r="E59" i="14"/>
  <c r="E58" i="14"/>
  <c r="E57" i="14"/>
  <c r="D56" i="14"/>
  <c r="E106" i="14" l="1"/>
  <c r="E105" i="14"/>
  <c r="E103" i="14"/>
  <c r="D102" i="14"/>
  <c r="E24" i="14"/>
  <c r="E23" i="14"/>
  <c r="E22" i="14"/>
  <c r="E21" i="14"/>
  <c r="D20" i="14"/>
  <c r="E18" i="14"/>
  <c r="E17" i="14"/>
  <c r="E16" i="14"/>
  <c r="E15" i="14"/>
  <c r="E14" i="14"/>
  <c r="E13" i="14"/>
  <c r="E12" i="14"/>
  <c r="E11" i="14"/>
  <c r="D10" i="14"/>
  <c r="E54" i="14"/>
  <c r="E53" i="14"/>
  <c r="E52" i="14"/>
  <c r="E51" i="14"/>
  <c r="D50" i="14"/>
  <c r="E48" i="14"/>
  <c r="E47" i="14"/>
  <c r="E46" i="14"/>
  <c r="E45" i="14"/>
  <c r="D44" i="14"/>
  <c r="E111" i="14"/>
  <c r="E110" i="14"/>
  <c r="E109" i="14"/>
  <c r="D108" i="14"/>
  <c r="E42" i="14"/>
  <c r="E41" i="14"/>
  <c r="E40" i="14"/>
  <c r="E39" i="14"/>
  <c r="D38" i="14"/>
  <c r="E36" i="14"/>
  <c r="E35" i="14"/>
  <c r="E34" i="14"/>
  <c r="E33" i="14"/>
  <c r="D32" i="14"/>
  <c r="E8" i="14"/>
  <c r="E6" i="14"/>
  <c r="L5" i="14"/>
  <c r="E5" i="14"/>
  <c r="D27" i="12" l="1"/>
  <c r="D26" i="12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28" i="12"/>
  <c r="C45" i="7" l="1"/>
  <c r="E7" i="7"/>
  <c r="E9" i="7" s="1"/>
  <c r="E8" i="7"/>
  <c r="C8" i="7"/>
  <c r="C7" i="7"/>
  <c r="D8" i="7"/>
  <c r="D7" i="7"/>
</calcChain>
</file>

<file path=xl/comments1.xml><?xml version="1.0" encoding="utf-8"?>
<comments xmlns="http://schemas.openxmlformats.org/spreadsheetml/2006/main">
  <authors>
    <author>shorowit</author>
  </authors>
  <commentList>
    <comment ref="A19" authorId="0">
      <text>
        <r>
          <rPr>
            <b/>
            <sz val="9"/>
            <color indexed="81"/>
            <rFont val="Tahoma"/>
            <charset val="1"/>
          </rPr>
          <t>shorowit:</t>
        </r>
        <r>
          <rPr>
            <sz val="9"/>
            <color indexed="81"/>
            <rFont val="Tahoma"/>
            <charset val="1"/>
          </rPr>
          <t xml:space="preserve">
Can't currently do this upgrade due to https://github.com/NREL/OpenStudio-ResStock/issues/38</t>
        </r>
      </text>
    </comment>
  </commentList>
</comments>
</file>

<file path=xl/sharedStrings.xml><?xml version="1.0" encoding="utf-8"?>
<sst xmlns="http://schemas.openxmlformats.org/spreadsheetml/2006/main" count="950" uniqueCount="449">
  <si>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</si>
  <si>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</si>
  <si>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</si>
  <si>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</si>
  <si>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</si>
  <si>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</si>
  <si>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</si>
  <si>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</si>
  <si>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</si>
  <si>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</si>
  <si>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</si>
  <si>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</si>
  <si>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</si>
  <si>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</si>
  <si>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</si>
  <si>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</si>
  <si>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</si>
  <si>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</si>
  <si>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</si>
  <si>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</si>
  <si>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</si>
  <si>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</si>
  <si>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</si>
  <si>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</si>
  <si>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</si>
  <si>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</si>
  <si>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</si>
  <si>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</si>
  <si>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</si>
  <si>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</si>
  <si>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</si>
  <si>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</si>
  <si>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</si>
  <si>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</si>
  <si>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</si>
  <si>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</si>
  <si>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</si>
  <si>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</si>
  <si>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</si>
  <si>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</si>
  <si>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</si>
  <si>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</si>
  <si>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</si>
  <si>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</si>
  <si>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</si>
  <si>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</si>
  <si>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</si>
  <si>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</si>
  <si>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</si>
  <si>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</si>
  <si>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</si>
  <si>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</si>
  <si>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</si>
  <si>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</si>
  <si>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</si>
  <si>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</si>
  <si>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</si>
  <si>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</si>
  <si>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</si>
  <si>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</si>
  <si>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</si>
  <si>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</si>
  <si>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</si>
  <si>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</si>
  <si>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</si>
  <si>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</si>
  <si>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</si>
  <si>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</si>
  <si>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</si>
  <si>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</si>
  <si>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</si>
  <si>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</si>
  <si>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</si>
  <si>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</si>
  <si>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</si>
  <si>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</si>
  <si>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</si>
  <si>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</si>
  <si>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</si>
  <si>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</si>
  <si>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</si>
  <si>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</si>
  <si>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</si>
  <si>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</si>
  <si>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</si>
  <si>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</si>
  <si>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</si>
  <si>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</si>
  <si>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</si>
  <si>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</si>
  <si>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</si>
  <si>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</si>
  <si>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</si>
  <si>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</si>
  <si>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</si>
  <si>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</si>
  <si>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</si>
  <si>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</si>
  <si>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</si>
  <si>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</si>
  <si>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</si>
  <si>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</si>
  <si>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</si>
  <si>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</si>
  <si>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</si>
  <si>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</si>
  <si>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</si>
  <si>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</si>
  <si>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</si>
  <si>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</si>
  <si>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</si>
  <si>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</si>
  <si>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</si>
  <si>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</si>
  <si>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</si>
  <si>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</si>
  <si>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</si>
  <si>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</si>
  <si>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</si>
  <si>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</si>
  <si>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</si>
  <si>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</si>
  <si>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</si>
  <si>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</si>
  <si>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</si>
  <si>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</si>
  <si>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</si>
  <si>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</si>
  <si>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</si>
  <si>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</si>
  <si>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</si>
  <si>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</si>
  <si>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</si>
  <si>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</si>
  <si>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</si>
  <si>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</si>
  <si>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</si>
  <si>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</si>
  <si>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</si>
  <si>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</si>
  <si>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</si>
  <si>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</si>
  <si>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</si>
  <si>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</si>
  <si>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</si>
  <si>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</si>
  <si>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</si>
  <si>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</si>
  <si>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</si>
  <si>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</si>
  <si>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</si>
  <si>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</si>
  <si>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</si>
  <si>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</si>
  <si>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</si>
  <si>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</si>
  <si>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</si>
  <si>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</si>
  <si>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</si>
  <si>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</si>
  <si>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</si>
  <si>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</si>
  <si>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</si>
  <si>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</si>
  <si>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</si>
  <si>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</si>
  <si>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</si>
  <si>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</si>
  <si>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</si>
  <si>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</si>
  <si>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</si>
  <si>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</si>
  <si>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</si>
  <si>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</si>
  <si>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</si>
  <si>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</si>
  <si>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</si>
  <si>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</si>
  <si>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</si>
  <si>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</si>
  <si>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</si>
  <si>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</si>
  <si>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</si>
  <si>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</si>
  <si>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</si>
  <si>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</si>
  <si>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</si>
  <si>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</si>
  <si>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</si>
  <si>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</si>
  <si>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</si>
  <si>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</si>
  <si>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</si>
  <si>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</si>
  <si>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</si>
  <si>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</si>
  <si>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</si>
  <si>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</si>
  <si>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</si>
  <si>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</si>
  <si>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</si>
  <si>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</si>
  <si>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</si>
  <si>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</si>
  <si>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</si>
  <si>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</si>
  <si>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</si>
  <si>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</si>
  <si>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</si>
  <si>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</si>
  <si>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</si>
  <si>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</si>
  <si>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</si>
  <si>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</si>
  <si>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</si>
  <si>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</si>
  <si>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</si>
  <si>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</si>
  <si>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</si>
  <si>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</si>
  <si>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</si>
  <si>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</si>
  <si>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</si>
  <si>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</si>
  <si>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</si>
  <si>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</si>
  <si>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</si>
  <si>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</si>
  <si>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</si>
  <si>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</si>
  <si>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</si>
  <si>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</si>
  <si>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</si>
  <si>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</si>
  <si>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</si>
  <si>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</si>
  <si>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</si>
  <si>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</si>
  <si>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</si>
  <si>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</si>
  <si>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</si>
  <si>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</si>
  <si>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</si>
  <si>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</si>
  <si>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</si>
  <si>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</si>
  <si>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</si>
  <si>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</si>
  <si>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</si>
  <si>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</si>
  <si>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</si>
  <si>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</si>
  <si>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</si>
  <si>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</si>
  <si>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</si>
  <si>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</si>
  <si>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</si>
  <si>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</si>
  <si>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</si>
  <si>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</si>
  <si>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</si>
  <si>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</si>
  <si>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</si>
  <si>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</si>
  <si>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</si>
  <si>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</si>
  <si>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</si>
  <si>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</si>
  <si>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</si>
  <si>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</si>
  <si>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</si>
  <si>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</si>
  <si>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</si>
  <si>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</si>
  <si>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</si>
  <si>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</si>
  <si>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</si>
  <si>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</si>
  <si>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</si>
  <si>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</si>
  <si>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</si>
  <si>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</si>
  <si>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</si>
  <si>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</si>
  <si>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</si>
  <si>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</si>
  <si>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</si>
  <si>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</si>
  <si>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</si>
  <si>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</si>
  <si>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</si>
  <si>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</si>
  <si>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</si>
  <si>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</si>
  <si>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</si>
  <si>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</si>
  <si>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</si>
  <si>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</si>
  <si>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</si>
  <si>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</si>
  <si>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</si>
  <si>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</si>
  <si>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</si>
  <si>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</si>
  <si>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</si>
  <si>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</si>
  <si>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</si>
  <si>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</si>
  <si>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</si>
  <si>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</si>
  <si>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</si>
  <si>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</si>
  <si>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</si>
  <si>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</si>
  <si>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</si>
  <si>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</si>
  <si>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</si>
  <si>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</si>
  <si>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</si>
  <si>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</si>
  <si>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</si>
  <si>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</si>
  <si>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</si>
  <si>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</si>
  <si>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</si>
  <si>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</si>
  <si>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</si>
  <si>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</si>
  <si>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</si>
  <si>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</si>
  <si>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</si>
  <si>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</si>
  <si>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</si>
  <si>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</si>
  <si>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</si>
  <si>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</si>
  <si>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</si>
  <si>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</si>
  <si>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</si>
  <si>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</si>
  <si>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</si>
  <si>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</si>
  <si>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</si>
  <si>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</si>
  <si>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</si>
  <si>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</si>
  <si>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</si>
  <si>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</si>
  <si>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</si>
  <si>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</si>
  <si>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</si>
  <si>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</si>
  <si>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</si>
  <si>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</si>
  <si>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</si>
  <si>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</si>
  <si>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</si>
  <si>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</si>
  <si>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</si>
  <si>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</si>
  <si>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</si>
  <si>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</si>
  <si>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Lighting|100% LED</t>
  </si>
  <si>
    <t>Option 2</t>
  </si>
  <si>
    <t>Option 3</t>
  </si>
  <si>
    <t>Option 1 Apply Logic</t>
  </si>
  <si>
    <t>Windows|Clear, Single, Metal || Windows|Clear, Single, Non-metal</t>
  </si>
  <si>
    <t>Option 2 Apply Logic</t>
  </si>
  <si>
    <t>Insulation Wall|Wood Stud, R-13</t>
  </si>
  <si>
    <t>Insulation Wall|Wood Stud, Uninsulated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</si>
  <si>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</si>
  <si>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</si>
  <si>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</si>
  <si>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</si>
  <si>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</si>
  <si>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</si>
  <si>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</si>
  <si>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</si>
  <si>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</si>
  <si>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</si>
  <si>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</si>
  <si>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</si>
  <si>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</si>
  <si>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</si>
  <si>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</si>
  <si>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</si>
  <si>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</si>
  <si>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Number of Buildings Represented</t>
  </si>
  <si>
    <t>Weight</t>
  </si>
  <si>
    <t>R-5 Wall Sheathing</t>
  </si>
  <si>
    <t>Wall Sheathing|R-5</t>
  </si>
  <si>
    <t>LEDs</t>
  </si>
  <si>
    <t>R-10 Crawlspace Walls</t>
  </si>
  <si>
    <t>Clothes Washer|EnergyStar, 100% Usage</t>
  </si>
  <si>
    <t>Wall Sheathing|1/2 in. OSB</t>
  </si>
  <si>
    <t>Insulation Finished Basement|Wall R-10</t>
  </si>
  <si>
    <t>Insulation Finished Basement|Uninsulated</t>
  </si>
  <si>
    <t>Insulation Unfinished Basement|Uninsulated</t>
  </si>
  <si>
    <t>Insulation Crawlspace|Wall R-10, Unvented</t>
  </si>
  <si>
    <t>Insulation Crawlspace|Uninsulated, Unvented</t>
  </si>
  <si>
    <t>Low-E Storm Windows</t>
  </si>
  <si>
    <t>Option 4</t>
  </si>
  <si>
    <t>Option 4 Cost 1 Value</t>
  </si>
  <si>
    <t>Option 4 Cost 1 Multiplier</t>
  </si>
  <si>
    <t>Windows|Low-E Storm on Single, Metal</t>
  </si>
  <si>
    <t>Windows|Clear, Single, Metal</t>
  </si>
  <si>
    <t>Option 3 Apply Logic</t>
  </si>
  <si>
    <t>Option 4 Apply Logic</t>
  </si>
  <si>
    <t>Windows|Low-E Storm on Single, Non-metal</t>
  </si>
  <si>
    <t>Windows|Clear, Single, Non-metal</t>
  </si>
  <si>
    <t>Windows|Low-E Storm on Double, Non-metal</t>
  </si>
  <si>
    <t>Dishwasher|290 Rated kWh, 100% Usage</t>
  </si>
  <si>
    <t>Refrigerator|EF 19.9</t>
  </si>
  <si>
    <t>Refrigerator|EF 6.7 || Refrigerator|EF 10.2 || Refrigerator|EF 10.5 || Refrigerator|EF 15.9 || Refrigerator|EF 17.6</t>
  </si>
  <si>
    <t>Clothes Washer|Standard, 100% Usage</t>
  </si>
  <si>
    <t>Clothes Washer|EnergyStar, 80% Usage</t>
  </si>
  <si>
    <t>Clothes Washer|Standard, 80% Usage</t>
  </si>
  <si>
    <t>Clothes Washer|EnergyStar, 120% Usage</t>
  </si>
  <si>
    <t>Clothes Washer|Standard, 120% Usage</t>
  </si>
  <si>
    <t>Dishwasher|318 Rated kWh, 100% Usage</t>
  </si>
  <si>
    <t>Dishwasher|290 Rated kWh, 80% Usage</t>
  </si>
  <si>
    <t>Dishwasher|318 Rated kWh, 80% Usage</t>
  </si>
  <si>
    <t>Dishwasher|290 Rated kWh, 120% Usage</t>
  </si>
  <si>
    <t>Dishwasher|318 Rated kWh, 120% Usage</t>
  </si>
  <si>
    <t>Fixed (1)</t>
  </si>
  <si>
    <t>Below-Grade Total Wall Area (ft^2)</t>
  </si>
  <si>
    <t>Below-Grade Conditioned Wall Area (ft^2)</t>
  </si>
  <si>
    <t>Insulation Unfinished Basement|Wall R-10</t>
  </si>
  <si>
    <t>Location City</t>
  </si>
  <si>
    <t>Location State</t>
  </si>
  <si>
    <t>Location Latitude</t>
  </si>
  <si>
    <t>Location Longitude</t>
  </si>
  <si>
    <t>Upgrade Cost USD</t>
  </si>
  <si>
    <t>R-10 Basement Walls</t>
  </si>
  <si>
    <t>R-13 Drill and Fill Walls</t>
  </si>
  <si>
    <t>Double Pane Windows (high-gain)</t>
  </si>
  <si>
    <t>Double Pane Windows (low-gain)</t>
  </si>
  <si>
    <t>ENERGY STAR Dishwashers</t>
  </si>
  <si>
    <t>ENERGY STAR Clothes Washers</t>
  </si>
  <si>
    <t>ENERGY STAR Refrigerators</t>
  </si>
  <si>
    <t>Option 2 Cost 2 Value</t>
  </si>
  <si>
    <t>Option 2 Cost 2 Multiplier</t>
  </si>
  <si>
    <t>Conditioned Foundation Slab Area (ft^2)</t>
  </si>
  <si>
    <t>Windows|Clear, Double, Metal, Air</t>
  </si>
  <si>
    <t>Windows|Clear, Double, Non-metal, Air</t>
  </si>
  <si>
    <t>Windows|Low-E Storm on Double, Metal</t>
  </si>
  <si>
    <t>Windows|Low-E, Double, High-Gain</t>
  </si>
  <si>
    <t>Windows|Low-E, Double, Low-Gain</t>
  </si>
  <si>
    <t>Insulation Crawlspace|Uninsulated, 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</si>
</sst>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0" fillId="0" borderId="0" xfId="0"/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0" t="s">
        <v>376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1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339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346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6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2" t="s">
        <v>239</v>
      </c>
      <c r="B41" s="40" t="s">
        <v>241</v>
      </c>
      <c r="C41" s="22" t="s">
        <v>242</v>
      </c>
      <c r="D41" s="2"/>
      <c r="E41" s="2"/>
    </row>
    <row r="42" spans="1:6" x14ac:dyDescent="0.25">
      <c r="A42" s="42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0" zoomScaleNormal="80" workbookViewId="0"/>
  </sheetViews>
  <sheetFormatPr defaultColWidth="11.42578125" defaultRowHeight="15" x14ac:dyDescent="0.25"/>
  <cols>
    <col min="1" max="1" width="9.140625" style="46" customWidth="1"/>
    <col min="2" max="2" width="45.7109375" style="46" bestFit="1" customWidth="1"/>
    <col min="3" max="3" width="30.28515625" style="46" bestFit="1" customWidth="1"/>
    <col min="4" max="4" width="52.42578125" style="46" bestFit="1" customWidth="1"/>
    <col min="5" max="5" width="30" style="46" bestFit="1" customWidth="1"/>
    <col min="6" max="6" width="7" style="46" customWidth="1"/>
    <col min="7" max="7" width="9.7109375" style="46" customWidth="1"/>
    <col min="8" max="8" width="6.7109375" style="46" customWidth="1"/>
    <col min="9" max="9" width="58.7109375" style="4" customWidth="1"/>
    <col min="10" max="10" width="11.140625" style="4" customWidth="1"/>
    <col min="11" max="11" width="7.140625" style="46" customWidth="1"/>
    <col min="12" max="12" width="8.140625" style="46" customWidth="1"/>
    <col min="13" max="13" width="6.7109375" style="46" customWidth="1"/>
    <col min="14" max="15" width="7.7109375" style="46" customWidth="1"/>
    <col min="16" max="16" width="11.42578125" style="46"/>
    <col min="17" max="17" width="8.140625" style="46" customWidth="1"/>
    <col min="18" max="18" width="15.7109375" style="46" bestFit="1" customWidth="1"/>
    <col min="19" max="19" width="11.42578125" style="46"/>
    <col min="20" max="20" width="46.140625" style="46" customWidth="1"/>
    <col min="21" max="23" width="11.42578125" style="46"/>
    <col min="24" max="24" width="13.28515625" style="46" bestFit="1" customWidth="1"/>
    <col min="25" max="16384" width="11.42578125" style="46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6" t="s">
        <v>39</v>
      </c>
      <c r="V1" s="56"/>
      <c r="W1" s="56"/>
      <c r="X1" s="56"/>
      <c r="Y1" s="56"/>
      <c r="Z1" s="56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47" customFormat="1" ht="15.75" x14ac:dyDescent="0.25">
      <c r="A4" s="48" t="b">
        <v>1</v>
      </c>
      <c r="B4" s="48" t="s">
        <v>275</v>
      </c>
      <c r="C4" s="48" t="s">
        <v>276</v>
      </c>
      <c r="D4" s="48" t="s">
        <v>276</v>
      </c>
      <c r="E4" s="48" t="s">
        <v>40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s="50" customFormat="1" ht="15.75" x14ac:dyDescent="0.25">
      <c r="A5" s="49"/>
      <c r="B5" s="49" t="s">
        <v>265</v>
      </c>
      <c r="C5" s="49"/>
      <c r="D5" s="49" t="s">
        <v>278</v>
      </c>
      <c r="E5" s="49" t="str">
        <f>LOWER(SUBSTITUTE(D5," ","_"))</f>
        <v>building_id</v>
      </c>
      <c r="F5" s="49"/>
      <c r="G5" s="49" t="s">
        <v>267</v>
      </c>
      <c r="H5" s="49"/>
      <c r="I5" s="49">
        <v>1</v>
      </c>
      <c r="J5" s="49"/>
      <c r="K5" s="49">
        <v>1</v>
      </c>
      <c r="L5" s="49">
        <f>Setup!B24</f>
        <v>1000</v>
      </c>
      <c r="M5" s="49">
        <v>1</v>
      </c>
      <c r="N5" s="49">
        <v>1</v>
      </c>
      <c r="O5" s="49"/>
      <c r="P5" s="49"/>
      <c r="Q5" s="49"/>
      <c r="R5" s="49" t="s">
        <v>345</v>
      </c>
      <c r="S5" s="49"/>
      <c r="T5" s="49"/>
      <c r="U5" s="49"/>
      <c r="V5" s="49"/>
      <c r="W5" s="49"/>
      <c r="X5" s="49"/>
    </row>
    <row r="6" spans="1:26" s="21" customFormat="1" ht="15.6" customHeight="1" x14ac:dyDescent="0.25">
      <c r="A6" s="10"/>
      <c r="B6" s="10" t="s">
        <v>20</v>
      </c>
      <c r="C6" s="10"/>
      <c r="D6" s="10" t="s">
        <v>387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1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50" customFormat="1" ht="15.75" x14ac:dyDescent="0.25">
      <c r="A7" s="48" t="b">
        <v>1</v>
      </c>
      <c r="B7" s="48" t="s">
        <v>354</v>
      </c>
      <c r="C7" s="48" t="s">
        <v>355</v>
      </c>
      <c r="D7" s="48" t="s">
        <v>355</v>
      </c>
      <c r="E7" s="48" t="s">
        <v>356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7"/>
      <c r="Z7" s="47"/>
    </row>
    <row r="8" spans="1:26" s="50" customFormat="1" ht="15.75" x14ac:dyDescent="0.25">
      <c r="A8" s="49"/>
      <c r="B8" s="49" t="s">
        <v>265</v>
      </c>
      <c r="C8" s="49"/>
      <c r="D8" s="49" t="s">
        <v>357</v>
      </c>
      <c r="E8" s="49" t="str">
        <f>LOWER(SUBSTITUTE(D8," ","_"))</f>
        <v>always_run</v>
      </c>
      <c r="F8" s="49"/>
      <c r="G8" s="49" t="s">
        <v>267</v>
      </c>
      <c r="H8" s="49"/>
      <c r="I8" s="49">
        <v>1</v>
      </c>
      <c r="J8" s="49"/>
      <c r="K8" s="49">
        <v>1</v>
      </c>
      <c r="L8" s="49">
        <v>1</v>
      </c>
      <c r="M8" s="49">
        <v>1</v>
      </c>
      <c r="N8" s="49">
        <v>1</v>
      </c>
      <c r="O8" s="49"/>
      <c r="P8" s="49" t="s">
        <v>358</v>
      </c>
      <c r="Q8" s="49"/>
      <c r="R8" s="49" t="s">
        <v>271</v>
      </c>
      <c r="S8" s="49"/>
      <c r="T8" s="49"/>
      <c r="U8" s="49"/>
      <c r="V8" s="49"/>
      <c r="W8" s="49"/>
      <c r="X8" s="49"/>
    </row>
    <row r="9" spans="1:26" s="47" customFormat="1" ht="15.75" x14ac:dyDescent="0.25">
      <c r="A9" s="48" t="b">
        <v>1</v>
      </c>
      <c r="B9" s="48" t="s">
        <v>433</v>
      </c>
      <c r="C9" s="48" t="s">
        <v>269</v>
      </c>
      <c r="D9" s="48" t="s">
        <v>269</v>
      </c>
      <c r="E9" s="48" t="s">
        <v>40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6" s="49" customFormat="1" ht="15.75" x14ac:dyDescent="0.25">
      <c r="B10" s="49" t="s">
        <v>240</v>
      </c>
      <c r="D10" s="49" t="str">
        <f>"Run " &amp; B9</f>
        <v>Run R-10 Basement Walls</v>
      </c>
      <c r="E10" s="49" t="s">
        <v>266</v>
      </c>
      <c r="G10" s="49" t="s">
        <v>267</v>
      </c>
      <c r="I10" s="49">
        <v>1</v>
      </c>
      <c r="K10" s="49">
        <v>0</v>
      </c>
      <c r="L10" s="49">
        <v>1</v>
      </c>
      <c r="M10" s="49">
        <v>1</v>
      </c>
      <c r="N10" s="49">
        <v>1</v>
      </c>
      <c r="P10" s="49" t="s">
        <v>268</v>
      </c>
      <c r="R10" s="49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361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52" t="s">
        <v>395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365</v>
      </c>
      <c r="E12" s="10" t="str">
        <f t="shared" si="1"/>
        <v>option_1_apply_logic</v>
      </c>
      <c r="F12" s="10"/>
      <c r="G12" s="10" t="s">
        <v>233</v>
      </c>
      <c r="H12" s="10"/>
      <c r="I12" s="52" t="s">
        <v>396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379</v>
      </c>
      <c r="E13" s="10" t="str">
        <f t="shared" si="1"/>
        <v>option_1_cost_1_value</v>
      </c>
      <c r="F13" s="10"/>
      <c r="G13" s="10" t="s">
        <v>169</v>
      </c>
      <c r="H13" s="10"/>
      <c r="I13" s="54">
        <v>3.54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378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426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363</v>
      </c>
      <c r="E15" s="10" t="str">
        <f t="shared" ref="E15:E18" si="2">LOWER(SUBSTITUTE(D15," ","_"))</f>
        <v>option_2</v>
      </c>
      <c r="F15" s="10"/>
      <c r="G15" s="10" t="s">
        <v>233</v>
      </c>
      <c r="H15" s="10"/>
      <c r="I15" s="52" t="s">
        <v>427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367</v>
      </c>
      <c r="E16" s="10" t="str">
        <f t="shared" si="2"/>
        <v>option_2_apply_logic</v>
      </c>
      <c r="F16" s="10"/>
      <c r="G16" s="10" t="s">
        <v>233</v>
      </c>
      <c r="H16" s="10"/>
      <c r="I16" s="52" t="s">
        <v>397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383</v>
      </c>
      <c r="E17" s="10" t="str">
        <f t="shared" si="2"/>
        <v>option_2_cost_1_value</v>
      </c>
      <c r="F17" s="10"/>
      <c r="G17" s="10" t="s">
        <v>169</v>
      </c>
      <c r="H17" s="10"/>
      <c r="I17" s="54">
        <v>3.14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384</v>
      </c>
      <c r="E18" s="10" t="str">
        <f t="shared" si="2"/>
        <v>option_2_cost_1_multiplier</v>
      </c>
      <c r="F18" s="10"/>
      <c r="G18" s="10" t="s">
        <v>233</v>
      </c>
      <c r="H18" s="10"/>
      <c r="I18" s="10" t="s">
        <v>425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47" customFormat="1" ht="15.75" x14ac:dyDescent="0.25">
      <c r="A19" s="48" t="b">
        <v>0</v>
      </c>
      <c r="B19" s="48" t="s">
        <v>392</v>
      </c>
      <c r="C19" s="48" t="s">
        <v>269</v>
      </c>
      <c r="D19" s="48" t="s">
        <v>269</v>
      </c>
      <c r="E19" s="48" t="s">
        <v>40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6" s="49" customFormat="1" ht="15.75" x14ac:dyDescent="0.25">
      <c r="B20" s="49" t="s">
        <v>240</v>
      </c>
      <c r="D20" s="49" t="str">
        <f>"Run " &amp; B19</f>
        <v>Run R-10 Crawlspace Walls</v>
      </c>
      <c r="E20" s="49" t="s">
        <v>266</v>
      </c>
      <c r="G20" s="49" t="s">
        <v>267</v>
      </c>
      <c r="I20" s="49">
        <v>1</v>
      </c>
      <c r="K20" s="49">
        <v>0</v>
      </c>
      <c r="L20" s="49">
        <v>1</v>
      </c>
      <c r="M20" s="49">
        <v>1</v>
      </c>
      <c r="N20" s="49">
        <v>1</v>
      </c>
      <c r="P20" s="49" t="s">
        <v>268</v>
      </c>
      <c r="R20" s="49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361</v>
      </c>
      <c r="E21" s="10" t="str">
        <f t="shared" ref="E21:E24" si="3">LOWER(SUBSTITUTE(D21," ","_"))</f>
        <v>option_1</v>
      </c>
      <c r="F21" s="10"/>
      <c r="G21" s="10" t="s">
        <v>233</v>
      </c>
      <c r="H21" s="10"/>
      <c r="I21" s="53" t="s">
        <v>398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365</v>
      </c>
      <c r="E22" s="10" t="str">
        <f t="shared" si="3"/>
        <v>option_1_apply_logic</v>
      </c>
      <c r="F22" s="10"/>
      <c r="G22" s="10" t="s">
        <v>233</v>
      </c>
      <c r="H22" s="10"/>
      <c r="I22" s="53" t="s">
        <v>399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379</v>
      </c>
      <c r="E23" s="10" t="str">
        <f t="shared" si="3"/>
        <v>option_1_cost_1_value</v>
      </c>
      <c r="F23" s="10"/>
      <c r="G23" s="10" t="s">
        <v>169</v>
      </c>
      <c r="H23" s="10"/>
      <c r="I23" s="54">
        <v>1.73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378</v>
      </c>
      <c r="E24" s="10" t="str">
        <f t="shared" si="3"/>
        <v>option_1_cost_1_multiplier</v>
      </c>
      <c r="F24" s="10"/>
      <c r="G24" s="10" t="s">
        <v>233</v>
      </c>
      <c r="H24" s="10"/>
      <c r="I24" s="10" t="s">
        <v>425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53" customFormat="1" ht="15.6" customHeight="1" x14ac:dyDescent="0.25">
      <c r="A25" s="10"/>
      <c r="B25" s="10" t="s">
        <v>20</v>
      </c>
      <c r="C25" s="10"/>
      <c r="D25" s="10" t="s">
        <v>363</v>
      </c>
      <c r="E25" s="10" t="str">
        <f t="shared" ref="E25:E28" si="4">LOWER(SUBSTITUTE(D25," ","_"))</f>
        <v>option_2</v>
      </c>
      <c r="F25" s="10"/>
      <c r="G25" s="10" t="s">
        <v>233</v>
      </c>
      <c r="H25" s="10"/>
      <c r="I25" s="53" t="s">
        <v>398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3" customFormat="1" ht="15.6" customHeight="1" x14ac:dyDescent="0.25">
      <c r="A26" s="10"/>
      <c r="B26" s="10" t="s">
        <v>20</v>
      </c>
      <c r="C26" s="10"/>
      <c r="D26" s="10" t="s">
        <v>367</v>
      </c>
      <c r="E26" s="10" t="str">
        <f t="shared" si="4"/>
        <v>option_2_apply_logic</v>
      </c>
      <c r="F26" s="10"/>
      <c r="G26" s="10" t="s">
        <v>233</v>
      </c>
      <c r="H26" s="10"/>
      <c r="I26" s="53" t="s">
        <v>448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53" customFormat="1" ht="15.6" customHeight="1" x14ac:dyDescent="0.25">
      <c r="A27" s="10"/>
      <c r="B27" s="10" t="s">
        <v>20</v>
      </c>
      <c r="C27" s="10"/>
      <c r="D27" s="10" t="s">
        <v>383</v>
      </c>
      <c r="E27" s="10" t="str">
        <f t="shared" si="4"/>
        <v>option_2_cost_1_value</v>
      </c>
      <c r="F27" s="10"/>
      <c r="G27" s="10" t="s">
        <v>169</v>
      </c>
      <c r="H27" s="10"/>
      <c r="I27" s="54">
        <v>1.73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53" customFormat="1" ht="15.6" customHeight="1" x14ac:dyDescent="0.25">
      <c r="A28" s="10"/>
      <c r="B28" s="10" t="s">
        <v>20</v>
      </c>
      <c r="C28" s="10"/>
      <c r="D28" s="10" t="s">
        <v>384</v>
      </c>
      <c r="E28" s="10" t="str">
        <f t="shared" si="4"/>
        <v>option_2_cost_1_multiplier</v>
      </c>
      <c r="F28" s="10"/>
      <c r="G28" s="10" t="s">
        <v>233</v>
      </c>
      <c r="H28" s="10"/>
      <c r="I28" s="10" t="s">
        <v>425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53" customFormat="1" ht="15.6" customHeight="1" x14ac:dyDescent="0.25">
      <c r="A29" s="10"/>
      <c r="B29" s="10" t="s">
        <v>20</v>
      </c>
      <c r="C29" s="10"/>
      <c r="D29" s="10" t="s">
        <v>440</v>
      </c>
      <c r="E29" s="10" t="str">
        <f t="shared" ref="E29:E30" si="5">LOWER(SUBSTITUTE(D29," ","_"))</f>
        <v>option_2_cost_2_value</v>
      </c>
      <c r="F29" s="10"/>
      <c r="G29" s="10" t="s">
        <v>169</v>
      </c>
      <c r="H29" s="10"/>
      <c r="I29" s="54">
        <v>0.84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53" customFormat="1" ht="15.6" customHeight="1" x14ac:dyDescent="0.25">
      <c r="A30" s="10"/>
      <c r="B30" s="10" t="s">
        <v>20</v>
      </c>
      <c r="C30" s="10"/>
      <c r="D30" s="10" t="s">
        <v>441</v>
      </c>
      <c r="E30" s="10" t="str">
        <f t="shared" si="5"/>
        <v>option_2_cost_2_multiplier</v>
      </c>
      <c r="F30" s="10"/>
      <c r="G30" s="10" t="s">
        <v>233</v>
      </c>
      <c r="H30" s="10"/>
      <c r="I30" s="10" t="s">
        <v>442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47" customFormat="1" ht="15.75" x14ac:dyDescent="0.25">
      <c r="A31" s="48" t="b">
        <v>1</v>
      </c>
      <c r="B31" s="48" t="s">
        <v>434</v>
      </c>
      <c r="C31" s="48" t="s">
        <v>269</v>
      </c>
      <c r="D31" s="48" t="s">
        <v>269</v>
      </c>
      <c r="E31" s="48" t="s">
        <v>40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6" s="49" customFormat="1" ht="15.75" x14ac:dyDescent="0.25">
      <c r="B32" s="49" t="s">
        <v>240</v>
      </c>
      <c r="D32" s="49" t="str">
        <f>"Run " &amp; B31</f>
        <v>Run R-13 Drill and Fill Walls</v>
      </c>
      <c r="E32" s="49" t="s">
        <v>266</v>
      </c>
      <c r="G32" s="49" t="s">
        <v>267</v>
      </c>
      <c r="I32" s="49">
        <v>1</v>
      </c>
      <c r="K32" s="49">
        <v>0</v>
      </c>
      <c r="L32" s="49">
        <v>1</v>
      </c>
      <c r="M32" s="49">
        <v>1</v>
      </c>
      <c r="N32" s="49">
        <v>1</v>
      </c>
      <c r="P32" s="49" t="s">
        <v>268</v>
      </c>
      <c r="R32" s="49" t="s">
        <v>271</v>
      </c>
    </row>
    <row r="33" spans="1:26" s="21" customFormat="1" ht="15.6" customHeight="1" x14ac:dyDescent="0.25">
      <c r="A33" s="10"/>
      <c r="B33" s="10" t="s">
        <v>20</v>
      </c>
      <c r="C33" s="10"/>
      <c r="D33" s="10" t="s">
        <v>361</v>
      </c>
      <c r="E33" s="10" t="str">
        <f t="shared" ref="E33:E36" si="6">LOWER(SUBSTITUTE(D33," ","_"))</f>
        <v>option_1</v>
      </c>
      <c r="F33" s="10"/>
      <c r="G33" s="10" t="s">
        <v>233</v>
      </c>
      <c r="H33" s="10"/>
      <c r="I33" s="10" t="s">
        <v>368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365</v>
      </c>
      <c r="E34" s="10" t="str">
        <f t="shared" si="6"/>
        <v>option_1_apply_logic</v>
      </c>
      <c r="F34" s="10"/>
      <c r="G34" s="10" t="s">
        <v>233</v>
      </c>
      <c r="H34" s="10"/>
      <c r="I34" s="10" t="s">
        <v>369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.6" customHeight="1" x14ac:dyDescent="0.25">
      <c r="A35" s="10"/>
      <c r="B35" s="10" t="s">
        <v>20</v>
      </c>
      <c r="C35" s="10"/>
      <c r="D35" s="10" t="s">
        <v>379</v>
      </c>
      <c r="E35" s="10" t="str">
        <f t="shared" si="6"/>
        <v>option_1_cost_1_value</v>
      </c>
      <c r="F35" s="10"/>
      <c r="G35" s="10" t="s">
        <v>169</v>
      </c>
      <c r="H35" s="10"/>
      <c r="I35" s="54">
        <v>2.21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378</v>
      </c>
      <c r="E36" s="10" t="str">
        <f t="shared" si="6"/>
        <v>option_1_cost_1_multiplier</v>
      </c>
      <c r="F36" s="10"/>
      <c r="G36" s="10" t="s">
        <v>233</v>
      </c>
      <c r="H36" s="10"/>
      <c r="I36" s="10" t="s">
        <v>380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47" customFormat="1" ht="15.75" x14ac:dyDescent="0.25">
      <c r="A37" s="48" t="b">
        <v>1</v>
      </c>
      <c r="B37" s="48" t="s">
        <v>389</v>
      </c>
      <c r="C37" s="48" t="s">
        <v>269</v>
      </c>
      <c r="D37" s="48" t="s">
        <v>269</v>
      </c>
      <c r="E37" s="48" t="s">
        <v>40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6" s="49" customFormat="1" ht="15.75" x14ac:dyDescent="0.25">
      <c r="B38" s="49" t="s">
        <v>240</v>
      </c>
      <c r="D38" s="49" t="str">
        <f>"Run " &amp; B37</f>
        <v>Run R-5 Wall Sheathing</v>
      </c>
      <c r="E38" s="49" t="s">
        <v>266</v>
      </c>
      <c r="G38" s="49" t="s">
        <v>267</v>
      </c>
      <c r="I38" s="49">
        <v>1</v>
      </c>
      <c r="K38" s="49">
        <v>0</v>
      </c>
      <c r="L38" s="49">
        <v>1</v>
      </c>
      <c r="M38" s="49">
        <v>1</v>
      </c>
      <c r="N38" s="49">
        <v>1</v>
      </c>
      <c r="P38" s="49" t="s">
        <v>268</v>
      </c>
      <c r="R38" s="49" t="s">
        <v>271</v>
      </c>
    </row>
    <row r="39" spans="1:26" s="21" customFormat="1" ht="15.6" customHeight="1" x14ac:dyDescent="0.25">
      <c r="A39" s="10"/>
      <c r="B39" s="10" t="s">
        <v>20</v>
      </c>
      <c r="C39" s="10"/>
      <c r="D39" s="10" t="s">
        <v>361</v>
      </c>
      <c r="E39" s="10" t="str">
        <f>LOWER(SUBSTITUTE(D39," ","_"))</f>
        <v>option_1</v>
      </c>
      <c r="F39" s="10"/>
      <c r="G39" s="10" t="s">
        <v>233</v>
      </c>
      <c r="H39" s="10"/>
      <c r="I39" s="10" t="s">
        <v>390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5"/>
      <c r="Z39" s="15"/>
    </row>
    <row r="40" spans="1:26" s="21" customFormat="1" ht="15.6" customHeight="1" x14ac:dyDescent="0.25">
      <c r="A40" s="10"/>
      <c r="B40" s="10" t="s">
        <v>20</v>
      </c>
      <c r="C40" s="10"/>
      <c r="D40" s="10" t="s">
        <v>365</v>
      </c>
      <c r="E40" s="10" t="str">
        <f t="shared" ref="E40:E42" si="7">LOWER(SUBSTITUTE(D40," ","_"))</f>
        <v>option_1_apply_logic</v>
      </c>
      <c r="F40" s="10"/>
      <c r="G40" s="10" t="s">
        <v>233</v>
      </c>
      <c r="H40" s="10"/>
      <c r="I40" s="10" t="s">
        <v>394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21" customFormat="1" ht="15.6" customHeight="1" x14ac:dyDescent="0.25">
      <c r="A41" s="10"/>
      <c r="B41" s="10" t="s">
        <v>20</v>
      </c>
      <c r="C41" s="10"/>
      <c r="D41" s="10" t="s">
        <v>379</v>
      </c>
      <c r="E41" s="10" t="str">
        <f t="shared" si="7"/>
        <v>option_1_cost_1_value</v>
      </c>
      <c r="F41" s="10"/>
      <c r="G41" s="10" t="s">
        <v>169</v>
      </c>
      <c r="H41" s="10"/>
      <c r="I41" s="54">
        <v>1.73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378</v>
      </c>
      <c r="E42" s="10" t="str">
        <f t="shared" si="7"/>
        <v>option_1_cost_1_multiplier</v>
      </c>
      <c r="F42" s="10"/>
      <c r="G42" s="10" t="s">
        <v>233</v>
      </c>
      <c r="H42" s="10"/>
      <c r="I42" s="10" t="s">
        <v>380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47" customFormat="1" ht="15.75" x14ac:dyDescent="0.25">
      <c r="A43" s="48" t="b">
        <v>1</v>
      </c>
      <c r="B43" s="48" t="s">
        <v>435</v>
      </c>
      <c r="C43" s="48" t="s">
        <v>269</v>
      </c>
      <c r="D43" s="48" t="s">
        <v>269</v>
      </c>
      <c r="E43" s="48" t="s">
        <v>40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6" s="49" customFormat="1" ht="15.75" x14ac:dyDescent="0.25">
      <c r="B44" s="49" t="s">
        <v>240</v>
      </c>
      <c r="D44" s="49" t="str">
        <f>"Run " &amp; B43</f>
        <v>Run Double Pane Windows (high-gain)</v>
      </c>
      <c r="E44" s="49" t="s">
        <v>266</v>
      </c>
      <c r="G44" s="49" t="s">
        <v>267</v>
      </c>
      <c r="I44" s="49">
        <v>1</v>
      </c>
      <c r="K44" s="49">
        <v>0</v>
      </c>
      <c r="L44" s="49">
        <v>1</v>
      </c>
      <c r="M44" s="49">
        <v>1</v>
      </c>
      <c r="N44" s="49">
        <v>1</v>
      </c>
      <c r="P44" s="49" t="s">
        <v>268</v>
      </c>
      <c r="R44" s="49" t="s">
        <v>271</v>
      </c>
    </row>
    <row r="45" spans="1:26" s="21" customFormat="1" ht="15.6" customHeight="1" x14ac:dyDescent="0.25">
      <c r="A45" s="10"/>
      <c r="B45" s="10" t="s">
        <v>20</v>
      </c>
      <c r="C45" s="10"/>
      <c r="D45" s="10" t="s">
        <v>361</v>
      </c>
      <c r="E45" s="10" t="str">
        <f>LOWER(SUBSTITUTE(D45," ","_"))</f>
        <v>option_1</v>
      </c>
      <c r="F45" s="10"/>
      <c r="G45" s="10" t="s">
        <v>233</v>
      </c>
      <c r="H45" s="10"/>
      <c r="I45" s="10" t="s">
        <v>446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365</v>
      </c>
      <c r="E46" s="10" t="str">
        <f t="shared" ref="E46:E48" si="8">LOWER(SUBSTITUTE(D46," ","_"))</f>
        <v>option_1_apply_logic</v>
      </c>
      <c r="F46" s="10"/>
      <c r="G46" s="10" t="s">
        <v>233</v>
      </c>
      <c r="H46" s="10"/>
      <c r="I46" s="10" t="s">
        <v>366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379</v>
      </c>
      <c r="E47" s="10" t="str">
        <f t="shared" si="8"/>
        <v>option_1_cost_1_value</v>
      </c>
      <c r="F47" s="10"/>
      <c r="G47" s="10" t="s">
        <v>169</v>
      </c>
      <c r="H47" s="10"/>
      <c r="I47" s="54">
        <v>36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378</v>
      </c>
      <c r="E48" s="10" t="str">
        <f t="shared" si="8"/>
        <v>option_1_cost_1_multiplier</v>
      </c>
      <c r="F48" s="10"/>
      <c r="G48" s="10" t="s">
        <v>233</v>
      </c>
      <c r="H48" s="10"/>
      <c r="I48" s="10" t="s">
        <v>381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47" customFormat="1" ht="15.75" x14ac:dyDescent="0.25">
      <c r="A49" s="48" t="b">
        <v>1</v>
      </c>
      <c r="B49" s="48" t="s">
        <v>436</v>
      </c>
      <c r="C49" s="48" t="s">
        <v>269</v>
      </c>
      <c r="D49" s="48" t="s">
        <v>269</v>
      </c>
      <c r="E49" s="48" t="s">
        <v>40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6" s="49" customFormat="1" ht="15.75" x14ac:dyDescent="0.25">
      <c r="B50" s="49" t="s">
        <v>240</v>
      </c>
      <c r="D50" s="49" t="str">
        <f>"Run " &amp; B49</f>
        <v>Run Double Pane Windows (low-gain)</v>
      </c>
      <c r="E50" s="49" t="s">
        <v>266</v>
      </c>
      <c r="G50" s="49" t="s">
        <v>267</v>
      </c>
      <c r="I50" s="49">
        <v>1</v>
      </c>
      <c r="K50" s="49">
        <v>0</v>
      </c>
      <c r="L50" s="49">
        <v>1</v>
      </c>
      <c r="M50" s="49">
        <v>1</v>
      </c>
      <c r="N50" s="49">
        <v>1</v>
      </c>
      <c r="P50" s="49" t="s">
        <v>268</v>
      </c>
      <c r="R50" s="49" t="s">
        <v>271</v>
      </c>
    </row>
    <row r="51" spans="1:26" s="21" customFormat="1" ht="15.6" customHeight="1" x14ac:dyDescent="0.25">
      <c r="A51" s="10"/>
      <c r="B51" s="10" t="s">
        <v>20</v>
      </c>
      <c r="C51" s="10"/>
      <c r="D51" s="10" t="s">
        <v>361</v>
      </c>
      <c r="E51" s="10" t="str">
        <f>LOWER(SUBSTITUTE(D51," ","_"))</f>
        <v>option_1</v>
      </c>
      <c r="F51" s="10"/>
      <c r="G51" s="10" t="s">
        <v>233</v>
      </c>
      <c r="H51" s="10"/>
      <c r="I51" s="10" t="s">
        <v>447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5"/>
    </row>
    <row r="52" spans="1:26" s="21" customFormat="1" ht="15.6" customHeight="1" x14ac:dyDescent="0.25">
      <c r="A52" s="10"/>
      <c r="B52" s="10" t="s">
        <v>20</v>
      </c>
      <c r="C52" s="10"/>
      <c r="D52" s="10" t="s">
        <v>365</v>
      </c>
      <c r="E52" s="10" t="str">
        <f t="shared" ref="E52:E54" si="9">LOWER(SUBSTITUTE(D52," ","_"))</f>
        <v>option_1_apply_logic</v>
      </c>
      <c r="F52" s="10"/>
      <c r="G52" s="10" t="s">
        <v>233</v>
      </c>
      <c r="H52" s="10"/>
      <c r="I52" s="10" t="s">
        <v>366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21" customFormat="1" ht="15.6" customHeight="1" x14ac:dyDescent="0.25">
      <c r="A53" s="10"/>
      <c r="B53" s="10" t="s">
        <v>20</v>
      </c>
      <c r="C53" s="10"/>
      <c r="D53" s="10" t="s">
        <v>379</v>
      </c>
      <c r="E53" s="10" t="str">
        <f t="shared" si="9"/>
        <v>option_1_cost_1_value</v>
      </c>
      <c r="F53" s="10"/>
      <c r="G53" s="10" t="s">
        <v>169</v>
      </c>
      <c r="H53" s="10"/>
      <c r="I53" s="54">
        <v>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5"/>
    </row>
    <row r="54" spans="1:26" s="21" customFormat="1" ht="15.6" customHeight="1" x14ac:dyDescent="0.25">
      <c r="A54" s="10"/>
      <c r="B54" s="10" t="s">
        <v>20</v>
      </c>
      <c r="C54" s="10"/>
      <c r="D54" s="10" t="s">
        <v>378</v>
      </c>
      <c r="E54" s="10" t="str">
        <f t="shared" si="9"/>
        <v>option_1_cost_1_multiplier</v>
      </c>
      <c r="F54" s="10"/>
      <c r="G54" s="10" t="s">
        <v>233</v>
      </c>
      <c r="H54" s="10"/>
      <c r="I54" s="10" t="s">
        <v>381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5"/>
      <c r="Z54" s="15"/>
    </row>
    <row r="55" spans="1:26" s="47" customFormat="1" ht="15.75" x14ac:dyDescent="0.25">
      <c r="A55" s="48" t="b">
        <v>1</v>
      </c>
      <c r="B55" s="48" t="s">
        <v>400</v>
      </c>
      <c r="C55" s="48" t="s">
        <v>269</v>
      </c>
      <c r="D55" s="48" t="s">
        <v>269</v>
      </c>
      <c r="E55" s="48" t="s">
        <v>40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</row>
    <row r="56" spans="1:26" s="49" customFormat="1" ht="15.75" x14ac:dyDescent="0.25">
      <c r="B56" s="49" t="s">
        <v>240</v>
      </c>
      <c r="D56" s="49" t="str">
        <f>"Run " &amp; B55</f>
        <v>Run Low-E Storm Windows</v>
      </c>
      <c r="E56" s="49" t="s">
        <v>266</v>
      </c>
      <c r="G56" s="49" t="s">
        <v>267</v>
      </c>
      <c r="I56" s="49">
        <v>1</v>
      </c>
      <c r="K56" s="49">
        <v>0</v>
      </c>
      <c r="L56" s="49">
        <v>1</v>
      </c>
      <c r="M56" s="49">
        <v>1</v>
      </c>
      <c r="N56" s="49">
        <v>1</v>
      </c>
      <c r="P56" s="49" t="s">
        <v>268</v>
      </c>
      <c r="R56" s="49" t="s">
        <v>271</v>
      </c>
    </row>
    <row r="57" spans="1:26" s="53" customFormat="1" ht="15.6" customHeight="1" x14ac:dyDescent="0.25">
      <c r="A57" s="10"/>
      <c r="B57" s="10" t="s">
        <v>20</v>
      </c>
      <c r="C57" s="10"/>
      <c r="D57" s="10" t="s">
        <v>361</v>
      </c>
      <c r="E57" s="10" t="str">
        <f t="shared" ref="E57:E68" si="10">LOWER(SUBSTITUTE(D57," ","_"))</f>
        <v>option_1</v>
      </c>
      <c r="F57" s="10"/>
      <c r="G57" s="10" t="s">
        <v>233</v>
      </c>
      <c r="H57" s="10"/>
      <c r="I57" s="10" t="s">
        <v>404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5"/>
    </row>
    <row r="58" spans="1:26" s="53" customFormat="1" ht="15.6" customHeight="1" x14ac:dyDescent="0.25">
      <c r="A58" s="10"/>
      <c r="B58" s="10" t="s">
        <v>20</v>
      </c>
      <c r="C58" s="10"/>
      <c r="D58" s="10" t="s">
        <v>365</v>
      </c>
      <c r="E58" s="10" t="str">
        <f t="shared" si="10"/>
        <v>option_1_apply_logic</v>
      </c>
      <c r="F58" s="10"/>
      <c r="G58" s="10" t="s">
        <v>233</v>
      </c>
      <c r="H58" s="10"/>
      <c r="I58" s="10" t="s">
        <v>405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53" customFormat="1" ht="15.6" customHeight="1" x14ac:dyDescent="0.25">
      <c r="A59" s="10"/>
      <c r="B59" s="10" t="s">
        <v>20</v>
      </c>
      <c r="C59" s="10"/>
      <c r="D59" s="10" t="s">
        <v>379</v>
      </c>
      <c r="E59" s="10" t="str">
        <f t="shared" si="10"/>
        <v>option_1_cost_1_value</v>
      </c>
      <c r="F59" s="10"/>
      <c r="G59" s="10" t="s">
        <v>169</v>
      </c>
      <c r="H59" s="10"/>
      <c r="I59" s="54">
        <v>13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5"/>
    </row>
    <row r="60" spans="1:26" s="53" customFormat="1" ht="15.6" customHeight="1" x14ac:dyDescent="0.25">
      <c r="A60" s="10"/>
      <c r="B60" s="10" t="s">
        <v>20</v>
      </c>
      <c r="C60" s="10"/>
      <c r="D60" s="10" t="s">
        <v>378</v>
      </c>
      <c r="E60" s="10" t="str">
        <f t="shared" si="10"/>
        <v>option_1_cost_1_multiplier</v>
      </c>
      <c r="F60" s="10"/>
      <c r="G60" s="10" t="s">
        <v>233</v>
      </c>
      <c r="H60" s="10"/>
      <c r="I60" s="10" t="s">
        <v>381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5"/>
      <c r="Z60" s="15"/>
    </row>
    <row r="61" spans="1:26" s="53" customFormat="1" ht="15.6" customHeight="1" x14ac:dyDescent="0.25">
      <c r="A61" s="10"/>
      <c r="B61" s="10" t="s">
        <v>20</v>
      </c>
      <c r="C61" s="10"/>
      <c r="D61" s="10" t="s">
        <v>363</v>
      </c>
      <c r="E61" s="10" t="str">
        <f t="shared" si="10"/>
        <v>option_2</v>
      </c>
      <c r="F61" s="10"/>
      <c r="G61" s="10" t="s">
        <v>233</v>
      </c>
      <c r="H61" s="10"/>
      <c r="I61" s="10" t="s">
        <v>408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53" customFormat="1" ht="15.6" customHeight="1" x14ac:dyDescent="0.25">
      <c r="A62" s="10"/>
      <c r="B62" s="10" t="s">
        <v>20</v>
      </c>
      <c r="C62" s="10"/>
      <c r="D62" s="10" t="s">
        <v>367</v>
      </c>
      <c r="E62" s="10" t="str">
        <f t="shared" si="10"/>
        <v>option_2_apply_logic</v>
      </c>
      <c r="F62" s="10"/>
      <c r="G62" s="10" t="s">
        <v>233</v>
      </c>
      <c r="H62" s="10"/>
      <c r="I62" s="10" t="s">
        <v>409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5"/>
    </row>
    <row r="63" spans="1:26" s="53" customFormat="1" ht="15.6" customHeight="1" x14ac:dyDescent="0.25">
      <c r="A63" s="10"/>
      <c r="B63" s="10" t="s">
        <v>20</v>
      </c>
      <c r="C63" s="10"/>
      <c r="D63" s="10" t="s">
        <v>383</v>
      </c>
      <c r="E63" s="10" t="str">
        <f t="shared" si="10"/>
        <v>option_2_cost_1_value</v>
      </c>
      <c r="F63" s="10"/>
      <c r="G63" s="10" t="s">
        <v>169</v>
      </c>
      <c r="H63" s="10"/>
      <c r="I63" s="54">
        <v>13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5"/>
    </row>
    <row r="64" spans="1:26" s="53" customFormat="1" ht="15.6" customHeight="1" x14ac:dyDescent="0.25">
      <c r="A64" s="10"/>
      <c r="B64" s="10" t="s">
        <v>20</v>
      </c>
      <c r="C64" s="10"/>
      <c r="D64" s="10" t="s">
        <v>384</v>
      </c>
      <c r="E64" s="10" t="str">
        <f t="shared" si="10"/>
        <v>option_2_cost_1_multiplier</v>
      </c>
      <c r="F64" s="10"/>
      <c r="G64" s="10" t="s">
        <v>233</v>
      </c>
      <c r="H64" s="10"/>
      <c r="I64" s="10" t="s">
        <v>381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53" customFormat="1" ht="15" customHeight="1" x14ac:dyDescent="0.25">
      <c r="A65" s="10"/>
      <c r="B65" s="10" t="s">
        <v>20</v>
      </c>
      <c r="C65" s="10"/>
      <c r="D65" s="10" t="s">
        <v>364</v>
      </c>
      <c r="E65" s="10" t="str">
        <f t="shared" si="10"/>
        <v>option_3</v>
      </c>
      <c r="F65" s="10"/>
      <c r="G65" s="10" t="s">
        <v>233</v>
      </c>
      <c r="H65" s="10"/>
      <c r="I65" s="10" t="s">
        <v>445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5"/>
      <c r="Z65" s="15"/>
    </row>
    <row r="66" spans="1:26" s="53" customFormat="1" ht="15" customHeight="1" x14ac:dyDescent="0.25">
      <c r="A66" s="10"/>
      <c r="B66" s="10" t="s">
        <v>20</v>
      </c>
      <c r="C66" s="10"/>
      <c r="D66" s="10" t="s">
        <v>406</v>
      </c>
      <c r="E66" s="10" t="str">
        <f t="shared" ref="E66" si="11">LOWER(SUBSTITUTE(D66," ","_"))</f>
        <v>option_3_apply_logic</v>
      </c>
      <c r="F66" s="10"/>
      <c r="G66" s="10" t="s">
        <v>233</v>
      </c>
      <c r="H66" s="10"/>
      <c r="I66" s="10" t="s">
        <v>443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5"/>
      <c r="Z66" s="15"/>
    </row>
    <row r="67" spans="1:26" s="53" customFormat="1" ht="15" customHeight="1" x14ac:dyDescent="0.25">
      <c r="A67" s="10"/>
      <c r="B67" s="10" t="s">
        <v>20</v>
      </c>
      <c r="C67" s="10"/>
      <c r="D67" s="10" t="s">
        <v>385</v>
      </c>
      <c r="E67" s="10" t="str">
        <f t="shared" si="10"/>
        <v>option_3_cost_1_value</v>
      </c>
      <c r="F67" s="10"/>
      <c r="G67" s="10" t="s">
        <v>169</v>
      </c>
      <c r="H67" s="10"/>
      <c r="I67" s="54">
        <v>13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53" customFormat="1" ht="15" customHeight="1" x14ac:dyDescent="0.25">
      <c r="A68" s="10"/>
      <c r="B68" s="10" t="s">
        <v>20</v>
      </c>
      <c r="C68" s="10"/>
      <c r="D68" s="10" t="s">
        <v>386</v>
      </c>
      <c r="E68" s="10" t="str">
        <f t="shared" si="10"/>
        <v>option_3_cost_1_multiplier</v>
      </c>
      <c r="F68" s="10"/>
      <c r="G68" s="10" t="s">
        <v>233</v>
      </c>
      <c r="H68" s="10"/>
      <c r="I68" s="10" t="s">
        <v>381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5"/>
      <c r="Z68" s="15"/>
    </row>
    <row r="69" spans="1:26" s="53" customFormat="1" ht="15" customHeight="1" x14ac:dyDescent="0.25">
      <c r="A69" s="10"/>
      <c r="B69" s="10" t="s">
        <v>20</v>
      </c>
      <c r="C69" s="10"/>
      <c r="D69" s="10" t="s">
        <v>401</v>
      </c>
      <c r="E69" s="10" t="str">
        <f t="shared" ref="E69:E72" si="12">LOWER(SUBSTITUTE(D69," ","_"))</f>
        <v>option_4</v>
      </c>
      <c r="F69" s="10"/>
      <c r="G69" s="10" t="s">
        <v>233</v>
      </c>
      <c r="H69" s="10"/>
      <c r="I69" s="10" t="s">
        <v>410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5"/>
      <c r="Z69" s="15"/>
    </row>
    <row r="70" spans="1:26" s="53" customFormat="1" ht="15" customHeight="1" x14ac:dyDescent="0.25">
      <c r="A70" s="10"/>
      <c r="B70" s="10" t="s">
        <v>20</v>
      </c>
      <c r="C70" s="10"/>
      <c r="D70" s="10" t="s">
        <v>407</v>
      </c>
      <c r="E70" s="10" t="str">
        <f t="shared" si="12"/>
        <v>option_4_apply_logic</v>
      </c>
      <c r="F70" s="10"/>
      <c r="G70" s="10" t="s">
        <v>233</v>
      </c>
      <c r="H70" s="10"/>
      <c r="I70" s="10" t="s">
        <v>444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53" customFormat="1" ht="15" customHeight="1" x14ac:dyDescent="0.25">
      <c r="A71" s="10"/>
      <c r="B71" s="10" t="s">
        <v>20</v>
      </c>
      <c r="C71" s="10"/>
      <c r="D71" s="10" t="s">
        <v>402</v>
      </c>
      <c r="E71" s="10" t="str">
        <f t="shared" si="12"/>
        <v>option_4_cost_1_value</v>
      </c>
      <c r="F71" s="10"/>
      <c r="G71" s="10" t="s">
        <v>169</v>
      </c>
      <c r="H71" s="10"/>
      <c r="I71" s="54">
        <v>13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5"/>
      <c r="Z71" s="15"/>
    </row>
    <row r="72" spans="1:26" s="53" customFormat="1" ht="15" customHeight="1" x14ac:dyDescent="0.25">
      <c r="A72" s="10"/>
      <c r="B72" s="10" t="s">
        <v>20</v>
      </c>
      <c r="C72" s="10"/>
      <c r="D72" s="10" t="s">
        <v>403</v>
      </c>
      <c r="E72" s="10" t="str">
        <f t="shared" si="12"/>
        <v>option_4_cost_1_multiplier</v>
      </c>
      <c r="F72" s="10"/>
      <c r="G72" s="10" t="s">
        <v>233</v>
      </c>
      <c r="H72" s="10"/>
      <c r="I72" s="10" t="s">
        <v>381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5"/>
      <c r="Z72" s="15"/>
    </row>
    <row r="73" spans="1:26" s="47" customFormat="1" ht="15.75" x14ac:dyDescent="0.25">
      <c r="A73" s="48" t="b">
        <v>1</v>
      </c>
      <c r="B73" s="48" t="s">
        <v>437</v>
      </c>
      <c r="C73" s="48" t="s">
        <v>269</v>
      </c>
      <c r="D73" s="48" t="s">
        <v>269</v>
      </c>
      <c r="E73" s="48" t="s">
        <v>40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</row>
    <row r="74" spans="1:26" s="49" customFormat="1" ht="15.75" x14ac:dyDescent="0.25">
      <c r="B74" s="49" t="s">
        <v>240</v>
      </c>
      <c r="D74" s="49" t="str">
        <f>"Run " &amp; B73</f>
        <v>Run ENERGY STAR Dishwashers</v>
      </c>
      <c r="E74" s="49" t="s">
        <v>266</v>
      </c>
      <c r="G74" s="49" t="s">
        <v>267</v>
      </c>
      <c r="I74" s="49">
        <v>1</v>
      </c>
      <c r="K74" s="49">
        <v>0</v>
      </c>
      <c r="L74" s="49">
        <v>1</v>
      </c>
      <c r="M74" s="49">
        <v>1</v>
      </c>
      <c r="N74" s="49">
        <v>1</v>
      </c>
      <c r="P74" s="49" t="s">
        <v>268</v>
      </c>
      <c r="R74" s="49" t="s">
        <v>271</v>
      </c>
    </row>
    <row r="75" spans="1:26" s="53" customFormat="1" ht="15.6" customHeight="1" x14ac:dyDescent="0.25">
      <c r="A75" s="10"/>
      <c r="B75" s="10" t="s">
        <v>20</v>
      </c>
      <c r="C75" s="10"/>
      <c r="D75" s="10" t="s">
        <v>361</v>
      </c>
      <c r="E75" s="10" t="str">
        <f t="shared" ref="E75:E86" si="13">LOWER(SUBSTITUTE(D75," ","_"))</f>
        <v>option_1</v>
      </c>
      <c r="F75" s="10"/>
      <c r="G75" s="10" t="s">
        <v>233</v>
      </c>
      <c r="H75" s="10"/>
      <c r="I75" s="10" t="s">
        <v>420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5"/>
      <c r="Z75" s="15"/>
    </row>
    <row r="76" spans="1:26" s="53" customFormat="1" ht="15.6" customHeight="1" x14ac:dyDescent="0.25">
      <c r="A76" s="10"/>
      <c r="B76" s="10" t="s">
        <v>20</v>
      </c>
      <c r="C76" s="10"/>
      <c r="D76" s="10" t="s">
        <v>365</v>
      </c>
      <c r="E76" s="10" t="str">
        <f t="shared" si="13"/>
        <v>option_1_apply_logic</v>
      </c>
      <c r="F76" s="10"/>
      <c r="G76" s="10" t="s">
        <v>233</v>
      </c>
      <c r="H76" s="10"/>
      <c r="I76" s="10" t="s">
        <v>421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53" customFormat="1" ht="15.6" customHeight="1" x14ac:dyDescent="0.25">
      <c r="A77" s="10"/>
      <c r="B77" s="10" t="s">
        <v>20</v>
      </c>
      <c r="C77" s="10"/>
      <c r="D77" s="10" t="s">
        <v>379</v>
      </c>
      <c r="E77" s="10" t="str">
        <f t="shared" si="13"/>
        <v>option_1_cost_1_value</v>
      </c>
      <c r="F77" s="10"/>
      <c r="G77" s="10" t="s">
        <v>169</v>
      </c>
      <c r="H77" s="10"/>
      <c r="I77" s="54">
        <v>959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5"/>
      <c r="Z77" s="15"/>
    </row>
    <row r="78" spans="1:26" s="53" customFormat="1" ht="15.6" customHeight="1" x14ac:dyDescent="0.25">
      <c r="A78" s="10"/>
      <c r="B78" s="10" t="s">
        <v>20</v>
      </c>
      <c r="C78" s="10"/>
      <c r="D78" s="10" t="s">
        <v>378</v>
      </c>
      <c r="E78" s="10" t="str">
        <f t="shared" si="13"/>
        <v>option_1_cost_1_multiplier</v>
      </c>
      <c r="F78" s="10"/>
      <c r="G78" s="10" t="s">
        <v>233</v>
      </c>
      <c r="H78" s="10"/>
      <c r="I78" s="10" t="s">
        <v>424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5"/>
      <c r="Z78" s="15"/>
    </row>
    <row r="79" spans="1:26" s="53" customFormat="1" ht="15.6" customHeight="1" x14ac:dyDescent="0.25">
      <c r="A79" s="10"/>
      <c r="B79" s="10" t="s">
        <v>20</v>
      </c>
      <c r="C79" s="10"/>
      <c r="D79" s="10" t="s">
        <v>363</v>
      </c>
      <c r="E79" s="10" t="str">
        <f t="shared" si="13"/>
        <v>option_2</v>
      </c>
      <c r="F79" s="10"/>
      <c r="G79" s="10" t="s">
        <v>233</v>
      </c>
      <c r="H79" s="10"/>
      <c r="I79" s="10" t="s">
        <v>411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53" customFormat="1" ht="15.6" customHeight="1" x14ac:dyDescent="0.25">
      <c r="A80" s="10"/>
      <c r="B80" s="10" t="s">
        <v>20</v>
      </c>
      <c r="C80" s="10"/>
      <c r="D80" s="10" t="s">
        <v>367</v>
      </c>
      <c r="E80" s="10" t="str">
        <f t="shared" si="13"/>
        <v>option_2_apply_logic</v>
      </c>
      <c r="F80" s="10"/>
      <c r="G80" s="10" t="s">
        <v>233</v>
      </c>
      <c r="H80" s="10"/>
      <c r="I80" s="10" t="s">
        <v>419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5"/>
      <c r="Z80" s="15"/>
    </row>
    <row r="81" spans="1:26" s="53" customFormat="1" ht="15.6" customHeight="1" x14ac:dyDescent="0.25">
      <c r="A81" s="10"/>
      <c r="B81" s="10" t="s">
        <v>20</v>
      </c>
      <c r="C81" s="10"/>
      <c r="D81" s="10" t="s">
        <v>383</v>
      </c>
      <c r="E81" s="10" t="str">
        <f t="shared" si="13"/>
        <v>option_2_cost_1_value</v>
      </c>
      <c r="F81" s="10"/>
      <c r="G81" s="10" t="s">
        <v>169</v>
      </c>
      <c r="H81" s="10"/>
      <c r="I81" s="54">
        <v>959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5"/>
      <c r="Z81" s="15"/>
    </row>
    <row r="82" spans="1:26" s="53" customFormat="1" ht="15.6" customHeight="1" x14ac:dyDescent="0.25">
      <c r="A82" s="10"/>
      <c r="B82" s="10" t="s">
        <v>20</v>
      </c>
      <c r="C82" s="10"/>
      <c r="D82" s="10" t="s">
        <v>384</v>
      </c>
      <c r="E82" s="10" t="str">
        <f t="shared" si="13"/>
        <v>option_2_cost_1_multiplier</v>
      </c>
      <c r="F82" s="10"/>
      <c r="G82" s="10" t="s">
        <v>233</v>
      </c>
      <c r="H82" s="10"/>
      <c r="I82" s="10" t="s">
        <v>424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53" customFormat="1" ht="15" customHeight="1" x14ac:dyDescent="0.25">
      <c r="A83" s="10"/>
      <c r="B83" s="10" t="s">
        <v>20</v>
      </c>
      <c r="C83" s="10"/>
      <c r="D83" s="10" t="s">
        <v>364</v>
      </c>
      <c r="E83" s="10" t="str">
        <f t="shared" si="13"/>
        <v>option_3</v>
      </c>
      <c r="F83" s="10"/>
      <c r="G83" s="10" t="s">
        <v>233</v>
      </c>
      <c r="H83" s="10"/>
      <c r="I83" s="10" t="s">
        <v>422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5"/>
      <c r="Z83" s="15"/>
    </row>
    <row r="84" spans="1:26" s="53" customFormat="1" ht="15" customHeight="1" x14ac:dyDescent="0.25">
      <c r="A84" s="10"/>
      <c r="B84" s="10" t="s">
        <v>20</v>
      </c>
      <c r="C84" s="10"/>
      <c r="D84" s="10" t="s">
        <v>406</v>
      </c>
      <c r="E84" s="10" t="str">
        <f t="shared" si="13"/>
        <v>option_3_apply_logic</v>
      </c>
      <c r="F84" s="10"/>
      <c r="G84" s="10" t="s">
        <v>233</v>
      </c>
      <c r="H84" s="10"/>
      <c r="I84" s="10" t="s">
        <v>423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5"/>
      <c r="Z84" s="15"/>
    </row>
    <row r="85" spans="1:26" s="53" customFormat="1" ht="15" customHeight="1" x14ac:dyDescent="0.25">
      <c r="A85" s="10"/>
      <c r="B85" s="10" t="s">
        <v>20</v>
      </c>
      <c r="C85" s="10"/>
      <c r="D85" s="10" t="s">
        <v>385</v>
      </c>
      <c r="E85" s="10" t="str">
        <f t="shared" si="13"/>
        <v>option_3_cost_1_value</v>
      </c>
      <c r="F85" s="10"/>
      <c r="G85" s="10" t="s">
        <v>169</v>
      </c>
      <c r="H85" s="10"/>
      <c r="I85" s="54">
        <v>959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53" customFormat="1" ht="15" customHeight="1" x14ac:dyDescent="0.25">
      <c r="A86" s="10"/>
      <c r="B86" s="10" t="s">
        <v>20</v>
      </c>
      <c r="C86" s="10"/>
      <c r="D86" s="10" t="s">
        <v>386</v>
      </c>
      <c r="E86" s="10" t="str">
        <f t="shared" si="13"/>
        <v>option_3_cost_1_multiplier</v>
      </c>
      <c r="F86" s="10"/>
      <c r="G86" s="10" t="s">
        <v>233</v>
      </c>
      <c r="H86" s="10"/>
      <c r="I86" s="10" t="s">
        <v>424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5"/>
      <c r="Z86" s="15"/>
    </row>
    <row r="87" spans="1:26" s="47" customFormat="1" ht="15.75" x14ac:dyDescent="0.25">
      <c r="A87" s="48" t="b">
        <v>1</v>
      </c>
      <c r="B87" s="48" t="s">
        <v>438</v>
      </c>
      <c r="C87" s="48" t="s">
        <v>269</v>
      </c>
      <c r="D87" s="48" t="s">
        <v>269</v>
      </c>
      <c r="E87" s="48" t="s">
        <v>40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</row>
    <row r="88" spans="1:26" s="49" customFormat="1" ht="15.75" x14ac:dyDescent="0.25">
      <c r="B88" s="49" t="s">
        <v>240</v>
      </c>
      <c r="D88" s="49" t="str">
        <f>"Run " &amp; B87</f>
        <v>Run ENERGY STAR Clothes Washers</v>
      </c>
      <c r="E88" s="49" t="s">
        <v>266</v>
      </c>
      <c r="G88" s="49" t="s">
        <v>267</v>
      </c>
      <c r="I88" s="49">
        <v>1</v>
      </c>
      <c r="K88" s="49">
        <v>0</v>
      </c>
      <c r="L88" s="49">
        <v>1</v>
      </c>
      <c r="M88" s="49">
        <v>1</v>
      </c>
      <c r="N88" s="49">
        <v>1</v>
      </c>
      <c r="P88" s="49" t="s">
        <v>268</v>
      </c>
      <c r="R88" s="49" t="s">
        <v>271</v>
      </c>
    </row>
    <row r="89" spans="1:26" s="53" customFormat="1" ht="15.6" customHeight="1" x14ac:dyDescent="0.25">
      <c r="A89" s="10"/>
      <c r="B89" s="10" t="s">
        <v>20</v>
      </c>
      <c r="C89" s="10"/>
      <c r="D89" s="10" t="s">
        <v>361</v>
      </c>
      <c r="E89" s="10" t="str">
        <f t="shared" ref="E89:E100" si="14">LOWER(SUBSTITUTE(D89," ","_"))</f>
        <v>option_1</v>
      </c>
      <c r="F89" s="10"/>
      <c r="G89" s="10" t="s">
        <v>233</v>
      </c>
      <c r="H89" s="10"/>
      <c r="I89" s="10" t="s">
        <v>415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5"/>
      <c r="Z89" s="15"/>
    </row>
    <row r="90" spans="1:26" s="53" customFormat="1" ht="15.6" customHeight="1" x14ac:dyDescent="0.25">
      <c r="A90" s="10"/>
      <c r="B90" s="10" t="s">
        <v>20</v>
      </c>
      <c r="C90" s="10"/>
      <c r="D90" s="10" t="s">
        <v>365</v>
      </c>
      <c r="E90" s="10" t="str">
        <f t="shared" si="14"/>
        <v>option_1_apply_logic</v>
      </c>
      <c r="F90" s="10"/>
      <c r="G90" s="10" t="s">
        <v>233</v>
      </c>
      <c r="H90" s="10"/>
      <c r="I90" s="10" t="s">
        <v>416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5"/>
      <c r="Z90" s="15"/>
    </row>
    <row r="91" spans="1:26" s="53" customFormat="1" ht="15.6" customHeight="1" x14ac:dyDescent="0.25">
      <c r="A91" s="10"/>
      <c r="B91" s="10" t="s">
        <v>20</v>
      </c>
      <c r="C91" s="10"/>
      <c r="D91" s="10" t="s">
        <v>379</v>
      </c>
      <c r="E91" s="10" t="str">
        <f t="shared" si="14"/>
        <v>option_1_cost_1_value</v>
      </c>
      <c r="F91" s="10"/>
      <c r="G91" s="10" t="s">
        <v>169</v>
      </c>
      <c r="H91" s="10"/>
      <c r="I91" s="54">
        <v>662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53" customFormat="1" ht="15.6" customHeight="1" x14ac:dyDescent="0.25">
      <c r="A92" s="10"/>
      <c r="B92" s="10" t="s">
        <v>20</v>
      </c>
      <c r="C92" s="10"/>
      <c r="D92" s="10" t="s">
        <v>378</v>
      </c>
      <c r="E92" s="10" t="str">
        <f t="shared" si="14"/>
        <v>option_1_cost_1_multiplier</v>
      </c>
      <c r="F92" s="10"/>
      <c r="G92" s="10" t="s">
        <v>233</v>
      </c>
      <c r="H92" s="10"/>
      <c r="I92" s="10" t="s">
        <v>424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5"/>
      <c r="Z92" s="15"/>
    </row>
    <row r="93" spans="1:26" s="53" customFormat="1" ht="15.6" customHeight="1" x14ac:dyDescent="0.25">
      <c r="A93" s="10"/>
      <c r="B93" s="10" t="s">
        <v>20</v>
      </c>
      <c r="C93" s="10"/>
      <c r="D93" s="10" t="s">
        <v>363</v>
      </c>
      <c r="E93" s="10" t="str">
        <f t="shared" si="14"/>
        <v>option_2</v>
      </c>
      <c r="F93" s="10"/>
      <c r="G93" s="10" t="s">
        <v>233</v>
      </c>
      <c r="H93" s="10"/>
      <c r="I93" s="10" t="s">
        <v>393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5"/>
      <c r="Z93" s="15"/>
    </row>
    <row r="94" spans="1:26" s="53" customFormat="1" ht="15.6" customHeight="1" x14ac:dyDescent="0.25">
      <c r="A94" s="10"/>
      <c r="B94" s="10" t="s">
        <v>20</v>
      </c>
      <c r="C94" s="10"/>
      <c r="D94" s="10" t="s">
        <v>367</v>
      </c>
      <c r="E94" s="10" t="str">
        <f t="shared" si="14"/>
        <v>option_2_apply_logic</v>
      </c>
      <c r="F94" s="10"/>
      <c r="G94" s="10" t="s">
        <v>233</v>
      </c>
      <c r="H94" s="10"/>
      <c r="I94" s="10" t="s">
        <v>414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53" customFormat="1" ht="15.6" customHeight="1" x14ac:dyDescent="0.25">
      <c r="A95" s="10"/>
      <c r="B95" s="10" t="s">
        <v>20</v>
      </c>
      <c r="C95" s="10"/>
      <c r="D95" s="10" t="s">
        <v>383</v>
      </c>
      <c r="E95" s="10" t="str">
        <f t="shared" si="14"/>
        <v>option_2_cost_1_value</v>
      </c>
      <c r="F95" s="10"/>
      <c r="G95" s="10" t="s">
        <v>169</v>
      </c>
      <c r="H95" s="10"/>
      <c r="I95" s="54">
        <v>662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5"/>
      <c r="Z95" s="15"/>
    </row>
    <row r="96" spans="1:26" s="53" customFormat="1" ht="15.6" customHeight="1" x14ac:dyDescent="0.25">
      <c r="A96" s="10"/>
      <c r="B96" s="10" t="s">
        <v>20</v>
      </c>
      <c r="C96" s="10"/>
      <c r="D96" s="10" t="s">
        <v>384</v>
      </c>
      <c r="E96" s="10" t="str">
        <f t="shared" si="14"/>
        <v>option_2_cost_1_multiplier</v>
      </c>
      <c r="F96" s="10"/>
      <c r="G96" s="10" t="s">
        <v>233</v>
      </c>
      <c r="H96" s="10"/>
      <c r="I96" s="10" t="s">
        <v>424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5"/>
      <c r="Z96" s="15"/>
    </row>
    <row r="97" spans="1:26" s="53" customFormat="1" ht="15" customHeight="1" x14ac:dyDescent="0.25">
      <c r="A97" s="10"/>
      <c r="B97" s="10" t="s">
        <v>20</v>
      </c>
      <c r="C97" s="10"/>
      <c r="D97" s="10" t="s">
        <v>364</v>
      </c>
      <c r="E97" s="10" t="str">
        <f t="shared" si="14"/>
        <v>option_3</v>
      </c>
      <c r="F97" s="10"/>
      <c r="G97" s="10" t="s">
        <v>233</v>
      </c>
      <c r="H97" s="10"/>
      <c r="I97" s="10" t="s">
        <v>417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53" customFormat="1" ht="15" customHeight="1" x14ac:dyDescent="0.25">
      <c r="A98" s="10"/>
      <c r="B98" s="10" t="s">
        <v>20</v>
      </c>
      <c r="C98" s="10"/>
      <c r="D98" s="10" t="s">
        <v>406</v>
      </c>
      <c r="E98" s="10" t="str">
        <f t="shared" si="14"/>
        <v>option_3_apply_logic</v>
      </c>
      <c r="F98" s="10"/>
      <c r="G98" s="10" t="s">
        <v>233</v>
      </c>
      <c r="H98" s="10"/>
      <c r="I98" s="10" t="s">
        <v>418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5"/>
      <c r="Z98" s="15"/>
    </row>
    <row r="99" spans="1:26" s="53" customFormat="1" ht="15" customHeight="1" x14ac:dyDescent="0.25">
      <c r="A99" s="10"/>
      <c r="B99" s="10" t="s">
        <v>20</v>
      </c>
      <c r="C99" s="10"/>
      <c r="D99" s="10" t="s">
        <v>385</v>
      </c>
      <c r="E99" s="10" t="str">
        <f t="shared" si="14"/>
        <v>option_3_cost_1_value</v>
      </c>
      <c r="F99" s="10"/>
      <c r="G99" s="10" t="s">
        <v>169</v>
      </c>
      <c r="H99" s="10"/>
      <c r="I99" s="54">
        <v>662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5"/>
      <c r="Z99" s="15"/>
    </row>
    <row r="100" spans="1:26" s="53" customFormat="1" ht="15" customHeight="1" x14ac:dyDescent="0.25">
      <c r="A100" s="10"/>
      <c r="B100" s="10" t="s">
        <v>20</v>
      </c>
      <c r="C100" s="10"/>
      <c r="D100" s="10" t="s">
        <v>386</v>
      </c>
      <c r="E100" s="10" t="str">
        <f t="shared" si="14"/>
        <v>option_3_cost_1_multiplier</v>
      </c>
      <c r="F100" s="10"/>
      <c r="G100" s="10" t="s">
        <v>233</v>
      </c>
      <c r="H100" s="10"/>
      <c r="I100" s="10" t="s">
        <v>424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47" customFormat="1" ht="15.75" x14ac:dyDescent="0.25">
      <c r="A101" s="48" t="b">
        <v>1</v>
      </c>
      <c r="B101" s="48" t="s">
        <v>439</v>
      </c>
      <c r="C101" s="48" t="s">
        <v>269</v>
      </c>
      <c r="D101" s="48" t="s">
        <v>269</v>
      </c>
      <c r="E101" s="48" t="s">
        <v>40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</row>
    <row r="102" spans="1:26" s="49" customFormat="1" ht="15.75" x14ac:dyDescent="0.25">
      <c r="B102" s="49" t="s">
        <v>240</v>
      </c>
      <c r="D102" s="49" t="str">
        <f>"Run " &amp; B101</f>
        <v>Run ENERGY STAR Refrigerators</v>
      </c>
      <c r="E102" s="49" t="s">
        <v>266</v>
      </c>
      <c r="G102" s="49" t="s">
        <v>267</v>
      </c>
      <c r="I102" s="49">
        <v>1</v>
      </c>
      <c r="K102" s="49">
        <v>0</v>
      </c>
      <c r="L102" s="49">
        <v>1</v>
      </c>
      <c r="M102" s="49">
        <v>1</v>
      </c>
      <c r="N102" s="49">
        <v>1</v>
      </c>
      <c r="P102" s="49" t="s">
        <v>268</v>
      </c>
      <c r="R102" s="49" t="s">
        <v>271</v>
      </c>
    </row>
    <row r="103" spans="1:26" s="21" customFormat="1" ht="15.6" customHeight="1" x14ac:dyDescent="0.25">
      <c r="A103" s="10"/>
      <c r="B103" s="10" t="s">
        <v>20</v>
      </c>
      <c r="C103" s="10"/>
      <c r="D103" s="10" t="s">
        <v>361</v>
      </c>
      <c r="E103" s="10" t="str">
        <f>LOWER(SUBSTITUTE(D103," ","_"))</f>
        <v>option_1</v>
      </c>
      <c r="F103" s="10"/>
      <c r="G103" s="10" t="s">
        <v>233</v>
      </c>
      <c r="H103" s="10"/>
      <c r="I103" s="21" t="s">
        <v>412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53" customFormat="1" ht="15" customHeight="1" x14ac:dyDescent="0.25">
      <c r="A104" s="10"/>
      <c r="B104" s="10" t="s">
        <v>20</v>
      </c>
      <c r="C104" s="10"/>
      <c r="D104" s="10" t="s">
        <v>365</v>
      </c>
      <c r="E104" s="10" t="str">
        <f t="shared" ref="E104" si="15">LOWER(SUBSTITUTE(D104," ","_"))</f>
        <v>option_1_apply_logic</v>
      </c>
      <c r="F104" s="10"/>
      <c r="G104" s="10" t="s">
        <v>233</v>
      </c>
      <c r="H104" s="10"/>
      <c r="I104" s="53" t="s">
        <v>413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5"/>
      <c r="Z104" s="15"/>
    </row>
    <row r="105" spans="1:26" s="21" customFormat="1" ht="15.6" customHeight="1" x14ac:dyDescent="0.25">
      <c r="A105" s="10"/>
      <c r="B105" s="10" t="s">
        <v>20</v>
      </c>
      <c r="C105" s="10"/>
      <c r="D105" s="10" t="s">
        <v>379</v>
      </c>
      <c r="E105" s="10" t="str">
        <f t="shared" ref="E105:E106" si="16">LOWER(SUBSTITUTE(D105," ","_"))</f>
        <v>option_1_cost_1_value</v>
      </c>
      <c r="F105" s="10"/>
      <c r="G105" s="10" t="s">
        <v>169</v>
      </c>
      <c r="H105" s="10"/>
      <c r="I105" s="54">
        <v>670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  <c r="Z105" s="15"/>
    </row>
    <row r="106" spans="1:26" s="21" customFormat="1" ht="15.6" customHeight="1" x14ac:dyDescent="0.25">
      <c r="A106" s="10"/>
      <c r="B106" s="10" t="s">
        <v>20</v>
      </c>
      <c r="C106" s="10"/>
      <c r="D106" s="10" t="s">
        <v>378</v>
      </c>
      <c r="E106" s="10" t="str">
        <f t="shared" si="16"/>
        <v>option_1_cost_1_multiplier</v>
      </c>
      <c r="F106" s="10"/>
      <c r="G106" s="10" t="s">
        <v>233</v>
      </c>
      <c r="H106" s="10"/>
      <c r="I106" s="53" t="s">
        <v>424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47" customFormat="1" ht="15.75" x14ac:dyDescent="0.25">
      <c r="A107" s="48" t="b">
        <v>1</v>
      </c>
      <c r="B107" s="48" t="s">
        <v>391</v>
      </c>
      <c r="C107" s="48" t="s">
        <v>269</v>
      </c>
      <c r="D107" s="48" t="s">
        <v>269</v>
      </c>
      <c r="E107" s="48" t="s">
        <v>40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</row>
    <row r="108" spans="1:26" s="49" customFormat="1" ht="15.75" x14ac:dyDescent="0.25">
      <c r="B108" s="49" t="s">
        <v>240</v>
      </c>
      <c r="D108" s="49" t="str">
        <f>"Run " &amp; B107</f>
        <v>Run LEDs</v>
      </c>
      <c r="E108" s="49" t="s">
        <v>266</v>
      </c>
      <c r="G108" s="49" t="s">
        <v>267</v>
      </c>
      <c r="I108" s="49">
        <v>1</v>
      </c>
      <c r="K108" s="49">
        <v>0</v>
      </c>
      <c r="L108" s="49">
        <v>1</v>
      </c>
      <c r="M108" s="49">
        <v>1</v>
      </c>
      <c r="N108" s="49">
        <v>1</v>
      </c>
      <c r="P108" s="49" t="s">
        <v>268</v>
      </c>
      <c r="R108" s="49" t="s">
        <v>271</v>
      </c>
    </row>
    <row r="109" spans="1:26" s="21" customFormat="1" ht="15.6" customHeight="1" x14ac:dyDescent="0.25">
      <c r="A109" s="10"/>
      <c r="B109" s="10" t="s">
        <v>20</v>
      </c>
      <c r="C109" s="10"/>
      <c r="D109" s="10" t="s">
        <v>361</v>
      </c>
      <c r="E109" s="10" t="str">
        <f>LOWER(SUBSTITUTE(D109," ","_"))</f>
        <v>option_1</v>
      </c>
      <c r="F109" s="10"/>
      <c r="G109" s="10" t="s">
        <v>233</v>
      </c>
      <c r="H109" s="10"/>
      <c r="I109" s="10" t="s">
        <v>362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21" customFormat="1" ht="15.6" customHeight="1" x14ac:dyDescent="0.25">
      <c r="A110" s="10"/>
      <c r="B110" s="10" t="s">
        <v>20</v>
      </c>
      <c r="C110" s="10"/>
      <c r="D110" s="10" t="s">
        <v>379</v>
      </c>
      <c r="E110" s="10" t="str">
        <f t="shared" ref="E110:E111" si="17">LOWER(SUBSTITUTE(D110," ","_"))</f>
        <v>option_1_cost_1_value</v>
      </c>
      <c r="F110" s="10"/>
      <c r="G110" s="10" t="s">
        <v>169</v>
      </c>
      <c r="H110" s="10"/>
      <c r="I110" s="55">
        <v>0.1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5"/>
      <c r="Z110" s="15"/>
    </row>
    <row r="111" spans="1:26" s="21" customFormat="1" ht="15.6" customHeight="1" x14ac:dyDescent="0.25">
      <c r="A111" s="10"/>
      <c r="B111" s="10" t="s">
        <v>20</v>
      </c>
      <c r="C111" s="10"/>
      <c r="D111" s="10" t="s">
        <v>378</v>
      </c>
      <c r="E111" s="10" t="str">
        <f t="shared" si="17"/>
        <v>option_1_cost_1_multiplier</v>
      </c>
      <c r="F111" s="10"/>
      <c r="G111" s="10" t="s">
        <v>233</v>
      </c>
      <c r="H111" s="10"/>
      <c r="I111" s="10" t="s">
        <v>382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5"/>
      <c r="Z111" s="15"/>
    </row>
    <row r="112" spans="1:26" s="37" customFormat="1" ht="15.75" x14ac:dyDescent="0.25">
      <c r="A112" s="38" t="b">
        <v>1</v>
      </c>
      <c r="B112" s="38" t="s">
        <v>337</v>
      </c>
      <c r="C112" s="38" t="s">
        <v>338</v>
      </c>
      <c r="D112" s="38" t="s">
        <v>338</v>
      </c>
      <c r="E112" s="38" t="s">
        <v>236</v>
      </c>
      <c r="F112" s="38"/>
      <c r="G112" s="38"/>
      <c r="H112" s="39"/>
      <c r="I112" s="39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s="37" customFormat="1" ht="15.75" x14ac:dyDescent="0.25">
      <c r="A113" s="38" t="b">
        <v>1</v>
      </c>
      <c r="B113" s="38" t="s">
        <v>340</v>
      </c>
      <c r="C113" s="38" t="s">
        <v>341</v>
      </c>
      <c r="D113" s="38" t="s">
        <v>341</v>
      </c>
      <c r="E113" s="38" t="s">
        <v>236</v>
      </c>
      <c r="F113" s="38"/>
      <c r="G113" s="38"/>
      <c r="H113" s="39"/>
      <c r="I113" s="39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s="37" customFormat="1" ht="15.75" x14ac:dyDescent="0.25">
      <c r="A114" s="38" t="b">
        <v>1</v>
      </c>
      <c r="B114" s="38" t="s">
        <v>238</v>
      </c>
      <c r="C114" s="38" t="s">
        <v>237</v>
      </c>
      <c r="D114" s="38" t="s">
        <v>237</v>
      </c>
      <c r="E114" s="38" t="s">
        <v>236</v>
      </c>
      <c r="F114" s="38"/>
      <c r="G114" s="38"/>
      <c r="H114" s="39"/>
      <c r="I114" s="39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5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5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5" t="s">
        <v>247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5" t="s">
        <v>248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5" t="s">
        <v>249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5" t="s">
        <v>250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5" t="s">
        <v>251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5" t="s">
        <v>252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5" t="s">
        <v>253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5" t="s">
        <v>254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5" t="s">
        <v>255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5" t="s">
        <v>256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349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5"/>
      <c r="K22" s="45"/>
      <c r="L22" s="45"/>
      <c r="M22" s="45"/>
    </row>
    <row r="23" spans="1:13" s="14" customFormat="1" x14ac:dyDescent="0.25">
      <c r="A23" s="14" t="s">
        <v>350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5"/>
      <c r="K23" s="45"/>
      <c r="L23" s="45"/>
      <c r="M23" s="45"/>
    </row>
    <row r="24" spans="1:13" s="14" customFormat="1" x14ac:dyDescent="0.25">
      <c r="A24" s="45" t="s">
        <v>352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5" t="s">
        <v>353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5" t="s">
        <v>432</v>
      </c>
      <c r="D26" s="14" t="str">
        <f>"simulation_output_report."&amp;SUBSTITUTE(SUBSTITUTE(LOWER(SUBSTITUTE(A26," ","_")), "kwh", "k_wh"), "mbtu", "m_btu")</f>
        <v>simulation_output_report.upgrade_cost_usd</v>
      </c>
      <c r="F26" s="14" t="s">
        <v>342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5" t="s">
        <v>388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3" customFormat="1" x14ac:dyDescent="0.25">
      <c r="A28" s="44" t="s">
        <v>359</v>
      </c>
      <c r="B28" s="44"/>
      <c r="C28" s="44"/>
      <c r="D28" s="44" t="str">
        <f>"building_characteristics_report."&amp;LOWER(SUBSTITUTE(A28," ","_"))</f>
        <v>building_characteristics_report.location_heating_region</v>
      </c>
      <c r="E28" s="44"/>
      <c r="F28" s="44" t="s">
        <v>244</v>
      </c>
      <c r="G28" s="44" t="b">
        <v>0</v>
      </c>
      <c r="H28" s="44" t="b">
        <v>0</v>
      </c>
      <c r="I28" s="44" t="b">
        <v>0</v>
      </c>
      <c r="J28" s="44"/>
      <c r="K28" s="44"/>
      <c r="L28" s="44"/>
      <c r="M28" s="44"/>
    </row>
    <row r="29" spans="1:13" s="43" customFormat="1" x14ac:dyDescent="0.25">
      <c r="A29" s="44" t="s">
        <v>360</v>
      </c>
      <c r="B29" s="44"/>
      <c r="C29" s="44"/>
      <c r="D29" s="44" t="str">
        <f t="shared" ref="D29:D96" si="1">"building_characteristics_report."&amp;LOWER(SUBSTITUTE(A29," ","_"))</f>
        <v>building_characteristics_report.location_cooling_region</v>
      </c>
      <c r="E29" s="44"/>
      <c r="F29" s="44" t="s">
        <v>244</v>
      </c>
      <c r="G29" s="44" t="b">
        <v>0</v>
      </c>
      <c r="H29" s="44" t="b">
        <v>0</v>
      </c>
      <c r="I29" s="44" t="b">
        <v>0</v>
      </c>
      <c r="J29" s="44"/>
      <c r="K29" s="44"/>
      <c r="L29" s="44"/>
      <c r="M29" s="44"/>
    </row>
    <row r="30" spans="1:13" s="43" customFormat="1" x14ac:dyDescent="0.25">
      <c r="A30" s="44" t="s">
        <v>279</v>
      </c>
      <c r="B30" s="44"/>
      <c r="C30" s="44"/>
      <c r="D30" s="44" t="str">
        <f t="shared" si="1"/>
        <v>building_characteristics_report.location_epw</v>
      </c>
      <c r="E30" s="44"/>
      <c r="F30" s="44" t="s">
        <v>244</v>
      </c>
      <c r="G30" s="44" t="b">
        <v>0</v>
      </c>
      <c r="H30" s="44" t="b">
        <v>0</v>
      </c>
      <c r="I30" s="44" t="b">
        <v>0</v>
      </c>
      <c r="J30" s="44"/>
      <c r="K30" s="44"/>
      <c r="L30" s="44"/>
      <c r="M30" s="44"/>
    </row>
    <row r="31" spans="1:13" s="43" customFormat="1" x14ac:dyDescent="0.25">
      <c r="A31" s="44" t="s">
        <v>428</v>
      </c>
      <c r="B31" s="44"/>
      <c r="C31" s="44"/>
      <c r="D31" s="44" t="str">
        <f>"building_characteristics_report."&amp;LOWER(SUBSTITUTE(A31," ","_"))</f>
        <v>building_characteristics_report.location_city</v>
      </c>
      <c r="E31" s="44"/>
      <c r="F31" s="44" t="s">
        <v>244</v>
      </c>
      <c r="G31" s="44" t="b">
        <v>0</v>
      </c>
      <c r="H31" s="44" t="b">
        <v>0</v>
      </c>
      <c r="I31" s="44" t="b">
        <v>0</v>
      </c>
      <c r="J31" s="44"/>
      <c r="K31" s="44"/>
      <c r="L31" s="44"/>
      <c r="M31" s="44"/>
    </row>
    <row r="32" spans="1:13" s="43" customFormat="1" x14ac:dyDescent="0.25">
      <c r="A32" s="44" t="s">
        <v>429</v>
      </c>
      <c r="B32" s="44"/>
      <c r="C32" s="44"/>
      <c r="D32" s="44" t="str">
        <f>"building_characteristics_report."&amp;LOWER(SUBSTITUTE(A32," ","_"))</f>
        <v>building_characteristics_report.location_state</v>
      </c>
      <c r="E32" s="44"/>
      <c r="F32" s="44" t="s">
        <v>244</v>
      </c>
      <c r="G32" s="44" t="b">
        <v>0</v>
      </c>
      <c r="H32" s="44" t="b">
        <v>0</v>
      </c>
      <c r="I32" s="44" t="b">
        <v>0</v>
      </c>
      <c r="J32" s="44"/>
      <c r="K32" s="44"/>
      <c r="L32" s="44"/>
      <c r="M32" s="44"/>
    </row>
    <row r="33" spans="1:13" s="43" customFormat="1" x14ac:dyDescent="0.25">
      <c r="A33" s="44" t="s">
        <v>430</v>
      </c>
      <c r="B33" s="44"/>
      <c r="C33" s="44"/>
      <c r="D33" s="44" t="str">
        <f>"building_characteristics_report."&amp;LOWER(SUBSTITUTE(A33," ","_"))</f>
        <v>building_characteristics_report.location_latitude</v>
      </c>
      <c r="E33" s="44"/>
      <c r="F33" s="44" t="s">
        <v>342</v>
      </c>
      <c r="G33" s="44" t="b">
        <v>0</v>
      </c>
      <c r="H33" s="44" t="b">
        <v>0</v>
      </c>
      <c r="I33" s="44" t="b">
        <v>0</v>
      </c>
      <c r="J33" s="44"/>
      <c r="K33" s="44"/>
      <c r="L33" s="44"/>
      <c r="M33" s="44"/>
    </row>
    <row r="34" spans="1:13" s="43" customFormat="1" x14ac:dyDescent="0.25">
      <c r="A34" s="44" t="s">
        <v>431</v>
      </c>
      <c r="B34" s="44"/>
      <c r="C34" s="44"/>
      <c r="D34" s="44" t="str">
        <f>"building_characteristics_report."&amp;LOWER(SUBSTITUTE(A34," ","_"))</f>
        <v>building_characteristics_report.location_longitude</v>
      </c>
      <c r="E34" s="44"/>
      <c r="F34" s="44" t="s">
        <v>342</v>
      </c>
      <c r="G34" s="44" t="b">
        <v>0</v>
      </c>
      <c r="H34" s="44" t="b">
        <v>0</v>
      </c>
      <c r="I34" s="44" t="b">
        <v>0</v>
      </c>
      <c r="J34" s="44"/>
      <c r="K34" s="44"/>
      <c r="L34" s="44"/>
      <c r="M34" s="44"/>
    </row>
    <row r="35" spans="1:13" s="43" customFormat="1" x14ac:dyDescent="0.25">
      <c r="A35" s="44" t="s">
        <v>280</v>
      </c>
      <c r="B35" s="44"/>
      <c r="C35" s="44"/>
      <c r="D35" s="44" t="str">
        <f t="shared" si="1"/>
        <v>building_characteristics_report.vintage</v>
      </c>
      <c r="E35" s="44"/>
      <c r="F35" s="44" t="s">
        <v>244</v>
      </c>
      <c r="G35" s="44" t="b">
        <v>0</v>
      </c>
      <c r="H35" s="44" t="b">
        <v>0</v>
      </c>
      <c r="I35" s="44" t="b">
        <v>0</v>
      </c>
      <c r="J35" s="44"/>
      <c r="K35" s="44"/>
      <c r="L35" s="44"/>
      <c r="M35" s="44"/>
    </row>
    <row r="36" spans="1:13" s="43" customFormat="1" x14ac:dyDescent="0.25">
      <c r="A36" s="44" t="s">
        <v>281</v>
      </c>
      <c r="B36" s="44"/>
      <c r="C36" s="44"/>
      <c r="D36" s="44" t="str">
        <f t="shared" si="1"/>
        <v>building_characteristics_report.heating_fuel</v>
      </c>
      <c r="E36" s="44"/>
      <c r="F36" s="44" t="s">
        <v>244</v>
      </c>
      <c r="G36" s="44" t="b">
        <v>0</v>
      </c>
      <c r="H36" s="44" t="b">
        <v>0</v>
      </c>
      <c r="I36" s="44" t="b">
        <v>0</v>
      </c>
      <c r="J36" s="44"/>
      <c r="K36" s="44"/>
      <c r="L36" s="44"/>
      <c r="M36" s="44"/>
    </row>
    <row r="37" spans="1:13" s="43" customFormat="1" x14ac:dyDescent="0.25">
      <c r="A37" s="44" t="s">
        <v>282</v>
      </c>
      <c r="B37" s="44"/>
      <c r="C37" s="44"/>
      <c r="D37" s="44" t="str">
        <f t="shared" si="1"/>
        <v>building_characteristics_report.usage_level</v>
      </c>
      <c r="E37" s="44"/>
      <c r="F37" s="44" t="s">
        <v>244</v>
      </c>
      <c r="G37" s="44" t="b">
        <v>0</v>
      </c>
      <c r="H37" s="44" t="b">
        <v>0</v>
      </c>
      <c r="I37" s="44" t="b">
        <v>0</v>
      </c>
      <c r="J37" s="44"/>
      <c r="K37" s="44"/>
      <c r="L37" s="44"/>
      <c r="M37" s="44"/>
    </row>
    <row r="38" spans="1:13" s="43" customFormat="1" x14ac:dyDescent="0.25">
      <c r="A38" s="44" t="s">
        <v>283</v>
      </c>
      <c r="B38" s="44"/>
      <c r="C38" s="44"/>
      <c r="D38" s="44" t="str">
        <f t="shared" si="1"/>
        <v>building_characteristics_report.geometry_foundation_type</v>
      </c>
      <c r="E38" s="44"/>
      <c r="F38" s="44" t="s">
        <v>244</v>
      </c>
      <c r="G38" s="44" t="b">
        <v>0</v>
      </c>
      <c r="H38" s="44" t="b">
        <v>0</v>
      </c>
      <c r="I38" s="44" t="b">
        <v>0</v>
      </c>
      <c r="J38" s="44"/>
      <c r="K38" s="44"/>
      <c r="L38" s="44"/>
      <c r="M38" s="44"/>
    </row>
    <row r="39" spans="1:13" s="43" customFormat="1" x14ac:dyDescent="0.25">
      <c r="A39" s="44" t="s">
        <v>370</v>
      </c>
      <c r="B39" s="44"/>
      <c r="C39" s="44"/>
      <c r="D39" s="44" t="str">
        <f t="shared" si="1"/>
        <v>building_characteristics_report.geometry_heated_basement</v>
      </c>
      <c r="E39" s="44"/>
      <c r="F39" s="44" t="s">
        <v>244</v>
      </c>
      <c r="G39" s="44" t="b">
        <v>0</v>
      </c>
      <c r="H39" s="44" t="b">
        <v>0</v>
      </c>
      <c r="I39" s="44" t="b">
        <v>0</v>
      </c>
      <c r="J39" s="44"/>
      <c r="K39" s="44"/>
      <c r="L39" s="44"/>
      <c r="M39" s="44"/>
    </row>
    <row r="40" spans="1:13" s="43" customFormat="1" x14ac:dyDescent="0.25">
      <c r="A40" s="44" t="s">
        <v>284</v>
      </c>
      <c r="B40" s="44"/>
      <c r="C40" s="44"/>
      <c r="D40" s="44" t="str">
        <f t="shared" si="1"/>
        <v>building_characteristics_report.geometry_house_size</v>
      </c>
      <c r="E40" s="44"/>
      <c r="F40" s="44" t="s">
        <v>244</v>
      </c>
      <c r="G40" s="44" t="b">
        <v>0</v>
      </c>
      <c r="H40" s="44" t="b">
        <v>0</v>
      </c>
      <c r="I40" s="44" t="b">
        <v>0</v>
      </c>
      <c r="J40" s="44"/>
      <c r="K40" s="44"/>
      <c r="L40" s="44"/>
      <c r="M40" s="44"/>
    </row>
    <row r="41" spans="1:13" s="43" customFormat="1" x14ac:dyDescent="0.25">
      <c r="A41" s="44" t="s">
        <v>285</v>
      </c>
      <c r="B41" s="44"/>
      <c r="C41" s="44"/>
      <c r="D41" s="44" t="str">
        <f t="shared" si="1"/>
        <v>building_characteristics_report.geometry_stories</v>
      </c>
      <c r="E41" s="44"/>
      <c r="F41" s="44" t="s">
        <v>244</v>
      </c>
      <c r="G41" s="44" t="b">
        <v>0</v>
      </c>
      <c r="H41" s="44" t="b">
        <v>0</v>
      </c>
      <c r="I41" s="44" t="b">
        <v>0</v>
      </c>
      <c r="J41" s="44"/>
      <c r="K41" s="44"/>
      <c r="L41" s="44"/>
      <c r="M41" s="44"/>
    </row>
    <row r="42" spans="1:13" s="43" customFormat="1" x14ac:dyDescent="0.25">
      <c r="A42" s="44" t="s">
        <v>286</v>
      </c>
      <c r="B42" s="44"/>
      <c r="C42" s="44"/>
      <c r="D42" s="44" t="str">
        <f t="shared" si="1"/>
        <v>building_characteristics_report.geometry_garage</v>
      </c>
      <c r="E42" s="44"/>
      <c r="F42" s="44" t="s">
        <v>244</v>
      </c>
      <c r="G42" s="44" t="b">
        <v>0</v>
      </c>
      <c r="H42" s="44" t="b">
        <v>0</v>
      </c>
      <c r="I42" s="44" t="b">
        <v>0</v>
      </c>
      <c r="J42" s="44"/>
      <c r="K42" s="44"/>
      <c r="L42" s="44"/>
      <c r="M42" s="44"/>
    </row>
    <row r="43" spans="1:13" s="43" customFormat="1" x14ac:dyDescent="0.25">
      <c r="A43" s="44" t="s">
        <v>351</v>
      </c>
      <c r="B43" s="44"/>
      <c r="C43" s="44"/>
      <c r="D43" s="44" t="str">
        <f t="shared" si="1"/>
        <v>building_characteristics_report.occupants</v>
      </c>
      <c r="E43" s="44"/>
      <c r="F43" s="44" t="s">
        <v>244</v>
      </c>
      <c r="G43" s="44" t="b">
        <v>0</v>
      </c>
      <c r="H43" s="44" t="b">
        <v>0</v>
      </c>
      <c r="I43" s="44" t="b">
        <v>0</v>
      </c>
      <c r="J43" s="44"/>
      <c r="K43" s="44"/>
      <c r="L43" s="44"/>
      <c r="M43" s="44"/>
    </row>
    <row r="44" spans="1:13" s="43" customFormat="1" x14ac:dyDescent="0.25">
      <c r="A44" s="44" t="s">
        <v>287</v>
      </c>
      <c r="B44" s="44"/>
      <c r="C44" s="44"/>
      <c r="D44" s="44" t="str">
        <f t="shared" si="1"/>
        <v>building_characteristics_report.orientation</v>
      </c>
      <c r="E44" s="44"/>
      <c r="F44" s="44" t="s">
        <v>244</v>
      </c>
      <c r="G44" s="44" t="b">
        <v>0</v>
      </c>
      <c r="H44" s="44" t="b">
        <v>0</v>
      </c>
      <c r="I44" s="44" t="b">
        <v>0</v>
      </c>
      <c r="J44" s="44"/>
      <c r="K44" s="44"/>
      <c r="L44" s="44"/>
      <c r="M44" s="44"/>
    </row>
    <row r="45" spans="1:13" s="43" customFormat="1" x14ac:dyDescent="0.25">
      <c r="A45" s="44" t="s">
        <v>288</v>
      </c>
      <c r="B45" s="44"/>
      <c r="C45" s="44"/>
      <c r="D45" s="44" t="str">
        <f t="shared" si="1"/>
        <v>building_characteristics_report.eaves</v>
      </c>
      <c r="E45" s="44"/>
      <c r="F45" s="44" t="s">
        <v>244</v>
      </c>
      <c r="G45" s="44" t="b">
        <v>0</v>
      </c>
      <c r="H45" s="44" t="b">
        <v>0</v>
      </c>
      <c r="I45" s="44" t="b">
        <v>0</v>
      </c>
      <c r="J45" s="44"/>
      <c r="K45" s="44"/>
      <c r="L45" s="44"/>
      <c r="M45" s="44"/>
    </row>
    <row r="46" spans="1:13" s="43" customFormat="1" x14ac:dyDescent="0.25">
      <c r="A46" s="44" t="s">
        <v>289</v>
      </c>
      <c r="B46" s="44"/>
      <c r="C46" s="44"/>
      <c r="D46" s="44" t="str">
        <f t="shared" si="1"/>
        <v>building_characteristics_report.overhangs</v>
      </c>
      <c r="E46" s="44"/>
      <c r="F46" s="44" t="s">
        <v>244</v>
      </c>
      <c r="G46" s="44" t="b">
        <v>0</v>
      </c>
      <c r="H46" s="44" t="b">
        <v>0</v>
      </c>
      <c r="I46" s="44" t="b">
        <v>0</v>
      </c>
      <c r="J46" s="44"/>
      <c r="K46" s="44"/>
      <c r="L46" s="44"/>
      <c r="M46" s="44"/>
    </row>
    <row r="47" spans="1:13" s="43" customFormat="1" x14ac:dyDescent="0.25">
      <c r="A47" s="44" t="s">
        <v>290</v>
      </c>
      <c r="D47" s="44" t="str">
        <f t="shared" si="1"/>
        <v>building_characteristics_report.door_area</v>
      </c>
      <c r="F47" s="44" t="s">
        <v>244</v>
      </c>
      <c r="G47" s="44" t="b">
        <v>0</v>
      </c>
      <c r="H47" s="44" t="b">
        <v>0</v>
      </c>
      <c r="I47" s="44" t="b">
        <v>0</v>
      </c>
    </row>
    <row r="48" spans="1:13" s="43" customFormat="1" x14ac:dyDescent="0.25">
      <c r="A48" s="44" t="s">
        <v>291</v>
      </c>
      <c r="D48" s="44" t="str">
        <f t="shared" si="1"/>
        <v>building_characteristics_report.window_areas</v>
      </c>
      <c r="F48" s="44" t="s">
        <v>244</v>
      </c>
      <c r="G48" s="44" t="b">
        <v>0</v>
      </c>
      <c r="H48" s="44" t="b">
        <v>0</v>
      </c>
      <c r="I48" s="44" t="b">
        <v>0</v>
      </c>
    </row>
    <row r="49" spans="1:13" s="43" customFormat="1" x14ac:dyDescent="0.25">
      <c r="A49" s="44" t="s">
        <v>292</v>
      </c>
      <c r="B49" s="44"/>
      <c r="C49" s="44"/>
      <c r="D49" s="44" t="str">
        <f t="shared" si="1"/>
        <v>building_characteristics_report.neighbors</v>
      </c>
      <c r="E49" s="44"/>
      <c r="F49" s="44" t="s">
        <v>244</v>
      </c>
      <c r="G49" s="44" t="b">
        <v>0</v>
      </c>
      <c r="H49" s="44" t="b">
        <v>0</v>
      </c>
      <c r="I49" s="44" t="b">
        <v>0</v>
      </c>
      <c r="J49" s="44"/>
      <c r="K49" s="44"/>
      <c r="L49" s="44"/>
      <c r="M49" s="44"/>
    </row>
    <row r="50" spans="1:13" s="43" customFormat="1" x14ac:dyDescent="0.25">
      <c r="A50" s="44" t="s">
        <v>270</v>
      </c>
      <c r="B50" s="44"/>
      <c r="C50" s="44"/>
      <c r="D50" s="44" t="str">
        <f t="shared" si="1"/>
        <v>building_characteristics_report.insulation_unfinished_attic</v>
      </c>
      <c r="E50" s="44"/>
      <c r="F50" s="44" t="s">
        <v>244</v>
      </c>
      <c r="G50" s="44" t="b">
        <v>0</v>
      </c>
      <c r="H50" s="44" t="b">
        <v>0</v>
      </c>
      <c r="I50" s="44" t="b">
        <v>0</v>
      </c>
      <c r="J50" s="44"/>
      <c r="K50" s="44"/>
      <c r="L50" s="44"/>
      <c r="M50" s="44"/>
    </row>
    <row r="51" spans="1:13" s="43" customFormat="1" x14ac:dyDescent="0.25">
      <c r="A51" s="44" t="s">
        <v>293</v>
      </c>
      <c r="B51" s="44"/>
      <c r="C51" s="44"/>
      <c r="D51" s="44" t="str">
        <f t="shared" si="1"/>
        <v>building_characteristics_report.insulation_wall</v>
      </c>
      <c r="E51" s="44"/>
      <c r="F51" s="44" t="s">
        <v>244</v>
      </c>
      <c r="G51" s="44" t="b">
        <v>0</v>
      </c>
      <c r="H51" s="44" t="b">
        <v>0</v>
      </c>
      <c r="I51" s="44" t="b">
        <v>0</v>
      </c>
      <c r="J51" s="44"/>
      <c r="K51" s="44"/>
      <c r="L51" s="44"/>
      <c r="M51" s="44"/>
    </row>
    <row r="52" spans="1:13" s="43" customFormat="1" x14ac:dyDescent="0.25">
      <c r="A52" s="44" t="s">
        <v>294</v>
      </c>
      <c r="B52" s="44"/>
      <c r="C52" s="44"/>
      <c r="D52" s="44" t="str">
        <f t="shared" si="1"/>
        <v>building_characteristics_report.insulation_slab</v>
      </c>
      <c r="E52" s="44"/>
      <c r="F52" s="44" t="s">
        <v>244</v>
      </c>
      <c r="G52" s="44" t="b">
        <v>0</v>
      </c>
      <c r="H52" s="44" t="b">
        <v>0</v>
      </c>
      <c r="I52" s="44" t="b">
        <v>0</v>
      </c>
      <c r="J52" s="44"/>
      <c r="K52" s="44"/>
      <c r="L52" s="44"/>
      <c r="M52" s="44"/>
    </row>
    <row r="53" spans="1:13" s="43" customFormat="1" x14ac:dyDescent="0.25">
      <c r="A53" s="44" t="s">
        <v>295</v>
      </c>
      <c r="D53" s="44" t="str">
        <f t="shared" si="1"/>
        <v>building_characteristics_report.insulation_crawlspace</v>
      </c>
      <c r="F53" s="44" t="s">
        <v>244</v>
      </c>
      <c r="G53" s="44" t="b">
        <v>0</v>
      </c>
      <c r="H53" s="44" t="b">
        <v>0</v>
      </c>
      <c r="I53" s="44" t="b">
        <v>0</v>
      </c>
    </row>
    <row r="54" spans="1:13" s="43" customFormat="1" x14ac:dyDescent="0.25">
      <c r="A54" s="44" t="s">
        <v>296</v>
      </c>
      <c r="D54" s="44" t="str">
        <f t="shared" si="1"/>
        <v>building_characteristics_report.insulation_unfinished_basement</v>
      </c>
      <c r="F54" s="44" t="s">
        <v>244</v>
      </c>
      <c r="G54" s="44" t="b">
        <v>0</v>
      </c>
      <c r="H54" s="44" t="b">
        <v>0</v>
      </c>
      <c r="I54" s="44" t="b">
        <v>0</v>
      </c>
    </row>
    <row r="55" spans="1:13" s="43" customFormat="1" x14ac:dyDescent="0.25">
      <c r="A55" s="44" t="s">
        <v>297</v>
      </c>
      <c r="D55" s="44" t="str">
        <f t="shared" si="1"/>
        <v>building_characteristics_report.insulation_finished_basement</v>
      </c>
      <c r="F55" s="44" t="s">
        <v>244</v>
      </c>
      <c r="G55" s="44" t="b">
        <v>0</v>
      </c>
      <c r="H55" s="44" t="b">
        <v>0</v>
      </c>
      <c r="I55" s="44" t="b">
        <v>0</v>
      </c>
    </row>
    <row r="56" spans="1:13" s="43" customFormat="1" x14ac:dyDescent="0.25">
      <c r="A56" s="44" t="s">
        <v>298</v>
      </c>
      <c r="D56" s="44" t="str">
        <f t="shared" si="1"/>
        <v>building_characteristics_report.insulation_interzonal_floor</v>
      </c>
      <c r="F56" s="44" t="s">
        <v>244</v>
      </c>
      <c r="G56" s="44" t="b">
        <v>0</v>
      </c>
      <c r="H56" s="44" t="b">
        <v>0</v>
      </c>
      <c r="I56" s="44" t="b">
        <v>0</v>
      </c>
    </row>
    <row r="57" spans="1:13" s="43" customFormat="1" x14ac:dyDescent="0.25">
      <c r="A57" s="44" t="s">
        <v>299</v>
      </c>
      <c r="D57" s="44" t="str">
        <f t="shared" si="1"/>
        <v>building_characteristics_report.uninsulated_surfaces</v>
      </c>
      <c r="F57" s="44" t="s">
        <v>244</v>
      </c>
      <c r="G57" s="44" t="b">
        <v>0</v>
      </c>
      <c r="H57" s="44" t="b">
        <v>0</v>
      </c>
      <c r="I57" s="44" t="b">
        <v>0</v>
      </c>
    </row>
    <row r="58" spans="1:13" s="43" customFormat="1" x14ac:dyDescent="0.25">
      <c r="A58" s="44" t="s">
        <v>300</v>
      </c>
      <c r="D58" s="44" t="str">
        <f t="shared" si="1"/>
        <v>building_characteristics_report.roof_sheathing</v>
      </c>
      <c r="F58" s="44" t="s">
        <v>244</v>
      </c>
      <c r="G58" s="44" t="b">
        <v>0</v>
      </c>
      <c r="H58" s="44" t="b">
        <v>0</v>
      </c>
      <c r="I58" s="44" t="b">
        <v>0</v>
      </c>
    </row>
    <row r="59" spans="1:13" s="43" customFormat="1" x14ac:dyDescent="0.25">
      <c r="A59" s="44" t="s">
        <v>301</v>
      </c>
      <c r="D59" s="44" t="str">
        <f t="shared" si="1"/>
        <v>building_characteristics_report.wall_sheathing</v>
      </c>
      <c r="F59" s="44" t="s">
        <v>244</v>
      </c>
      <c r="G59" s="44" t="b">
        <v>0</v>
      </c>
      <c r="H59" s="44" t="b">
        <v>0</v>
      </c>
      <c r="I59" s="44" t="b">
        <v>0</v>
      </c>
    </row>
    <row r="60" spans="1:13" s="43" customFormat="1" x14ac:dyDescent="0.25">
      <c r="A60" s="44" t="s">
        <v>302</v>
      </c>
      <c r="D60" s="44" t="str">
        <f t="shared" si="1"/>
        <v>building_characteristics_report.floor_sheathing</v>
      </c>
      <c r="F60" s="44" t="s">
        <v>244</v>
      </c>
      <c r="G60" s="44" t="b">
        <v>0</v>
      </c>
      <c r="H60" s="44" t="b">
        <v>0</v>
      </c>
      <c r="I60" s="44" t="b">
        <v>0</v>
      </c>
    </row>
    <row r="61" spans="1:13" s="43" customFormat="1" x14ac:dyDescent="0.25">
      <c r="A61" s="44" t="s">
        <v>303</v>
      </c>
      <c r="D61" s="44" t="str">
        <f t="shared" si="1"/>
        <v>building_characteristics_report.exterior_finish</v>
      </c>
      <c r="F61" s="44" t="s">
        <v>244</v>
      </c>
      <c r="G61" s="44" t="b">
        <v>0</v>
      </c>
      <c r="H61" s="44" t="b">
        <v>0</v>
      </c>
      <c r="I61" s="44" t="b">
        <v>0</v>
      </c>
    </row>
    <row r="62" spans="1:13" s="43" customFormat="1" x14ac:dyDescent="0.25">
      <c r="A62" s="44" t="s">
        <v>304</v>
      </c>
      <c r="D62" s="44" t="str">
        <f t="shared" si="1"/>
        <v>building_characteristics_report.roof_material</v>
      </c>
      <c r="F62" s="44" t="s">
        <v>244</v>
      </c>
      <c r="G62" s="44" t="b">
        <v>0</v>
      </c>
      <c r="H62" s="44" t="b">
        <v>0</v>
      </c>
      <c r="I62" s="44" t="b">
        <v>0</v>
      </c>
    </row>
    <row r="63" spans="1:13" s="43" customFormat="1" x14ac:dyDescent="0.25">
      <c r="A63" s="44" t="s">
        <v>305</v>
      </c>
      <c r="D63" s="44" t="str">
        <f t="shared" si="1"/>
        <v>building_characteristics_report.floor_covering</v>
      </c>
      <c r="F63" s="44" t="s">
        <v>244</v>
      </c>
      <c r="G63" s="44" t="b">
        <v>0</v>
      </c>
      <c r="H63" s="44" t="b">
        <v>0</v>
      </c>
      <c r="I63" s="44" t="b">
        <v>0</v>
      </c>
    </row>
    <row r="64" spans="1:13" s="43" customFormat="1" x14ac:dyDescent="0.25">
      <c r="A64" s="44" t="s">
        <v>306</v>
      </c>
      <c r="D64" s="44" t="str">
        <f t="shared" si="1"/>
        <v>building_characteristics_report.thermal_mass_floor</v>
      </c>
      <c r="F64" s="44" t="s">
        <v>244</v>
      </c>
      <c r="G64" s="44" t="b">
        <v>0</v>
      </c>
      <c r="H64" s="44" t="b">
        <v>0</v>
      </c>
      <c r="I64" s="44" t="b">
        <v>0</v>
      </c>
    </row>
    <row r="65" spans="1:9" s="43" customFormat="1" x14ac:dyDescent="0.25">
      <c r="A65" s="44" t="s">
        <v>307</v>
      </c>
      <c r="D65" s="44" t="str">
        <f t="shared" si="1"/>
        <v>building_characteristics_report.thermal_mass_exterior_wall</v>
      </c>
      <c r="F65" s="44" t="s">
        <v>244</v>
      </c>
      <c r="G65" s="44" t="b">
        <v>0</v>
      </c>
      <c r="H65" s="44" t="b">
        <v>0</v>
      </c>
      <c r="I65" s="44" t="b">
        <v>0</v>
      </c>
    </row>
    <row r="66" spans="1:9" s="43" customFormat="1" x14ac:dyDescent="0.25">
      <c r="A66" s="44" t="s">
        <v>308</v>
      </c>
      <c r="D66" s="44" t="str">
        <f t="shared" si="1"/>
        <v>building_characteristics_report.thermal_mass_partition_wall</v>
      </c>
      <c r="F66" s="44" t="s">
        <v>244</v>
      </c>
      <c r="G66" s="44" t="b">
        <v>0</v>
      </c>
      <c r="H66" s="44" t="b">
        <v>0</v>
      </c>
      <c r="I66" s="44" t="b">
        <v>0</v>
      </c>
    </row>
    <row r="67" spans="1:9" s="43" customFormat="1" x14ac:dyDescent="0.25">
      <c r="A67" s="44" t="s">
        <v>309</v>
      </c>
      <c r="D67" s="44" t="str">
        <f t="shared" si="1"/>
        <v>building_characteristics_report.thermal_mass_ceiling</v>
      </c>
      <c r="F67" s="44" t="s">
        <v>244</v>
      </c>
      <c r="G67" s="44" t="b">
        <v>0</v>
      </c>
      <c r="H67" s="44" t="b">
        <v>0</v>
      </c>
      <c r="I67" s="44" t="b">
        <v>0</v>
      </c>
    </row>
    <row r="68" spans="1:9" s="43" customFormat="1" x14ac:dyDescent="0.25">
      <c r="A68" s="44" t="s">
        <v>310</v>
      </c>
      <c r="D68" s="44" t="str">
        <f t="shared" si="1"/>
        <v>building_characteristics_report.thermal_mass_furniture</v>
      </c>
      <c r="F68" s="44" t="s">
        <v>244</v>
      </c>
      <c r="G68" s="44" t="b">
        <v>0</v>
      </c>
      <c r="H68" s="44" t="b">
        <v>0</v>
      </c>
      <c r="I68" s="44" t="b">
        <v>0</v>
      </c>
    </row>
    <row r="69" spans="1:9" s="43" customFormat="1" x14ac:dyDescent="0.25">
      <c r="A69" s="44" t="s">
        <v>311</v>
      </c>
      <c r="D69" s="44" t="str">
        <f t="shared" si="1"/>
        <v>building_characteristics_report.doors</v>
      </c>
      <c r="F69" s="44" t="s">
        <v>244</v>
      </c>
      <c r="G69" s="44" t="b">
        <v>0</v>
      </c>
      <c r="H69" s="44" t="b">
        <v>0</v>
      </c>
      <c r="I69" s="44" t="b">
        <v>0</v>
      </c>
    </row>
    <row r="70" spans="1:9" s="43" customFormat="1" x14ac:dyDescent="0.25">
      <c r="A70" s="44" t="s">
        <v>272</v>
      </c>
      <c r="D70" s="44" t="str">
        <f t="shared" si="1"/>
        <v>building_characteristics_report.windows</v>
      </c>
      <c r="F70" s="44" t="s">
        <v>244</v>
      </c>
      <c r="G70" s="44" t="b">
        <v>0</v>
      </c>
      <c r="H70" s="44" t="b">
        <v>0</v>
      </c>
      <c r="I70" s="44" t="b">
        <v>0</v>
      </c>
    </row>
    <row r="71" spans="1:9" s="43" customFormat="1" x14ac:dyDescent="0.25">
      <c r="A71" s="44" t="s">
        <v>312</v>
      </c>
      <c r="D71" s="44" t="str">
        <f t="shared" si="1"/>
        <v>building_characteristics_report.water_heater</v>
      </c>
      <c r="F71" s="44" t="s">
        <v>244</v>
      </c>
      <c r="G71" s="44" t="b">
        <v>0</v>
      </c>
      <c r="H71" s="44" t="b">
        <v>0</v>
      </c>
      <c r="I71" s="44" t="b">
        <v>0</v>
      </c>
    </row>
    <row r="72" spans="1:9" s="43" customFormat="1" x14ac:dyDescent="0.25">
      <c r="A72" s="44" t="s">
        <v>313</v>
      </c>
      <c r="D72" s="44" t="str">
        <f t="shared" si="1"/>
        <v>building_characteristics_report.hot_water_fixtures</v>
      </c>
      <c r="F72" s="44" t="s">
        <v>244</v>
      </c>
      <c r="G72" s="44" t="b">
        <v>0</v>
      </c>
      <c r="H72" s="44" t="b">
        <v>0</v>
      </c>
      <c r="I72" s="44" t="b">
        <v>0</v>
      </c>
    </row>
    <row r="73" spans="1:9" s="43" customFormat="1" x14ac:dyDescent="0.25">
      <c r="A73" s="44" t="s">
        <v>347</v>
      </c>
      <c r="D73" s="44" t="str">
        <f t="shared" si="1"/>
        <v>building_characteristics_report.hot_water_distribution</v>
      </c>
      <c r="F73" s="44" t="s">
        <v>244</v>
      </c>
      <c r="G73" s="44" t="b">
        <v>0</v>
      </c>
      <c r="H73" s="44" t="b">
        <v>0</v>
      </c>
      <c r="I73" s="44" t="b">
        <v>0</v>
      </c>
    </row>
    <row r="74" spans="1:9" s="43" customFormat="1" x14ac:dyDescent="0.25">
      <c r="A74" s="44" t="s">
        <v>314</v>
      </c>
      <c r="D74" s="44" t="str">
        <f t="shared" si="1"/>
        <v>building_characteristics_report.hvac_system_is_combined</v>
      </c>
      <c r="F74" s="44" t="s">
        <v>244</v>
      </c>
      <c r="G74" s="44" t="b">
        <v>0</v>
      </c>
      <c r="H74" s="44" t="b">
        <v>0</v>
      </c>
      <c r="I74" s="44" t="b">
        <v>0</v>
      </c>
    </row>
    <row r="75" spans="1:9" s="43" customFormat="1" x14ac:dyDescent="0.25">
      <c r="A75" s="44" t="s">
        <v>315</v>
      </c>
      <c r="D75" s="44" t="str">
        <f t="shared" si="1"/>
        <v>building_characteristics_report.hvac_system_combined</v>
      </c>
      <c r="F75" s="44" t="s">
        <v>244</v>
      </c>
      <c r="G75" s="44" t="b">
        <v>0</v>
      </c>
      <c r="H75" s="44" t="b">
        <v>0</v>
      </c>
      <c r="I75" s="44" t="b">
        <v>0</v>
      </c>
    </row>
    <row r="76" spans="1:9" s="43" customFormat="1" x14ac:dyDescent="0.25">
      <c r="A76" s="44" t="s">
        <v>371</v>
      </c>
      <c r="D76" s="44" t="str">
        <f t="shared" si="1"/>
        <v>building_characteristics_report.hvac_system_heating_electricity</v>
      </c>
      <c r="F76" s="44" t="s">
        <v>244</v>
      </c>
      <c r="G76" s="44" t="b">
        <v>0</v>
      </c>
      <c r="H76" s="44" t="b">
        <v>0</v>
      </c>
      <c r="I76" s="44" t="b">
        <v>0</v>
      </c>
    </row>
    <row r="77" spans="1:9" s="43" customFormat="1" x14ac:dyDescent="0.25">
      <c r="A77" s="44" t="s">
        <v>372</v>
      </c>
      <c r="D77" s="44" t="str">
        <f t="shared" si="1"/>
        <v>building_characteristics_report.hvac_system_heating_fuel_oil</v>
      </c>
      <c r="F77" s="44" t="s">
        <v>244</v>
      </c>
      <c r="G77" s="44" t="b">
        <v>0</v>
      </c>
      <c r="H77" s="44" t="b">
        <v>0</v>
      </c>
      <c r="I77" s="44" t="b">
        <v>0</v>
      </c>
    </row>
    <row r="78" spans="1:9" s="43" customFormat="1" x14ac:dyDescent="0.25">
      <c r="A78" s="44" t="s">
        <v>373</v>
      </c>
      <c r="D78" s="44" t="str">
        <f t="shared" si="1"/>
        <v>building_characteristics_report.hvac_system_heating_natural_gas</v>
      </c>
      <c r="F78" s="44" t="s">
        <v>244</v>
      </c>
      <c r="G78" s="44" t="b">
        <v>0</v>
      </c>
      <c r="H78" s="44" t="b">
        <v>0</v>
      </c>
      <c r="I78" s="44" t="b">
        <v>0</v>
      </c>
    </row>
    <row r="79" spans="1:9" s="43" customFormat="1" x14ac:dyDescent="0.25">
      <c r="A79" s="44" t="s">
        <v>374</v>
      </c>
      <c r="D79" s="44" t="str">
        <f t="shared" si="1"/>
        <v>building_characteristics_report.hvac_system_heating_propane</v>
      </c>
      <c r="F79" s="44" t="s">
        <v>244</v>
      </c>
      <c r="G79" s="44" t="b">
        <v>0</v>
      </c>
      <c r="H79" s="44" t="b">
        <v>0</v>
      </c>
      <c r="I79" s="44" t="b">
        <v>0</v>
      </c>
    </row>
    <row r="80" spans="1:9" s="43" customFormat="1" x14ac:dyDescent="0.25">
      <c r="A80" s="44" t="s">
        <v>375</v>
      </c>
      <c r="D80" s="44" t="str">
        <f t="shared" si="1"/>
        <v>building_characteristics_report.hvac_system_heating_wood</v>
      </c>
      <c r="F80" s="44" t="s">
        <v>244</v>
      </c>
      <c r="G80" s="44" t="b">
        <v>0</v>
      </c>
      <c r="H80" s="44" t="b">
        <v>0</v>
      </c>
      <c r="I80" s="44" t="b">
        <v>0</v>
      </c>
    </row>
    <row r="81" spans="1:9" s="43" customFormat="1" x14ac:dyDescent="0.25">
      <c r="A81" s="44" t="s">
        <v>316</v>
      </c>
      <c r="D81" s="44" t="str">
        <f t="shared" si="1"/>
        <v>building_characteristics_report.hvac_system_cooling</v>
      </c>
      <c r="F81" s="44" t="s">
        <v>244</v>
      </c>
      <c r="G81" s="44" t="b">
        <v>0</v>
      </c>
      <c r="H81" s="44" t="b">
        <v>0</v>
      </c>
      <c r="I81" s="44" t="b">
        <v>0</v>
      </c>
    </row>
    <row r="82" spans="1:9" s="43" customFormat="1" x14ac:dyDescent="0.25">
      <c r="A82" s="44" t="s">
        <v>317</v>
      </c>
      <c r="D82" s="44" t="str">
        <f t="shared" si="1"/>
        <v>building_characteristics_report.heating_setpoint</v>
      </c>
      <c r="F82" s="44" t="s">
        <v>244</v>
      </c>
      <c r="G82" s="44" t="b">
        <v>0</v>
      </c>
      <c r="H82" s="44" t="b">
        <v>0</v>
      </c>
      <c r="I82" s="44" t="b">
        <v>0</v>
      </c>
    </row>
    <row r="83" spans="1:9" s="43" customFormat="1" x14ac:dyDescent="0.25">
      <c r="A83" s="44" t="s">
        <v>318</v>
      </c>
      <c r="D83" s="44" t="str">
        <f t="shared" si="1"/>
        <v>building_characteristics_report.cooling_setpoint</v>
      </c>
      <c r="F83" s="44" t="s">
        <v>244</v>
      </c>
      <c r="G83" s="44" t="b">
        <v>0</v>
      </c>
      <c r="H83" s="44" t="b">
        <v>0</v>
      </c>
      <c r="I83" s="44" t="b">
        <v>0</v>
      </c>
    </row>
    <row r="84" spans="1:9" s="43" customFormat="1" x14ac:dyDescent="0.25">
      <c r="A84" s="44" t="s">
        <v>377</v>
      </c>
      <c r="D84" s="44" t="str">
        <f t="shared" si="1"/>
        <v>building_characteristics_report.ceiling_fan</v>
      </c>
      <c r="F84" s="44" t="s">
        <v>244</v>
      </c>
      <c r="G84" s="44" t="b">
        <v>0</v>
      </c>
      <c r="H84" s="44" t="b">
        <v>0</v>
      </c>
      <c r="I84" s="44" t="b">
        <v>0</v>
      </c>
    </row>
    <row r="85" spans="1:9" s="43" customFormat="1" x14ac:dyDescent="0.25">
      <c r="A85" s="44" t="s">
        <v>319</v>
      </c>
      <c r="D85" s="44" t="str">
        <f t="shared" si="1"/>
        <v>building_characteristics_report.refrigerator</v>
      </c>
      <c r="F85" s="44" t="s">
        <v>244</v>
      </c>
      <c r="G85" s="44" t="b">
        <v>0</v>
      </c>
      <c r="H85" s="44" t="b">
        <v>0</v>
      </c>
      <c r="I85" s="44" t="b">
        <v>0</v>
      </c>
    </row>
    <row r="86" spans="1:9" s="43" customFormat="1" x14ac:dyDescent="0.25">
      <c r="A86" s="44" t="s">
        <v>320</v>
      </c>
      <c r="D86" s="44" t="str">
        <f t="shared" si="1"/>
        <v>building_characteristics_report.cooking_range</v>
      </c>
      <c r="F86" s="44" t="s">
        <v>244</v>
      </c>
      <c r="G86" s="44" t="b">
        <v>0</v>
      </c>
      <c r="H86" s="44" t="b">
        <v>0</v>
      </c>
      <c r="I86" s="44" t="b">
        <v>0</v>
      </c>
    </row>
    <row r="87" spans="1:9" s="43" customFormat="1" x14ac:dyDescent="0.25">
      <c r="A87" s="44" t="s">
        <v>321</v>
      </c>
      <c r="D87" s="44" t="str">
        <f t="shared" si="1"/>
        <v>building_characteristics_report.dishwasher</v>
      </c>
      <c r="F87" s="44" t="s">
        <v>244</v>
      </c>
      <c r="G87" s="44" t="b">
        <v>0</v>
      </c>
      <c r="H87" s="44" t="b">
        <v>0</v>
      </c>
      <c r="I87" s="44" t="b">
        <v>0</v>
      </c>
    </row>
    <row r="88" spans="1:9" s="43" customFormat="1" x14ac:dyDescent="0.25">
      <c r="A88" s="44" t="s">
        <v>322</v>
      </c>
      <c r="D88" s="44" t="str">
        <f t="shared" si="1"/>
        <v>building_characteristics_report.clothes_washer</v>
      </c>
      <c r="F88" s="44" t="s">
        <v>244</v>
      </c>
      <c r="G88" s="44" t="b">
        <v>0</v>
      </c>
      <c r="H88" s="44" t="b">
        <v>0</v>
      </c>
      <c r="I88" s="44" t="b">
        <v>0</v>
      </c>
    </row>
    <row r="89" spans="1:9" s="43" customFormat="1" x14ac:dyDescent="0.25">
      <c r="A89" s="44" t="s">
        <v>323</v>
      </c>
      <c r="D89" s="44" t="str">
        <f t="shared" si="1"/>
        <v>building_characteristics_report.clothes_dryer</v>
      </c>
      <c r="F89" s="44" t="s">
        <v>244</v>
      </c>
      <c r="G89" s="44" t="b">
        <v>0</v>
      </c>
      <c r="H89" s="44" t="b">
        <v>0</v>
      </c>
      <c r="I89" s="44" t="b">
        <v>0</v>
      </c>
    </row>
    <row r="90" spans="1:9" s="43" customFormat="1" x14ac:dyDescent="0.25">
      <c r="A90" s="44" t="s">
        <v>273</v>
      </c>
      <c r="D90" s="44" t="str">
        <f t="shared" si="1"/>
        <v>building_characteristics_report.lighting</v>
      </c>
      <c r="F90" s="44" t="s">
        <v>244</v>
      </c>
      <c r="G90" s="44" t="b">
        <v>0</v>
      </c>
      <c r="H90" s="44" t="b">
        <v>0</v>
      </c>
      <c r="I90" s="44" t="b">
        <v>0</v>
      </c>
    </row>
    <row r="91" spans="1:9" s="43" customFormat="1" x14ac:dyDescent="0.25">
      <c r="A91" s="44" t="s">
        <v>324</v>
      </c>
      <c r="D91" s="44" t="str">
        <f t="shared" si="1"/>
        <v>building_characteristics_report.plug_loads</v>
      </c>
      <c r="F91" s="44" t="s">
        <v>244</v>
      </c>
      <c r="G91" s="44" t="b">
        <v>0</v>
      </c>
      <c r="H91" s="44" t="b">
        <v>0</v>
      </c>
      <c r="I91" s="44" t="b">
        <v>0</v>
      </c>
    </row>
    <row r="92" spans="1:9" s="43" customFormat="1" x14ac:dyDescent="0.25">
      <c r="A92" s="44" t="s">
        <v>325</v>
      </c>
      <c r="D92" s="44" t="str">
        <f t="shared" si="1"/>
        <v>building_characteristics_report.misc_extra_refrigerator</v>
      </c>
      <c r="F92" s="44" t="s">
        <v>244</v>
      </c>
      <c r="G92" s="44" t="b">
        <v>0</v>
      </c>
      <c r="H92" s="44" t="b">
        <v>0</v>
      </c>
      <c r="I92" s="44" t="b">
        <v>0</v>
      </c>
    </row>
    <row r="93" spans="1:9" s="43" customFormat="1" x14ac:dyDescent="0.25">
      <c r="A93" s="44" t="s">
        <v>326</v>
      </c>
      <c r="D93" s="44" t="str">
        <f t="shared" si="1"/>
        <v>building_characteristics_report.misc_freezer</v>
      </c>
      <c r="F93" s="44" t="s">
        <v>244</v>
      </c>
      <c r="G93" s="44" t="b">
        <v>0</v>
      </c>
      <c r="H93" s="44" t="b">
        <v>0</v>
      </c>
      <c r="I93" s="44" t="b">
        <v>0</v>
      </c>
    </row>
    <row r="94" spans="1:9" s="43" customFormat="1" x14ac:dyDescent="0.25">
      <c r="A94" s="44" t="s">
        <v>327</v>
      </c>
      <c r="D94" s="44" t="str">
        <f t="shared" si="1"/>
        <v>building_characteristics_report.misc_gas_fireplace</v>
      </c>
      <c r="F94" s="44" t="s">
        <v>244</v>
      </c>
      <c r="G94" s="44" t="b">
        <v>0</v>
      </c>
      <c r="H94" s="44" t="b">
        <v>0</v>
      </c>
      <c r="I94" s="44" t="b">
        <v>0</v>
      </c>
    </row>
    <row r="95" spans="1:9" s="43" customFormat="1" x14ac:dyDescent="0.25">
      <c r="A95" s="44" t="s">
        <v>328</v>
      </c>
      <c r="D95" s="44" t="str">
        <f t="shared" si="1"/>
        <v>building_characteristics_report.misc_gas_grill</v>
      </c>
      <c r="F95" s="44" t="s">
        <v>244</v>
      </c>
      <c r="G95" s="44" t="b">
        <v>0</v>
      </c>
      <c r="H95" s="44" t="b">
        <v>0</v>
      </c>
      <c r="I95" s="44" t="b">
        <v>0</v>
      </c>
    </row>
    <row r="96" spans="1:9" s="43" customFormat="1" x14ac:dyDescent="0.25">
      <c r="A96" s="44" t="s">
        <v>329</v>
      </c>
      <c r="D96" s="44" t="str">
        <f t="shared" si="1"/>
        <v>building_characteristics_report.misc_gas_lighting</v>
      </c>
      <c r="F96" s="44" t="s">
        <v>244</v>
      </c>
      <c r="G96" s="44" t="b">
        <v>0</v>
      </c>
      <c r="H96" s="44" t="b">
        <v>0</v>
      </c>
      <c r="I96" s="44" t="b">
        <v>0</v>
      </c>
    </row>
    <row r="97" spans="1:9" s="43" customFormat="1" x14ac:dyDescent="0.25">
      <c r="A97" s="44" t="s">
        <v>330</v>
      </c>
      <c r="D97" s="44" t="str">
        <f t="shared" ref="D97:D103" si="2">"building_characteristics_report."&amp;LOWER(SUBSTITUTE(A97," ","_"))</f>
        <v>building_characteristics_report.misc_hot_tub_spa</v>
      </c>
      <c r="F97" s="44" t="s">
        <v>244</v>
      </c>
      <c r="G97" s="44" t="b">
        <v>0</v>
      </c>
      <c r="H97" s="44" t="b">
        <v>0</v>
      </c>
      <c r="I97" s="44" t="b">
        <v>0</v>
      </c>
    </row>
    <row r="98" spans="1:9" s="43" customFormat="1" x14ac:dyDescent="0.25">
      <c r="A98" s="44" t="s">
        <v>331</v>
      </c>
      <c r="D98" s="44" t="str">
        <f t="shared" si="2"/>
        <v>building_characteristics_report.misc_pool</v>
      </c>
      <c r="F98" s="44" t="s">
        <v>244</v>
      </c>
      <c r="G98" s="44" t="b">
        <v>0</v>
      </c>
      <c r="H98" s="44" t="b">
        <v>0</v>
      </c>
      <c r="I98" s="44" t="b">
        <v>0</v>
      </c>
    </row>
    <row r="99" spans="1:9" s="43" customFormat="1" x14ac:dyDescent="0.25">
      <c r="A99" s="44" t="s">
        <v>332</v>
      </c>
      <c r="D99" s="44" t="str">
        <f t="shared" si="2"/>
        <v>building_characteristics_report.misc_well_pump</v>
      </c>
      <c r="F99" s="44" t="s">
        <v>244</v>
      </c>
      <c r="G99" s="44" t="b">
        <v>0</v>
      </c>
      <c r="H99" s="44" t="b">
        <v>0</v>
      </c>
      <c r="I99" s="44" t="b">
        <v>0</v>
      </c>
    </row>
    <row r="100" spans="1:9" s="43" customFormat="1" x14ac:dyDescent="0.25">
      <c r="A100" s="44" t="s">
        <v>333</v>
      </c>
      <c r="D100" s="44" t="str">
        <f t="shared" si="2"/>
        <v>building_characteristics_report.ducts</v>
      </c>
      <c r="F100" s="44" t="s">
        <v>244</v>
      </c>
      <c r="G100" s="44" t="b">
        <v>0</v>
      </c>
      <c r="H100" s="44" t="b">
        <v>0</v>
      </c>
      <c r="I100" s="44" t="b">
        <v>0</v>
      </c>
    </row>
    <row r="101" spans="1:9" s="43" customFormat="1" x14ac:dyDescent="0.25">
      <c r="A101" s="44" t="s">
        <v>334</v>
      </c>
      <c r="D101" s="44" t="str">
        <f t="shared" si="2"/>
        <v>building_characteristics_report.infiltration</v>
      </c>
      <c r="F101" s="44" t="s">
        <v>244</v>
      </c>
      <c r="G101" s="44" t="b">
        <v>0</v>
      </c>
      <c r="H101" s="44" t="b">
        <v>0</v>
      </c>
      <c r="I101" s="44" t="b">
        <v>0</v>
      </c>
    </row>
    <row r="102" spans="1:9" s="43" customFormat="1" x14ac:dyDescent="0.25">
      <c r="A102" s="44" t="s">
        <v>335</v>
      </c>
      <c r="D102" s="44" t="str">
        <f t="shared" si="2"/>
        <v>building_characteristics_report.natural_ventilation</v>
      </c>
      <c r="F102" s="44" t="s">
        <v>244</v>
      </c>
      <c r="G102" s="44" t="b">
        <v>0</v>
      </c>
      <c r="H102" s="44" t="b">
        <v>0</v>
      </c>
      <c r="I102" s="44" t="b">
        <v>0</v>
      </c>
    </row>
    <row r="103" spans="1:9" s="43" customFormat="1" x14ac:dyDescent="0.25">
      <c r="A103" s="44" t="s">
        <v>336</v>
      </c>
      <c r="D103" s="44" t="str">
        <f t="shared" si="2"/>
        <v>building_characteristics_report.mechanical_ventilation</v>
      </c>
      <c r="F103" s="44" t="s">
        <v>244</v>
      </c>
      <c r="G103" s="44" t="b">
        <v>0</v>
      </c>
      <c r="H103" s="44" t="b">
        <v>0</v>
      </c>
      <c r="I103" s="44" t="b">
        <v>0</v>
      </c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s="22" customFormat="1" x14ac:dyDescent="0.25">
      <c r="A128" s="15"/>
      <c r="B128" s="21"/>
      <c r="D128" s="15"/>
      <c r="F128" s="15"/>
      <c r="G128" s="15"/>
      <c r="H128" s="15"/>
      <c r="I128" s="15"/>
    </row>
    <row r="129" spans="1:9" s="22" customFormat="1" x14ac:dyDescent="0.25">
      <c r="A129" s="15"/>
      <c r="B129" s="21"/>
      <c r="D129" s="15"/>
      <c r="F129" s="15"/>
      <c r="G129" s="15"/>
      <c r="H129" s="15"/>
      <c r="I129" s="15"/>
    </row>
    <row r="130" spans="1:9" s="22" customFormat="1" x14ac:dyDescent="0.25">
      <c r="A130" s="15"/>
      <c r="B130" s="21"/>
      <c r="D130" s="15"/>
      <c r="F130" s="15"/>
      <c r="G130" s="15"/>
      <c r="H130" s="15"/>
      <c r="I130" s="15"/>
    </row>
    <row r="131" spans="1:9" s="22" customFormat="1" x14ac:dyDescent="0.25">
      <c r="A131" s="15"/>
      <c r="B131" s="21"/>
      <c r="D131" s="15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  <row r="134" spans="1:9" x14ac:dyDescent="0.25">
      <c r="A134" s="15"/>
      <c r="B134" s="21"/>
      <c r="C134" s="22"/>
      <c r="D134" s="15"/>
      <c r="E134" s="22"/>
      <c r="F134" s="15"/>
      <c r="G134" s="15"/>
      <c r="H134" s="15"/>
      <c r="I134" s="15"/>
    </row>
    <row r="135" spans="1:9" x14ac:dyDescent="0.25">
      <c r="A135" s="15"/>
      <c r="B135" s="21"/>
      <c r="C135" s="22"/>
      <c r="D135" s="15"/>
      <c r="E135" s="22"/>
      <c r="F135" s="15"/>
      <c r="G135" s="15"/>
      <c r="H135" s="15"/>
      <c r="I135" s="15"/>
    </row>
    <row r="136" spans="1:9" x14ac:dyDescent="0.25">
      <c r="A136" s="15"/>
      <c r="B136" s="21"/>
      <c r="C136" s="22"/>
      <c r="D136" s="15"/>
      <c r="E136" s="22"/>
      <c r="F136" s="15"/>
      <c r="G136" s="15"/>
      <c r="H136" s="15"/>
      <c r="I136" s="15"/>
    </row>
    <row r="137" spans="1:9" x14ac:dyDescent="0.25">
      <c r="A137" s="15"/>
      <c r="B137" s="21"/>
      <c r="C137" s="22"/>
      <c r="D137" s="15"/>
      <c r="E137" s="22"/>
      <c r="F137" s="15"/>
      <c r="G137" s="15"/>
      <c r="H137" s="15"/>
      <c r="I13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2017-03-06T23:49:16Z</dcterms:modified>
</cp:coreProperties>
</file>