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60" windowHeight="112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34" i="12" l="1"/>
  <c r="D33" i="12"/>
  <c r="D32" i="12"/>
  <c r="D31" i="12"/>
  <c r="D27" i="12" l="1"/>
  <c r="E6" i="2" l="1"/>
  <c r="D26" i="12" l="1"/>
  <c r="E49" i="2" l="1"/>
  <c r="E48" i="2"/>
  <c r="E46" i="2"/>
  <c r="E45" i="2"/>
  <c r="E43" i="2"/>
  <c r="E42" i="2"/>
  <c r="E50" i="2"/>
  <c r="E38" i="2"/>
  <c r="E37" i="2"/>
  <c r="E35" i="2"/>
  <c r="E34" i="2"/>
  <c r="E31" i="2"/>
  <c r="E30" i="2"/>
  <c r="E25" i="2"/>
  <c r="E24" i="2"/>
  <c r="E20" i="2"/>
  <c r="E19" i="2"/>
  <c r="E14" i="2"/>
  <c r="E13" i="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28" i="12"/>
  <c r="E5" i="2" l="1"/>
  <c r="E47" i="2" l="1"/>
  <c r="E44" i="2"/>
  <c r="E41" i="2"/>
  <c r="D40" i="2"/>
  <c r="E33" i="2" l="1"/>
  <c r="E29" i="2"/>
  <c r="E18" i="2"/>
  <c r="E36" i="2" l="1"/>
  <c r="E32" i="2"/>
  <c r="E28" i="2"/>
  <c r="E23" i="2"/>
  <c r="E17" i="2"/>
  <c r="E12" i="2"/>
  <c r="E11" i="2"/>
  <c r="E8" i="2"/>
  <c r="D10" i="2"/>
  <c r="C45" i="7" l="1"/>
  <c r="D27" i="2"/>
  <c r="D22" i="2"/>
  <c r="D16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<sst xmlns="http://schemas.openxmlformats.org/spreadsheetml/2006/main" count="712" uniqueCount="402">
  <si>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</si>
  <si>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</si>
  <si>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</si>
  <si>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</si>
  <si>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</si>
  <si>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</si>
  <si>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</si>
  <si>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</si>
  <si>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</si>
  <si>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</si>
  <si>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</si>
  <si>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</si>
  <si>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</si>
  <si>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</si>
  <si>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</si>
  <si>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</si>
  <si>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</si>
  <si>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</si>
  <si>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</si>
  <si>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</si>
  <si>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</si>
  <si>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</si>
  <si>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</si>
  <si>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</si>
  <si>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</si>
  <si>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</si>
  <si>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</si>
  <si>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</si>
  <si>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</si>
  <si>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</si>
  <si>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</si>
  <si>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</si>
  <si>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</si>
  <si>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</si>
  <si>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</si>
  <si>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</si>
  <si>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</si>
  <si>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</si>
  <si>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</si>
  <si>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</si>
  <si>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</si>
  <si>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</si>
  <si>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</si>
  <si>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</si>
  <si>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</si>
  <si>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</si>
  <si>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</si>
  <si>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</si>
  <si>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</si>
  <si>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</si>
  <si>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</si>
  <si>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</si>
  <si>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</si>
  <si>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</si>
  <si>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</si>
  <si>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</si>
  <si>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</si>
  <si>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</si>
  <si>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</si>
  <si>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</si>
  <si>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</si>
  <si>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</si>
  <si>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</si>
  <si>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</si>
  <si>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</si>
  <si>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</si>
  <si>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</si>
  <si>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</si>
  <si>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</si>
  <si>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</si>
  <si>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</si>
  <si>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</si>
  <si>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</si>
  <si>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</si>
  <si>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</si>
  <si>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</si>
  <si>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</si>
  <si>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</si>
  <si>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</si>
  <si>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</si>
  <si>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</si>
  <si>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</si>
  <si>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</si>
  <si>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</si>
  <si>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</si>
  <si>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</si>
  <si>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</si>
  <si>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</si>
  <si>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</si>
  <si>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</si>
  <si>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</si>
  <si>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</si>
  <si>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</si>
  <si>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</si>
  <si>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</si>
  <si>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</si>
  <si>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</si>
  <si>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</si>
  <si>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</si>
  <si>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</si>
  <si>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</si>
  <si>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</si>
  <si>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</si>
  <si>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</si>
  <si>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</si>
  <si>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</si>
  <si>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</si>
  <si>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</si>
  <si>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</si>
  <si>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</si>
  <si>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</si>
  <si>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</si>
  <si>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</si>
  <si>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</si>
  <si>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</si>
  <si>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</si>
  <si>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</si>
  <si>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</si>
  <si>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</si>
  <si>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</si>
  <si>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</si>
  <si>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</si>
  <si>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</si>
  <si>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</si>
  <si>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</si>
  <si>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</si>
  <si>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</si>
  <si>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</si>
  <si>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</si>
  <si>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</si>
  <si>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</si>
  <si>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</si>
  <si>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</si>
  <si>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</si>
  <si>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</si>
  <si>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</si>
  <si>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</si>
  <si>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</si>
  <si>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</si>
  <si>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</si>
  <si>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</si>
  <si>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</si>
  <si>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</si>
  <si>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</si>
  <si>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</si>
  <si>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</si>
  <si>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</si>
  <si>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</si>
  <si>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</si>
  <si>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</si>
  <si>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</si>
  <si>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</si>
  <si>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</si>
  <si>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</si>
  <si>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</si>
  <si>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</si>
  <si>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</si>
  <si>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</si>
  <si>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</si>
  <si>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</si>
  <si>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</si>
  <si>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</si>
  <si>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</si>
  <si>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</si>
  <si>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</si>
  <si>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</si>
  <si>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</si>
  <si>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</si>
  <si>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</si>
  <si>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</si>
  <si>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</si>
  <si>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</si>
  <si>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</si>
  <si>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</si>
  <si>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</si>
  <si>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</si>
  <si>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</si>
  <si>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</si>
  <si>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</si>
  <si>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</si>
  <si>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</si>
  <si>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</si>
  <si>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</si>
  <si>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</si>
  <si>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</si>
  <si>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</si>
  <si>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</si>
  <si>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</si>
  <si>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</si>
  <si>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</si>
  <si>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</si>
  <si>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</si>
  <si>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</si>
  <si>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</si>
  <si>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</si>
  <si>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</si>
  <si>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</si>
  <si>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</si>
  <si>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</si>
  <si>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</si>
  <si>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</si>
  <si>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</si>
  <si>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</si>
  <si>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</si>
  <si>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</si>
  <si>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</si>
  <si>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</si>
  <si>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</si>
  <si>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</si>
  <si>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</si>
  <si>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</si>
  <si>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</si>
  <si>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</si>
  <si>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</si>
  <si>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</si>
  <si>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</si>
  <si>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</si>
  <si>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</si>
  <si>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</si>
  <si>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</si>
  <si>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</si>
  <si>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</si>
  <si>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</si>
  <si>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</si>
  <si>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</si>
  <si>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</si>
  <si>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</si>
  <si>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</si>
  <si>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</si>
  <si>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</si>
  <si>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</si>
  <si>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</si>
  <si>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</si>
  <si>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</si>
  <si>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</si>
  <si>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</si>
  <si>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</si>
  <si>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</si>
  <si>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</si>
  <si>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</si>
  <si>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</si>
  <si>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</si>
  <si>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</si>
  <si>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</si>
  <si>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</si>
  <si>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</si>
  <si>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</si>
  <si>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</si>
  <si>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</si>
  <si>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</si>
  <si>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</si>
  <si>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</si>
  <si>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</si>
  <si>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</si>
  <si>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</si>
  <si>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</si>
  <si>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</si>
  <si>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</si>
  <si>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</si>
  <si>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</si>
  <si>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</si>
  <si>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</si>
  <si>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</si>
  <si>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</si>
  <si>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</si>
  <si>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</si>
  <si>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</si>
  <si>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</si>
  <si>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</si>
  <si>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</si>
  <si>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</si>
  <si>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</si>
  <si>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</si>
  <si>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</si>
  <si>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</si>
  <si>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</si>
  <si>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</si>
  <si>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</si>
  <si>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</si>
  <si>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</si>
  <si>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</si>
  <si>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</si>
  <si>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</si>
  <si>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</si>
  <si>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</si>
  <si>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</si>
  <si>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</si>
  <si>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</si>
  <si>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</si>
  <si>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</si>
  <si>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</si>
  <si>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</si>
  <si>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</si>
  <si>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</si>
  <si>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</si>
  <si>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</si>
  <si>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</si>
  <si>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</si>
  <si>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</si>
  <si>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</si>
  <si>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</si>
  <si>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</si>
  <si>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</si>
  <si>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</si>
  <si>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</si>
  <si>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</si>
  <si>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</si>
  <si>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</si>
  <si>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</si>
  <si>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</si>
  <si>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</si>
  <si>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</si>
  <si>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</si>
  <si>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</si>
  <si>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</si>
  <si>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</si>
  <si>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</si>
  <si>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</si>
  <si>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</si>
  <si>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</si>
  <si>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</si>
  <si>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</si>
  <si>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</si>
  <si>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</si>
  <si>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</si>
  <si>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</si>
  <si>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</si>
  <si>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</si>
  <si>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</si>
  <si>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</si>
  <si>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</si>
  <si>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</si>
  <si>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</si>
  <si>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</si>
  <si>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</si>
  <si>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</si>
  <si>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</si>
  <si>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</si>
  <si>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</si>
  <si>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</si>
  <si>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</si>
  <si>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</si>
  <si>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</si>
  <si>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</si>
  <si>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</si>
  <si>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</si>
  <si>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</si>
  <si>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</si>
  <si>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</si>
  <si>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</si>
  <si>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</si>
  <si>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</si>
  <si>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</si>
  <si>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</si>
  <si>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</si>
  <si>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</si>
  <si>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</si>
  <si>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</si>
  <si>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</si>
  <si>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</si>
  <si>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</si>
  <si>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</si>
  <si>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</si>
  <si>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</si>
  <si>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</si>
  <si>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</si>
  <si>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</si>
  <si>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</si>
  <si>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</si>
  <si>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</si>
  <si>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</si>
  <si>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</si>
  <si>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</si>
  <si>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</si>
  <si>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</si>
  <si>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</si>
  <si>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</si>
  <si>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</si>
  <si>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</si>
  <si>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</si>
  <si>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</si>
  <si>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</si>
  <si>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</si>
  <si>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</si>
  <si>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</si>
  <si>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</si>
  <si>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</si>
  <si>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</si>
  <si>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</si>
  <si>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</si>
  <si>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</si>
  <si>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</si>
  <si>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</si>
  <si>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</si>
  <si>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</si>
  <si>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Number of Buildings Represented</t>
  </si>
  <si>
    <t>Weight</t>
  </si>
  <si>
    <t>Upgrade Cost USD</t>
  </si>
  <si>
    <t>Location City</t>
  </si>
  <si>
    <t>Location State</t>
  </si>
  <si>
    <t>Location Latitude</t>
  </si>
  <si>
    <t>Location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</si>
</sst>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349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344</v>
      </c>
      <c r="E24" s="22"/>
    </row>
    <row r="25" spans="1:6" x14ac:dyDescent="0.25">
      <c r="A25" s="22" t="s">
        <v>347</v>
      </c>
      <c r="B25" s="21">
        <v>1</v>
      </c>
      <c r="C25" s="21" t="s">
        <v>345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30.28515625" style="1" bestFit="1" customWidth="1"/>
    <col min="4" max="4" width="52.42578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8.140625" style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6" t="s">
        <v>39</v>
      </c>
      <c r="V1" s="56"/>
      <c r="W1" s="56"/>
      <c r="X1" s="56"/>
      <c r="Y1" s="56"/>
      <c r="Z1" s="56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346</v>
      </c>
      <c r="S5" s="45"/>
      <c r="T5" s="45"/>
      <c r="U5" s="45"/>
      <c r="V5" s="45"/>
      <c r="W5" s="45"/>
      <c r="X5" s="45"/>
    </row>
    <row r="6" spans="1:26" s="21" customFormat="1" ht="15.6" customHeight="1" x14ac:dyDescent="0.25">
      <c r="A6" s="10"/>
      <c r="B6" s="10" t="s">
        <v>20</v>
      </c>
      <c r="C6" s="10"/>
      <c r="D6" s="10" t="s">
        <v>395</v>
      </c>
      <c r="E6" s="10" t="str">
        <f t="shared" ref="E6" si="0">LOWER(SUBSTITUTE(D6," ","_"))</f>
        <v>number_of_buildings_represented</v>
      </c>
      <c r="F6" s="10"/>
      <c r="G6" s="10" t="s">
        <v>267</v>
      </c>
      <c r="H6" s="10"/>
      <c r="I6" s="55">
        <v>4000000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46" customFormat="1" ht="15.75" x14ac:dyDescent="0.25">
      <c r="A7" s="52" t="b">
        <v>1</v>
      </c>
      <c r="B7" s="52" t="s">
        <v>355</v>
      </c>
      <c r="C7" s="52" t="s">
        <v>356</v>
      </c>
      <c r="D7" s="52" t="s">
        <v>356</v>
      </c>
      <c r="E7" s="52" t="s">
        <v>357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1"/>
      <c r="Z7" s="51"/>
    </row>
    <row r="8" spans="1:26" s="46" customFormat="1" ht="15.75" x14ac:dyDescent="0.25">
      <c r="A8" s="53"/>
      <c r="B8" s="53" t="s">
        <v>265</v>
      </c>
      <c r="C8" s="53"/>
      <c r="D8" s="53" t="s">
        <v>358</v>
      </c>
      <c r="E8" s="53" t="str">
        <f>LOWER(SUBSTITUTE(D8," ","_"))</f>
        <v>always_run</v>
      </c>
      <c r="F8" s="53"/>
      <c r="G8" s="53" t="s">
        <v>267</v>
      </c>
      <c r="H8" s="53"/>
      <c r="I8" s="53">
        <v>1</v>
      </c>
      <c r="J8" s="53"/>
      <c r="K8" s="53">
        <v>1</v>
      </c>
      <c r="L8" s="53">
        <v>1</v>
      </c>
      <c r="M8" s="53">
        <v>1</v>
      </c>
      <c r="N8" s="53">
        <v>1</v>
      </c>
      <c r="O8" s="53"/>
      <c r="P8" s="53" t="s">
        <v>359</v>
      </c>
      <c r="Q8" s="53"/>
      <c r="R8" s="53" t="s">
        <v>271</v>
      </c>
      <c r="S8" s="53"/>
      <c r="T8" s="53"/>
      <c r="U8" s="53"/>
      <c r="V8" s="53"/>
      <c r="W8" s="53"/>
      <c r="X8" s="53"/>
      <c r="Y8" s="54"/>
      <c r="Z8" s="54"/>
    </row>
    <row r="9" spans="1:26" s="51" customFormat="1" ht="15.75" x14ac:dyDescent="0.25">
      <c r="A9" s="52" t="b">
        <v>1</v>
      </c>
      <c r="B9" s="52" t="s">
        <v>371</v>
      </c>
      <c r="C9" s="52" t="s">
        <v>269</v>
      </c>
      <c r="D9" s="52" t="s">
        <v>269</v>
      </c>
      <c r="E9" s="52" t="s">
        <v>40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1:26" s="53" customFormat="1" ht="15.75" x14ac:dyDescent="0.25">
      <c r="B10" s="53" t="s">
        <v>240</v>
      </c>
      <c r="D10" s="53" t="str">
        <f>"Run " &amp; B9</f>
        <v>Run R13 Wall Insulation Upgrade (If Uninsulated)</v>
      </c>
      <c r="E10" s="53" t="s">
        <v>266</v>
      </c>
      <c r="G10" s="53" t="s">
        <v>267</v>
      </c>
      <c r="I10" s="53">
        <v>1</v>
      </c>
      <c r="K10" s="53">
        <v>0</v>
      </c>
      <c r="L10" s="53">
        <v>1</v>
      </c>
      <c r="M10" s="53">
        <v>1</v>
      </c>
      <c r="N10" s="53">
        <v>1</v>
      </c>
      <c r="P10" s="53" t="s">
        <v>268</v>
      </c>
      <c r="R10" s="53" t="s">
        <v>271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362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10" t="s">
        <v>372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367</v>
      </c>
      <c r="E12" s="10" t="str">
        <f t="shared" si="1"/>
        <v>option_1_apply_logic</v>
      </c>
      <c r="F12" s="10"/>
      <c r="G12" s="10" t="s">
        <v>233</v>
      </c>
      <c r="H12" s="10"/>
      <c r="I12" s="10" t="s">
        <v>373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387</v>
      </c>
      <c r="E13" s="10" t="str">
        <f t="shared" si="1"/>
        <v>option_1_cost_1_value</v>
      </c>
      <c r="F13" s="10"/>
      <c r="G13" s="10" t="s">
        <v>169</v>
      </c>
      <c r="H13" s="10"/>
      <c r="I13" s="55">
        <v>2.21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386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388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36" customFormat="1" ht="15.75" x14ac:dyDescent="0.25">
      <c r="A15" s="52" t="b">
        <v>1</v>
      </c>
      <c r="B15" s="39" t="s">
        <v>368</v>
      </c>
      <c r="C15" s="39" t="s">
        <v>269</v>
      </c>
      <c r="D15" s="39" t="s">
        <v>269</v>
      </c>
      <c r="E15" s="39" t="s">
        <v>40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6" s="45" customFormat="1" ht="15.75" x14ac:dyDescent="0.25">
      <c r="B16" s="45" t="s">
        <v>240</v>
      </c>
      <c r="D16" s="45" t="str">
        <f>"Run " &amp; B15</f>
        <v>Run Triple-Pane Windows Upgrade (If Single-Pane)</v>
      </c>
      <c r="E16" s="45" t="s">
        <v>266</v>
      </c>
      <c r="G16" s="45" t="s">
        <v>267</v>
      </c>
      <c r="I16" s="45">
        <v>1</v>
      </c>
      <c r="K16" s="45">
        <v>0</v>
      </c>
      <c r="L16" s="45">
        <v>1</v>
      </c>
      <c r="M16" s="45">
        <v>1</v>
      </c>
      <c r="N16" s="45">
        <v>1</v>
      </c>
      <c r="P16" s="45" t="s">
        <v>268</v>
      </c>
      <c r="R16" s="45" t="s">
        <v>271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362</v>
      </c>
      <c r="E17" s="10" t="str">
        <f>LOWER(SUBSTITUTE(D17," ","_"))</f>
        <v>option_1</v>
      </c>
      <c r="F17" s="10"/>
      <c r="G17" s="10" t="s">
        <v>233</v>
      </c>
      <c r="H17" s="10"/>
      <c r="I17" s="10" t="s">
        <v>363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367</v>
      </c>
      <c r="E18" s="10" t="str">
        <f t="shared" ref="E18:E20" si="2">LOWER(SUBSTITUTE(D18," ","_"))</f>
        <v>option_1_apply_logic</v>
      </c>
      <c r="F18" s="10"/>
      <c r="G18" s="10" t="s">
        <v>233</v>
      </c>
      <c r="H18" s="10"/>
      <c r="I18" s="10" t="s">
        <v>369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387</v>
      </c>
      <c r="E19" s="10" t="str">
        <f t="shared" si="2"/>
        <v>option_1_cost_1_value</v>
      </c>
      <c r="F19" s="10"/>
      <c r="G19" s="10" t="s">
        <v>169</v>
      </c>
      <c r="H19" s="10"/>
      <c r="I19" s="55">
        <v>39.54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386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389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52" t="b">
        <v>1</v>
      </c>
      <c r="B21" s="39" t="s">
        <v>274</v>
      </c>
      <c r="C21" s="39" t="s">
        <v>269</v>
      </c>
      <c r="D21" s="39" t="s">
        <v>269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LED Lighting Upgrade</v>
      </c>
      <c r="E22" s="45" t="s">
        <v>266</v>
      </c>
      <c r="G22" s="45" t="s">
        <v>267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268</v>
      </c>
      <c r="R22" s="45" t="s">
        <v>271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362</v>
      </c>
      <c r="E23" s="10" t="str">
        <f>LOWER(SUBSTITUTE(D23," ","_"))</f>
        <v>option_1</v>
      </c>
      <c r="F23" s="10"/>
      <c r="G23" s="10" t="s">
        <v>233</v>
      </c>
      <c r="H23" s="10"/>
      <c r="I23" s="10" t="s">
        <v>364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387</v>
      </c>
      <c r="E24" s="10" t="str">
        <f t="shared" ref="E24:E25" si="3">LOWER(SUBSTITUTE(D24," ","_"))</f>
        <v>option_1_cost_1_value</v>
      </c>
      <c r="F24" s="10"/>
      <c r="G24" s="10" t="s">
        <v>169</v>
      </c>
      <c r="H24" s="10"/>
      <c r="I24" s="55">
        <v>0.09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386</v>
      </c>
      <c r="E25" s="10" t="str">
        <f t="shared" si="3"/>
        <v>option_1_cost_1_multiplier</v>
      </c>
      <c r="F25" s="10"/>
      <c r="G25" s="10" t="s">
        <v>233</v>
      </c>
      <c r="H25" s="10"/>
      <c r="I25" s="10" t="s">
        <v>390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6" customFormat="1" ht="15.75" x14ac:dyDescent="0.25">
      <c r="A26" s="52" t="b">
        <v>1</v>
      </c>
      <c r="B26" s="39" t="s">
        <v>374</v>
      </c>
      <c r="C26" s="39" t="s">
        <v>269</v>
      </c>
      <c r="D26" s="39" t="s">
        <v>269</v>
      </c>
      <c r="E26" s="39" t="s">
        <v>40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6" s="45" customFormat="1" ht="15.75" x14ac:dyDescent="0.25">
      <c r="B27" s="45" t="s">
        <v>240</v>
      </c>
      <c r="D27" s="45" t="str">
        <f>"Run " &amp; B26</f>
        <v>Run Upgrade Package (Allow Individual Options)</v>
      </c>
      <c r="E27" s="45" t="s">
        <v>266</v>
      </c>
      <c r="G27" s="45" t="s">
        <v>267</v>
      </c>
      <c r="I27" s="45">
        <v>1</v>
      </c>
      <c r="K27" s="45">
        <v>0</v>
      </c>
      <c r="L27" s="45">
        <v>1</v>
      </c>
      <c r="M27" s="45">
        <v>1</v>
      </c>
      <c r="N27" s="45">
        <v>1</v>
      </c>
      <c r="P27" s="45" t="s">
        <v>268</v>
      </c>
      <c r="R27" s="45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362</v>
      </c>
      <c r="E28" s="10" t="str">
        <f t="shared" ref="E28:E38" si="4">LOWER(SUBSTITUTE(D28," ","_"))</f>
        <v>option_1</v>
      </c>
      <c r="F28" s="10"/>
      <c r="G28" s="10" t="s">
        <v>233</v>
      </c>
      <c r="H28" s="10"/>
      <c r="I28" s="10" t="s">
        <v>372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367</v>
      </c>
      <c r="E29" s="10" t="str">
        <f t="shared" si="4"/>
        <v>option_1_apply_logic</v>
      </c>
      <c r="F29" s="10"/>
      <c r="G29" s="10" t="s">
        <v>233</v>
      </c>
      <c r="H29" s="10"/>
      <c r="I29" s="10" t="s">
        <v>373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387</v>
      </c>
      <c r="E30" s="10" t="str">
        <f t="shared" si="4"/>
        <v>option_1_cost_1_value</v>
      </c>
      <c r="F30" s="10"/>
      <c r="G30" s="10" t="s">
        <v>169</v>
      </c>
      <c r="H30" s="10"/>
      <c r="I30" s="55">
        <v>2.21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386</v>
      </c>
      <c r="E31" s="10" t="str">
        <f t="shared" si="4"/>
        <v>option_1_cost_1_multiplier</v>
      </c>
      <c r="F31" s="10"/>
      <c r="G31" s="10" t="s">
        <v>233</v>
      </c>
      <c r="H31" s="10"/>
      <c r="I31" s="10" t="s">
        <v>388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365</v>
      </c>
      <c r="E32" s="10" t="str">
        <f t="shared" si="4"/>
        <v>option_2</v>
      </c>
      <c r="F32" s="10"/>
      <c r="G32" s="10" t="s">
        <v>233</v>
      </c>
      <c r="H32" s="10"/>
      <c r="I32" s="10" t="s">
        <v>363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21" customFormat="1" ht="15.6" customHeight="1" x14ac:dyDescent="0.25">
      <c r="A33" s="10"/>
      <c r="B33" s="10" t="s">
        <v>20</v>
      </c>
      <c r="C33" s="10"/>
      <c r="D33" s="10" t="s">
        <v>370</v>
      </c>
      <c r="E33" s="10" t="str">
        <f t="shared" si="4"/>
        <v>option_2_apply_logic</v>
      </c>
      <c r="F33" s="10"/>
      <c r="G33" s="10" t="s">
        <v>233</v>
      </c>
      <c r="H33" s="10"/>
      <c r="I33" s="10" t="s">
        <v>369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</row>
    <row r="34" spans="1:26" s="21" customFormat="1" ht="15.6" customHeight="1" x14ac:dyDescent="0.25">
      <c r="A34" s="10"/>
      <c r="B34" s="10" t="s">
        <v>20</v>
      </c>
      <c r="C34" s="10"/>
      <c r="D34" s="10" t="s">
        <v>391</v>
      </c>
      <c r="E34" s="10" t="str">
        <f t="shared" si="4"/>
        <v>option_2_cost_1_value</v>
      </c>
      <c r="F34" s="10"/>
      <c r="G34" s="10" t="s">
        <v>169</v>
      </c>
      <c r="H34" s="10"/>
      <c r="I34" s="55">
        <v>39.54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21" customFormat="1" ht="15.6" customHeight="1" x14ac:dyDescent="0.25">
      <c r="A35" s="10"/>
      <c r="B35" s="10" t="s">
        <v>20</v>
      </c>
      <c r="C35" s="10"/>
      <c r="D35" s="10" t="s">
        <v>392</v>
      </c>
      <c r="E35" s="10" t="str">
        <f t="shared" si="4"/>
        <v>option_2_cost_1_multiplier</v>
      </c>
      <c r="F35" s="10"/>
      <c r="G35" s="10" t="s">
        <v>233</v>
      </c>
      <c r="H35" s="10"/>
      <c r="I35" s="10" t="s">
        <v>389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" customHeight="1" x14ac:dyDescent="0.25">
      <c r="A36" s="10"/>
      <c r="B36" s="10" t="s">
        <v>20</v>
      </c>
      <c r="C36" s="10"/>
      <c r="D36" s="10" t="s">
        <v>366</v>
      </c>
      <c r="E36" s="10" t="str">
        <f t="shared" si="4"/>
        <v>option_3</v>
      </c>
      <c r="F36" s="10"/>
      <c r="G36" s="10" t="s">
        <v>233</v>
      </c>
      <c r="H36" s="10"/>
      <c r="I36" s="10" t="s">
        <v>364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" customHeight="1" x14ac:dyDescent="0.25">
      <c r="A37" s="10"/>
      <c r="B37" s="10" t="s">
        <v>20</v>
      </c>
      <c r="C37" s="10"/>
      <c r="D37" s="10" t="s">
        <v>393</v>
      </c>
      <c r="E37" s="10" t="str">
        <f t="shared" si="4"/>
        <v>option_3_cost_1_value</v>
      </c>
      <c r="F37" s="10"/>
      <c r="G37" s="10" t="s">
        <v>169</v>
      </c>
      <c r="H37" s="10"/>
      <c r="I37" s="55">
        <v>0.09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" customHeight="1" x14ac:dyDescent="0.25">
      <c r="A38" s="10"/>
      <c r="B38" s="10" t="s">
        <v>20</v>
      </c>
      <c r="C38" s="10"/>
      <c r="D38" s="10" t="s">
        <v>394</v>
      </c>
      <c r="E38" s="10" t="str">
        <f t="shared" si="4"/>
        <v>option_3_cost_1_multiplier</v>
      </c>
      <c r="F38" s="10"/>
      <c r="G38" s="10" t="s">
        <v>233</v>
      </c>
      <c r="H38" s="10"/>
      <c r="I38" s="10" t="s">
        <v>390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51" customFormat="1" ht="15.75" x14ac:dyDescent="0.25">
      <c r="A39" s="52" t="b">
        <v>1</v>
      </c>
      <c r="B39" s="52" t="s">
        <v>375</v>
      </c>
      <c r="C39" s="52" t="s">
        <v>269</v>
      </c>
      <c r="D39" s="52" t="s">
        <v>269</v>
      </c>
      <c r="E39" s="52" t="s">
        <v>40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1:26" s="53" customFormat="1" ht="15.75" x14ac:dyDescent="0.25">
      <c r="B40" s="53" t="s">
        <v>240</v>
      </c>
      <c r="D40" s="53" t="str">
        <f>"Run " &amp; B39</f>
        <v>Run Upgrade Package (All or None)</v>
      </c>
      <c r="E40" s="53" t="s">
        <v>266</v>
      </c>
      <c r="G40" s="53" t="s">
        <v>267</v>
      </c>
      <c r="I40" s="53">
        <v>1</v>
      </c>
      <c r="K40" s="53">
        <v>0</v>
      </c>
      <c r="L40" s="53">
        <v>1</v>
      </c>
      <c r="M40" s="53">
        <v>1</v>
      </c>
      <c r="N40" s="53">
        <v>1</v>
      </c>
      <c r="P40" s="53" t="s">
        <v>268</v>
      </c>
      <c r="R40" s="53" t="s">
        <v>271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362</v>
      </c>
      <c r="E41" s="10" t="str">
        <f t="shared" ref="E41:E50" si="5">LOWER(SUBSTITUTE(D41," ","_"))</f>
        <v>option_1</v>
      </c>
      <c r="F41" s="10"/>
      <c r="G41" s="10" t="s">
        <v>233</v>
      </c>
      <c r="H41" s="10"/>
      <c r="I41" s="10" t="s">
        <v>372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387</v>
      </c>
      <c r="E42" s="10" t="str">
        <f t="shared" si="5"/>
        <v>option_1_cost_1_value</v>
      </c>
      <c r="F42" s="10"/>
      <c r="G42" s="10" t="s">
        <v>169</v>
      </c>
      <c r="H42" s="10"/>
      <c r="I42" s="55">
        <v>2.21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386</v>
      </c>
      <c r="E43" s="10" t="str">
        <f t="shared" si="5"/>
        <v>option_1_cost_1_multiplier</v>
      </c>
      <c r="F43" s="10"/>
      <c r="G43" s="10" t="s">
        <v>233</v>
      </c>
      <c r="H43" s="10"/>
      <c r="I43" s="10" t="s">
        <v>388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365</v>
      </c>
      <c r="E44" s="10" t="str">
        <f t="shared" si="5"/>
        <v>option_2</v>
      </c>
      <c r="F44" s="10"/>
      <c r="G44" s="10" t="s">
        <v>233</v>
      </c>
      <c r="H44" s="10"/>
      <c r="I44" s="10" t="s">
        <v>363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21" customFormat="1" ht="15.6" customHeight="1" x14ac:dyDescent="0.25">
      <c r="A45" s="10"/>
      <c r="B45" s="10" t="s">
        <v>20</v>
      </c>
      <c r="C45" s="10"/>
      <c r="D45" s="10" t="s">
        <v>391</v>
      </c>
      <c r="E45" s="10" t="str">
        <f t="shared" si="5"/>
        <v>option_2_cost_1_value</v>
      </c>
      <c r="F45" s="10"/>
      <c r="G45" s="10" t="s">
        <v>169</v>
      </c>
      <c r="H45" s="10"/>
      <c r="I45" s="55">
        <v>39.54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5"/>
    </row>
    <row r="46" spans="1:26" s="21" customFormat="1" ht="15.6" customHeight="1" x14ac:dyDescent="0.25">
      <c r="A46" s="10"/>
      <c r="B46" s="10" t="s">
        <v>20</v>
      </c>
      <c r="C46" s="10"/>
      <c r="D46" s="10" t="s">
        <v>392</v>
      </c>
      <c r="E46" s="10" t="str">
        <f t="shared" si="5"/>
        <v>option_2_cost_1_multiplier</v>
      </c>
      <c r="F46" s="10"/>
      <c r="G46" s="10" t="s">
        <v>233</v>
      </c>
      <c r="H46" s="10"/>
      <c r="I46" s="10" t="s">
        <v>389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21" customFormat="1" ht="15.6" customHeight="1" x14ac:dyDescent="0.25">
      <c r="A47" s="10"/>
      <c r="B47" s="10" t="s">
        <v>20</v>
      </c>
      <c r="C47" s="10"/>
      <c r="D47" s="10" t="s">
        <v>366</v>
      </c>
      <c r="E47" s="10" t="str">
        <f t="shared" si="5"/>
        <v>option_3</v>
      </c>
      <c r="F47" s="10"/>
      <c r="G47" s="10" t="s">
        <v>233</v>
      </c>
      <c r="H47" s="10"/>
      <c r="I47" s="10" t="s">
        <v>364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393</v>
      </c>
      <c r="E48" s="10" t="str">
        <f t="shared" si="5"/>
        <v>option_3_cost_1_value</v>
      </c>
      <c r="F48" s="10"/>
      <c r="G48" s="10" t="s">
        <v>169</v>
      </c>
      <c r="H48" s="10"/>
      <c r="I48" s="55">
        <v>0.09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394</v>
      </c>
      <c r="E49" s="10" t="str">
        <f t="shared" si="5"/>
        <v>option_3_cost_1_multiplier</v>
      </c>
      <c r="F49" s="10"/>
      <c r="G49" s="10" t="s">
        <v>233</v>
      </c>
      <c r="H49" s="10"/>
      <c r="I49" s="10" t="s">
        <v>390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376</v>
      </c>
      <c r="E50" s="10" t="str">
        <f t="shared" si="5"/>
        <v>package_apply_logic</v>
      </c>
      <c r="F50" s="10"/>
      <c r="G50" s="10" t="s">
        <v>233</v>
      </c>
      <c r="H50" s="10"/>
      <c r="I50" s="10" t="s">
        <v>377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38" customFormat="1" ht="15.75" x14ac:dyDescent="0.25">
      <c r="A51" s="40" t="b">
        <v>1</v>
      </c>
      <c r="B51" s="40" t="s">
        <v>338</v>
      </c>
      <c r="C51" s="40" t="s">
        <v>339</v>
      </c>
      <c r="D51" s="40" t="s">
        <v>339</v>
      </c>
      <c r="E51" s="40" t="s">
        <v>236</v>
      </c>
      <c r="F51" s="40"/>
      <c r="G51" s="40"/>
      <c r="H51" s="41"/>
      <c r="I51" s="4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38" customFormat="1" ht="15.75" x14ac:dyDescent="0.25">
      <c r="A52" s="40" t="b">
        <v>1</v>
      </c>
      <c r="B52" s="40" t="s">
        <v>341</v>
      </c>
      <c r="C52" s="40" t="s">
        <v>342</v>
      </c>
      <c r="D52" s="40" t="s">
        <v>342</v>
      </c>
      <c r="E52" s="40" t="s">
        <v>236</v>
      </c>
      <c r="F52" s="40"/>
      <c r="G52" s="40"/>
      <c r="H52" s="41"/>
      <c r="I52" s="4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s="38" customFormat="1" ht="15.75" x14ac:dyDescent="0.25">
      <c r="A53" s="40" t="b">
        <v>1</v>
      </c>
      <c r="B53" s="40" t="s">
        <v>238</v>
      </c>
      <c r="C53" s="40" t="s">
        <v>237</v>
      </c>
      <c r="D53" s="40" t="s">
        <v>237</v>
      </c>
      <c r="E53" s="40" t="s">
        <v>236</v>
      </c>
      <c r="F53" s="40"/>
      <c r="G53" s="40"/>
      <c r="H53" s="41"/>
      <c r="I53" s="4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6" x14ac:dyDescent="0.25">
      <c r="B54" s="50"/>
    </row>
    <row r="55" spans="1:26" x14ac:dyDescent="0.25">
      <c r="B55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9" t="s">
        <v>245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343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9" t="s">
        <v>246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343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247</v>
      </c>
      <c r="D6" s="14" t="str">
        <f t="shared" si="0"/>
        <v>simulation_output_report.total_site_natural_gas_therm</v>
      </c>
      <c r="F6" s="14" t="s">
        <v>343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248</v>
      </c>
      <c r="D7" s="14" t="str">
        <f t="shared" si="0"/>
        <v>simulation_output_report.total_site_other_fuel_m_btu</v>
      </c>
      <c r="F7" s="14" t="s">
        <v>343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249</v>
      </c>
      <c r="D8" s="14" t="str">
        <f t="shared" si="0"/>
        <v>simulation_output_report.electricity_heating_k_wh</v>
      </c>
      <c r="F8" s="14" t="s">
        <v>343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250</v>
      </c>
      <c r="D9" s="14" t="str">
        <f t="shared" si="0"/>
        <v>simulation_output_report.electricity_cooling_k_wh</v>
      </c>
      <c r="F9" s="14" t="s">
        <v>343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251</v>
      </c>
      <c r="D10" s="14" t="str">
        <f t="shared" si="0"/>
        <v>simulation_output_report.electricity_interior_lighting_k_wh</v>
      </c>
      <c r="F10" s="14" t="s">
        <v>343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252</v>
      </c>
      <c r="D11" s="14" t="str">
        <f t="shared" si="0"/>
        <v>simulation_output_report.electricity_exterior_lighting_k_wh</v>
      </c>
      <c r="F11" s="14" t="s">
        <v>343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253</v>
      </c>
      <c r="D12" s="14" t="str">
        <f t="shared" si="0"/>
        <v>simulation_output_report.electricity_interior_equipment_k_wh</v>
      </c>
      <c r="F12" s="14" t="s">
        <v>343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254</v>
      </c>
      <c r="D13" s="14" t="str">
        <f t="shared" si="0"/>
        <v>simulation_output_report.electricity_fans_k_wh</v>
      </c>
      <c r="F13" s="14" t="s">
        <v>343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255</v>
      </c>
      <c r="D14" s="14" t="str">
        <f t="shared" si="0"/>
        <v>simulation_output_report.electricity_pumps_k_wh</v>
      </c>
      <c r="F14" s="14" t="s">
        <v>343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256</v>
      </c>
      <c r="D15" s="14" t="str">
        <f t="shared" si="0"/>
        <v>simulation_output_report.electricity_water_systems_k_wh</v>
      </c>
      <c r="F15" s="14" t="s">
        <v>343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257</v>
      </c>
      <c r="D16" s="14" t="str">
        <f t="shared" si="0"/>
        <v>simulation_output_report.natural_gas_heating_therm</v>
      </c>
      <c r="F16" s="14" t="s">
        <v>343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258</v>
      </c>
      <c r="D17" s="14" t="str">
        <f t="shared" si="0"/>
        <v>simulation_output_report.natural_gas_interior_equipment_therm</v>
      </c>
      <c r="F17" s="14" t="s">
        <v>343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259</v>
      </c>
      <c r="D18" s="14" t="str">
        <f t="shared" si="0"/>
        <v>simulation_output_report.natural_gas_water_systems_therm</v>
      </c>
      <c r="F18" s="14" t="s">
        <v>343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260</v>
      </c>
      <c r="D19" s="14" t="str">
        <f t="shared" si="0"/>
        <v>simulation_output_report.other_fuel_heating_m_btu</v>
      </c>
      <c r="F19" s="14" t="s">
        <v>343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261</v>
      </c>
      <c r="D20" s="14" t="str">
        <f t="shared" si="0"/>
        <v>simulation_output_report.other_fuel_interior_equipment_m_btu</v>
      </c>
      <c r="F20" s="14" t="s">
        <v>343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262</v>
      </c>
      <c r="D21" s="14" t="str">
        <f t="shared" si="0"/>
        <v>simulation_output_report.other_fuel_water_systems_m_btu</v>
      </c>
      <c r="F21" s="14" t="s">
        <v>343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350</v>
      </c>
      <c r="D22" s="14" t="str">
        <f t="shared" si="0"/>
        <v>simulation_output_report.hours_heating_setpoint_not_met</v>
      </c>
      <c r="F22" s="14" t="s">
        <v>343</v>
      </c>
      <c r="G22" s="14" t="b">
        <v>0</v>
      </c>
      <c r="H22" s="14" t="b">
        <v>0</v>
      </c>
      <c r="I22" s="14" t="b">
        <v>0</v>
      </c>
      <c r="J22" s="49"/>
      <c r="K22" s="49"/>
      <c r="L22" s="49"/>
      <c r="M22" s="49"/>
    </row>
    <row r="23" spans="1:13" s="14" customFormat="1" x14ac:dyDescent="0.25">
      <c r="A23" s="14" t="s">
        <v>351</v>
      </c>
      <c r="D23" s="14" t="str">
        <f t="shared" si="0"/>
        <v>simulation_output_report.hours_cooling_setpoint_not_met</v>
      </c>
      <c r="F23" s="14" t="s">
        <v>343</v>
      </c>
      <c r="G23" s="14" t="b">
        <v>0</v>
      </c>
      <c r="H23" s="14" t="b">
        <v>0</v>
      </c>
      <c r="I23" s="14" t="b">
        <v>0</v>
      </c>
      <c r="J23" s="49"/>
      <c r="K23" s="49"/>
      <c r="L23" s="49"/>
      <c r="M23" s="49"/>
    </row>
    <row r="24" spans="1:13" s="14" customFormat="1" x14ac:dyDescent="0.25">
      <c r="A24" s="49" t="s">
        <v>353</v>
      </c>
      <c r="D24" s="14" t="str">
        <f t="shared" si="0"/>
        <v>simulation_output_report.hvac_cooling_capacity_w</v>
      </c>
      <c r="F24" s="14" t="s">
        <v>343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9" t="s">
        <v>354</v>
      </c>
      <c r="D25" s="14" t="str">
        <f t="shared" si="0"/>
        <v>simulation_output_report.hvac_heating_capacity_w</v>
      </c>
      <c r="F25" s="14" t="s">
        <v>343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9" t="s">
        <v>397</v>
      </c>
      <c r="D26" s="14" t="str">
        <f>"simulation_output_report."&amp;SUBSTITUTE(SUBSTITUTE(LOWER(SUBSTITUTE(A26," ","_")), "kwh", "k_wh"), "mbtu", "m_btu")</f>
        <v>simulation_output_report.upgrade_cost_usd</v>
      </c>
      <c r="F26" s="14" t="s">
        <v>343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9" t="s">
        <v>396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343</v>
      </c>
      <c r="G27" s="14" t="b">
        <v>0</v>
      </c>
      <c r="H27" s="14" t="b">
        <v>0</v>
      </c>
      <c r="I27" s="14" t="b">
        <v>0</v>
      </c>
    </row>
    <row r="28" spans="1:13" s="47" customFormat="1" x14ac:dyDescent="0.25">
      <c r="A28" s="48" t="s">
        <v>360</v>
      </c>
      <c r="B28" s="48"/>
      <c r="C28" s="48"/>
      <c r="D28" s="48" t="str">
        <f>"building_characteristics_report."&amp;LOWER(SUBSTITUTE(A28," ","_"))</f>
        <v>building_characteristics_report.location_heating_region</v>
      </c>
      <c r="E28" s="48"/>
      <c r="F28" s="48" t="s">
        <v>244</v>
      </c>
      <c r="G28" s="48" t="b">
        <v>0</v>
      </c>
      <c r="H28" s="48" t="b">
        <v>0</v>
      </c>
      <c r="I28" s="48" t="b">
        <v>0</v>
      </c>
      <c r="J28" s="48"/>
      <c r="K28" s="48"/>
      <c r="L28" s="48"/>
      <c r="M28" s="48"/>
    </row>
    <row r="29" spans="1:13" s="47" customFormat="1" x14ac:dyDescent="0.25">
      <c r="A29" s="48" t="s">
        <v>361</v>
      </c>
      <c r="B29" s="48"/>
      <c r="C29" s="48"/>
      <c r="D29" s="48" t="str">
        <f t="shared" ref="D29:D96" si="1">"building_characteristics_report."&amp;LOWER(SUBSTITUTE(A29," ","_"))</f>
        <v>building_characteristics_report.location_cooling_region</v>
      </c>
      <c r="E29" s="48"/>
      <c r="F29" s="48" t="s">
        <v>244</v>
      </c>
      <c r="G29" s="48" t="b">
        <v>0</v>
      </c>
      <c r="H29" s="48" t="b">
        <v>0</v>
      </c>
      <c r="I29" s="48" t="b">
        <v>0</v>
      </c>
      <c r="J29" s="48"/>
      <c r="K29" s="48"/>
      <c r="L29" s="48"/>
      <c r="M29" s="48"/>
    </row>
    <row r="30" spans="1:13" s="47" customFormat="1" x14ac:dyDescent="0.25">
      <c r="A30" s="48" t="s">
        <v>280</v>
      </c>
      <c r="B30" s="48"/>
      <c r="C30" s="48"/>
      <c r="D30" s="48" t="str">
        <f t="shared" si="1"/>
        <v>building_characteristics_report.location_epw</v>
      </c>
      <c r="E30" s="48"/>
      <c r="F30" s="48" t="s">
        <v>244</v>
      </c>
      <c r="G30" s="48" t="b">
        <v>0</v>
      </c>
      <c r="H30" s="48" t="b">
        <v>0</v>
      </c>
      <c r="I30" s="48" t="b">
        <v>0</v>
      </c>
      <c r="J30" s="48"/>
      <c r="K30" s="48"/>
      <c r="L30" s="48"/>
      <c r="M30" s="48"/>
    </row>
    <row r="31" spans="1:13" s="47" customFormat="1" x14ac:dyDescent="0.25">
      <c r="A31" s="48" t="s">
        <v>398</v>
      </c>
      <c r="B31" s="48"/>
      <c r="C31" s="48"/>
      <c r="D31" s="48" t="str">
        <f>"building_characteristics_report."&amp;LOWER(SUBSTITUTE(A31," ","_"))</f>
        <v>building_characteristics_report.location_city</v>
      </c>
      <c r="E31" s="48"/>
      <c r="F31" s="48" t="s">
        <v>244</v>
      </c>
      <c r="G31" s="48" t="b">
        <v>0</v>
      </c>
      <c r="H31" s="48" t="b">
        <v>0</v>
      </c>
      <c r="I31" s="48" t="b">
        <v>0</v>
      </c>
      <c r="J31" s="48"/>
      <c r="K31" s="48"/>
      <c r="L31" s="48"/>
      <c r="M31" s="48"/>
    </row>
    <row r="32" spans="1:13" s="47" customFormat="1" x14ac:dyDescent="0.25">
      <c r="A32" s="48" t="s">
        <v>399</v>
      </c>
      <c r="B32" s="48"/>
      <c r="C32" s="48"/>
      <c r="D32" s="48" t="str">
        <f>"building_characteristics_report."&amp;LOWER(SUBSTITUTE(A32," ","_"))</f>
        <v>building_characteristics_report.location_state</v>
      </c>
      <c r="E32" s="48"/>
      <c r="F32" s="48" t="s">
        <v>244</v>
      </c>
      <c r="G32" s="48" t="b">
        <v>0</v>
      </c>
      <c r="H32" s="48" t="b">
        <v>0</v>
      </c>
      <c r="I32" s="48" t="b">
        <v>0</v>
      </c>
      <c r="J32" s="48"/>
      <c r="K32" s="48"/>
      <c r="L32" s="48"/>
      <c r="M32" s="48"/>
    </row>
    <row r="33" spans="1:13" s="47" customFormat="1" x14ac:dyDescent="0.25">
      <c r="A33" s="48" t="s">
        <v>400</v>
      </c>
      <c r="B33" s="48"/>
      <c r="C33" s="48"/>
      <c r="D33" s="48" t="str">
        <f>"building_characteristics_report."&amp;LOWER(SUBSTITUTE(A33," ","_"))</f>
        <v>building_characteristics_report.location_latitude</v>
      </c>
      <c r="E33" s="48"/>
      <c r="F33" s="48" t="s">
        <v>343</v>
      </c>
      <c r="G33" s="48" t="b">
        <v>0</v>
      </c>
      <c r="H33" s="48" t="b">
        <v>0</v>
      </c>
      <c r="I33" s="48" t="b">
        <v>0</v>
      </c>
      <c r="J33" s="48"/>
      <c r="K33" s="48"/>
      <c r="L33" s="48"/>
      <c r="M33" s="48"/>
    </row>
    <row r="34" spans="1:13" s="47" customFormat="1" x14ac:dyDescent="0.25">
      <c r="A34" s="48" t="s">
        <v>401</v>
      </c>
      <c r="B34" s="48"/>
      <c r="C34" s="48"/>
      <c r="D34" s="48" t="str">
        <f>"building_characteristics_report."&amp;LOWER(SUBSTITUTE(A34," ","_"))</f>
        <v>building_characteristics_report.location_longitude</v>
      </c>
      <c r="E34" s="48"/>
      <c r="F34" s="48" t="s">
        <v>343</v>
      </c>
      <c r="G34" s="48" t="b">
        <v>0</v>
      </c>
      <c r="H34" s="48" t="b">
        <v>0</v>
      </c>
      <c r="I34" s="48" t="b">
        <v>0</v>
      </c>
      <c r="J34" s="48"/>
      <c r="K34" s="48"/>
      <c r="L34" s="48"/>
      <c r="M34" s="48"/>
    </row>
    <row r="35" spans="1:13" s="47" customFormat="1" x14ac:dyDescent="0.25">
      <c r="A35" s="48" t="s">
        <v>281</v>
      </c>
      <c r="B35" s="48"/>
      <c r="C35" s="48"/>
      <c r="D35" s="48" t="str">
        <f t="shared" si="1"/>
        <v>building_characteristics_report.vintage</v>
      </c>
      <c r="E35" s="48"/>
      <c r="F35" s="48" t="s">
        <v>244</v>
      </c>
      <c r="G35" s="48" t="b">
        <v>0</v>
      </c>
      <c r="H35" s="48" t="b">
        <v>0</v>
      </c>
      <c r="I35" s="48" t="b">
        <v>0</v>
      </c>
      <c r="J35" s="48"/>
      <c r="K35" s="48"/>
      <c r="L35" s="48"/>
      <c r="M35" s="48"/>
    </row>
    <row r="36" spans="1:13" s="47" customFormat="1" x14ac:dyDescent="0.25">
      <c r="A36" s="48" t="s">
        <v>282</v>
      </c>
      <c r="B36" s="48"/>
      <c r="C36" s="48"/>
      <c r="D36" s="48" t="str">
        <f t="shared" si="1"/>
        <v>building_characteristics_report.heating_fuel</v>
      </c>
      <c r="E36" s="48"/>
      <c r="F36" s="48" t="s">
        <v>244</v>
      </c>
      <c r="G36" s="48" t="b">
        <v>0</v>
      </c>
      <c r="H36" s="48" t="b">
        <v>0</v>
      </c>
      <c r="I36" s="48" t="b">
        <v>0</v>
      </c>
      <c r="J36" s="48"/>
      <c r="K36" s="48"/>
      <c r="L36" s="48"/>
      <c r="M36" s="48"/>
    </row>
    <row r="37" spans="1:13" s="47" customFormat="1" x14ac:dyDescent="0.25">
      <c r="A37" s="48" t="s">
        <v>283</v>
      </c>
      <c r="B37" s="48"/>
      <c r="C37" s="48"/>
      <c r="D37" s="48" t="str">
        <f t="shared" si="1"/>
        <v>building_characteristics_report.usage_level</v>
      </c>
      <c r="E37" s="48"/>
      <c r="F37" s="48" t="s">
        <v>244</v>
      </c>
      <c r="G37" s="48" t="b">
        <v>0</v>
      </c>
      <c r="H37" s="48" t="b">
        <v>0</v>
      </c>
      <c r="I37" s="48" t="b">
        <v>0</v>
      </c>
      <c r="J37" s="48"/>
      <c r="K37" s="48"/>
      <c r="L37" s="48"/>
      <c r="M37" s="48"/>
    </row>
    <row r="38" spans="1:13" s="47" customFormat="1" x14ac:dyDescent="0.25">
      <c r="A38" s="48" t="s">
        <v>284</v>
      </c>
      <c r="B38" s="48"/>
      <c r="C38" s="48"/>
      <c r="D38" s="48" t="str">
        <f t="shared" si="1"/>
        <v>building_characteristics_report.geometry_foundation_type</v>
      </c>
      <c r="E38" s="48"/>
      <c r="F38" s="48" t="s">
        <v>244</v>
      </c>
      <c r="G38" s="48" t="b">
        <v>0</v>
      </c>
      <c r="H38" s="48" t="b">
        <v>0</v>
      </c>
      <c r="I38" s="48" t="b">
        <v>0</v>
      </c>
      <c r="J38" s="48"/>
      <c r="K38" s="48"/>
      <c r="L38" s="48"/>
      <c r="M38" s="48"/>
    </row>
    <row r="39" spans="1:13" s="47" customFormat="1" x14ac:dyDescent="0.25">
      <c r="A39" s="48" t="s">
        <v>378</v>
      </c>
      <c r="B39" s="48"/>
      <c r="C39" s="48"/>
      <c r="D39" s="48" t="str">
        <f t="shared" si="1"/>
        <v>building_characteristics_report.geometry_heated_basement</v>
      </c>
      <c r="E39" s="48"/>
      <c r="F39" s="48" t="s">
        <v>244</v>
      </c>
      <c r="G39" s="48" t="b">
        <v>0</v>
      </c>
      <c r="H39" s="48" t="b">
        <v>0</v>
      </c>
      <c r="I39" s="48" t="b">
        <v>0</v>
      </c>
      <c r="J39" s="48"/>
      <c r="K39" s="48"/>
      <c r="L39" s="48"/>
      <c r="M39" s="48"/>
    </row>
    <row r="40" spans="1:13" s="47" customFormat="1" x14ac:dyDescent="0.25">
      <c r="A40" s="48" t="s">
        <v>285</v>
      </c>
      <c r="B40" s="48"/>
      <c r="C40" s="48"/>
      <c r="D40" s="48" t="str">
        <f t="shared" si="1"/>
        <v>building_characteristics_report.geometry_house_size</v>
      </c>
      <c r="E40" s="48"/>
      <c r="F40" s="48" t="s">
        <v>244</v>
      </c>
      <c r="G40" s="48" t="b">
        <v>0</v>
      </c>
      <c r="H40" s="48" t="b">
        <v>0</v>
      </c>
      <c r="I40" s="48" t="b">
        <v>0</v>
      </c>
      <c r="J40" s="48"/>
      <c r="K40" s="48"/>
      <c r="L40" s="48"/>
      <c r="M40" s="48"/>
    </row>
    <row r="41" spans="1:13" s="47" customFormat="1" x14ac:dyDescent="0.25">
      <c r="A41" s="48" t="s">
        <v>286</v>
      </c>
      <c r="B41" s="48"/>
      <c r="C41" s="48"/>
      <c r="D41" s="48" t="str">
        <f t="shared" si="1"/>
        <v>building_characteristics_report.geometry_stories</v>
      </c>
      <c r="E41" s="48"/>
      <c r="F41" s="48" t="s">
        <v>244</v>
      </c>
      <c r="G41" s="48" t="b">
        <v>0</v>
      </c>
      <c r="H41" s="48" t="b">
        <v>0</v>
      </c>
      <c r="I41" s="48" t="b">
        <v>0</v>
      </c>
      <c r="J41" s="48"/>
      <c r="K41" s="48"/>
      <c r="L41" s="48"/>
      <c r="M41" s="48"/>
    </row>
    <row r="42" spans="1:13" s="47" customFormat="1" x14ac:dyDescent="0.25">
      <c r="A42" s="48" t="s">
        <v>287</v>
      </c>
      <c r="B42" s="48"/>
      <c r="C42" s="48"/>
      <c r="D42" s="48" t="str">
        <f t="shared" si="1"/>
        <v>building_characteristics_report.geometry_garage</v>
      </c>
      <c r="E42" s="48"/>
      <c r="F42" s="48" t="s">
        <v>244</v>
      </c>
      <c r="G42" s="48" t="b">
        <v>0</v>
      </c>
      <c r="H42" s="48" t="b">
        <v>0</v>
      </c>
      <c r="I42" s="48" t="b">
        <v>0</v>
      </c>
      <c r="J42" s="48"/>
      <c r="K42" s="48"/>
      <c r="L42" s="48"/>
      <c r="M42" s="48"/>
    </row>
    <row r="43" spans="1:13" s="47" customFormat="1" x14ac:dyDescent="0.25">
      <c r="A43" s="48" t="s">
        <v>352</v>
      </c>
      <c r="B43" s="48"/>
      <c r="C43" s="48"/>
      <c r="D43" s="48" t="str">
        <f t="shared" si="1"/>
        <v>building_characteristics_report.occupants</v>
      </c>
      <c r="E43" s="48"/>
      <c r="F43" s="48" t="s">
        <v>244</v>
      </c>
      <c r="G43" s="48" t="b">
        <v>0</v>
      </c>
      <c r="H43" s="48" t="b">
        <v>0</v>
      </c>
      <c r="I43" s="48" t="b">
        <v>0</v>
      </c>
      <c r="J43" s="48"/>
      <c r="K43" s="48"/>
      <c r="L43" s="48"/>
      <c r="M43" s="48"/>
    </row>
    <row r="44" spans="1:13" s="47" customFormat="1" x14ac:dyDescent="0.25">
      <c r="A44" s="48" t="s">
        <v>288</v>
      </c>
      <c r="B44" s="48"/>
      <c r="C44" s="48"/>
      <c r="D44" s="48" t="str">
        <f t="shared" si="1"/>
        <v>building_characteristics_report.orientation</v>
      </c>
      <c r="E44" s="48"/>
      <c r="F44" s="48" t="s">
        <v>244</v>
      </c>
      <c r="G44" s="48" t="b">
        <v>0</v>
      </c>
      <c r="H44" s="48" t="b">
        <v>0</v>
      </c>
      <c r="I44" s="48" t="b">
        <v>0</v>
      </c>
      <c r="J44" s="48"/>
      <c r="K44" s="48"/>
      <c r="L44" s="48"/>
      <c r="M44" s="48"/>
    </row>
    <row r="45" spans="1:13" s="47" customFormat="1" x14ac:dyDescent="0.25">
      <c r="A45" s="48" t="s">
        <v>289</v>
      </c>
      <c r="B45" s="48"/>
      <c r="C45" s="48"/>
      <c r="D45" s="48" t="str">
        <f t="shared" si="1"/>
        <v>building_characteristics_report.eaves</v>
      </c>
      <c r="E45" s="48"/>
      <c r="F45" s="48" t="s">
        <v>244</v>
      </c>
      <c r="G45" s="48" t="b">
        <v>0</v>
      </c>
      <c r="H45" s="48" t="b">
        <v>0</v>
      </c>
      <c r="I45" s="48" t="b">
        <v>0</v>
      </c>
      <c r="J45" s="48"/>
      <c r="K45" s="48"/>
      <c r="L45" s="48"/>
      <c r="M45" s="48"/>
    </row>
    <row r="46" spans="1:13" s="47" customFormat="1" x14ac:dyDescent="0.25">
      <c r="A46" s="48" t="s">
        <v>290</v>
      </c>
      <c r="B46" s="48"/>
      <c r="C46" s="48"/>
      <c r="D46" s="48" t="str">
        <f t="shared" si="1"/>
        <v>building_characteristics_report.overhangs</v>
      </c>
      <c r="E46" s="48"/>
      <c r="F46" s="48" t="s">
        <v>244</v>
      </c>
      <c r="G46" s="48" t="b">
        <v>0</v>
      </c>
      <c r="H46" s="48" t="b">
        <v>0</v>
      </c>
      <c r="I46" s="48" t="b">
        <v>0</v>
      </c>
      <c r="J46" s="48"/>
      <c r="K46" s="48"/>
      <c r="L46" s="48"/>
      <c r="M46" s="48"/>
    </row>
    <row r="47" spans="1:13" s="47" customFormat="1" x14ac:dyDescent="0.25">
      <c r="A47" s="48" t="s">
        <v>291</v>
      </c>
      <c r="D47" s="48" t="str">
        <f t="shared" si="1"/>
        <v>building_characteristics_report.door_area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13" s="47" customFormat="1" x14ac:dyDescent="0.25">
      <c r="A48" s="48" t="s">
        <v>292</v>
      </c>
      <c r="D48" s="48" t="str">
        <f t="shared" si="1"/>
        <v>building_characteristics_report.window_areas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13" s="47" customFormat="1" x14ac:dyDescent="0.25">
      <c r="A49" s="48" t="s">
        <v>293</v>
      </c>
      <c r="B49" s="48"/>
      <c r="C49" s="48"/>
      <c r="D49" s="48" t="str">
        <f t="shared" si="1"/>
        <v>building_characteristics_report.neighbors</v>
      </c>
      <c r="E49" s="48"/>
      <c r="F49" s="48" t="s">
        <v>244</v>
      </c>
      <c r="G49" s="48" t="b">
        <v>0</v>
      </c>
      <c r="H49" s="48" t="b">
        <v>0</v>
      </c>
      <c r="I49" s="48" t="b">
        <v>0</v>
      </c>
      <c r="J49" s="48"/>
      <c r="K49" s="48"/>
      <c r="L49" s="48"/>
      <c r="M49" s="48"/>
    </row>
    <row r="50" spans="1:13" s="47" customFormat="1" x14ac:dyDescent="0.25">
      <c r="A50" s="48" t="s">
        <v>270</v>
      </c>
      <c r="B50" s="48"/>
      <c r="C50" s="48"/>
      <c r="D50" s="48" t="str">
        <f t="shared" si="1"/>
        <v>building_characteristics_report.insulation_unfinished_attic</v>
      </c>
      <c r="E50" s="48"/>
      <c r="F50" s="48" t="s">
        <v>244</v>
      </c>
      <c r="G50" s="48" t="b">
        <v>0</v>
      </c>
      <c r="H50" s="48" t="b">
        <v>0</v>
      </c>
      <c r="I50" s="48" t="b">
        <v>0</v>
      </c>
      <c r="J50" s="48"/>
      <c r="K50" s="48"/>
      <c r="L50" s="48"/>
      <c r="M50" s="48"/>
    </row>
    <row r="51" spans="1:13" s="47" customFormat="1" x14ac:dyDescent="0.25">
      <c r="A51" s="48" t="s">
        <v>294</v>
      </c>
      <c r="B51" s="48"/>
      <c r="C51" s="48"/>
      <c r="D51" s="48" t="str">
        <f t="shared" si="1"/>
        <v>building_characteristics_report.insulation_wall</v>
      </c>
      <c r="E51" s="48"/>
      <c r="F51" s="48" t="s">
        <v>244</v>
      </c>
      <c r="G51" s="48" t="b">
        <v>0</v>
      </c>
      <c r="H51" s="48" t="b">
        <v>0</v>
      </c>
      <c r="I51" s="48" t="b">
        <v>0</v>
      </c>
      <c r="J51" s="48"/>
      <c r="K51" s="48"/>
      <c r="L51" s="48"/>
      <c r="M51" s="48"/>
    </row>
    <row r="52" spans="1:13" s="47" customFormat="1" x14ac:dyDescent="0.25">
      <c r="A52" s="48" t="s">
        <v>295</v>
      </c>
      <c r="B52" s="48"/>
      <c r="C52" s="48"/>
      <c r="D52" s="48" t="str">
        <f t="shared" si="1"/>
        <v>building_characteristics_report.insulation_slab</v>
      </c>
      <c r="E52" s="48"/>
      <c r="F52" s="48" t="s">
        <v>244</v>
      </c>
      <c r="G52" s="48" t="b">
        <v>0</v>
      </c>
      <c r="H52" s="48" t="b">
        <v>0</v>
      </c>
      <c r="I52" s="48" t="b">
        <v>0</v>
      </c>
      <c r="J52" s="48"/>
      <c r="K52" s="48"/>
      <c r="L52" s="48"/>
      <c r="M52" s="48"/>
    </row>
    <row r="53" spans="1:13" s="47" customFormat="1" x14ac:dyDescent="0.25">
      <c r="A53" s="48" t="s">
        <v>296</v>
      </c>
      <c r="D53" s="48" t="str">
        <f t="shared" si="1"/>
        <v>building_characteristics_report.insulation_crawlspace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13" s="47" customFormat="1" x14ac:dyDescent="0.25">
      <c r="A54" s="48" t="s">
        <v>297</v>
      </c>
      <c r="D54" s="48" t="str">
        <f t="shared" si="1"/>
        <v>building_characteristics_report.insulation_unfinished_basement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13" s="47" customFormat="1" x14ac:dyDescent="0.25">
      <c r="A55" s="48" t="s">
        <v>298</v>
      </c>
      <c r="D55" s="48" t="str">
        <f t="shared" si="1"/>
        <v>building_characteristics_report.insulation_finished_basement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13" s="47" customFormat="1" x14ac:dyDescent="0.25">
      <c r="A56" s="48" t="s">
        <v>299</v>
      </c>
      <c r="D56" s="48" t="str">
        <f t="shared" si="1"/>
        <v>building_characteristics_report.insulation_interzonal_floor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13" s="47" customFormat="1" x14ac:dyDescent="0.25">
      <c r="A57" s="48" t="s">
        <v>300</v>
      </c>
      <c r="D57" s="48" t="str">
        <f t="shared" si="1"/>
        <v>building_characteristics_report.uninsulated_surfaces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13" s="47" customFormat="1" x14ac:dyDescent="0.25">
      <c r="A58" s="48" t="s">
        <v>301</v>
      </c>
      <c r="D58" s="48" t="str">
        <f t="shared" si="1"/>
        <v>building_characteristics_report.roof_sheathing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13" s="47" customFormat="1" x14ac:dyDescent="0.25">
      <c r="A59" s="48" t="s">
        <v>302</v>
      </c>
      <c r="D59" s="48" t="str">
        <f t="shared" si="1"/>
        <v>building_characteristics_report.wall_sheathing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13" s="47" customFormat="1" x14ac:dyDescent="0.25">
      <c r="A60" s="48" t="s">
        <v>303</v>
      </c>
      <c r="D60" s="48" t="str">
        <f t="shared" si="1"/>
        <v>building_characteristics_report.floor_sheathing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13" s="47" customFormat="1" x14ac:dyDescent="0.25">
      <c r="A61" s="48" t="s">
        <v>304</v>
      </c>
      <c r="D61" s="48" t="str">
        <f t="shared" si="1"/>
        <v>building_characteristics_report.exterior_finish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13" s="47" customFormat="1" x14ac:dyDescent="0.25">
      <c r="A62" s="48" t="s">
        <v>305</v>
      </c>
      <c r="D62" s="48" t="str">
        <f t="shared" si="1"/>
        <v>building_characteristics_report.roof_material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13" s="47" customFormat="1" x14ac:dyDescent="0.25">
      <c r="A63" s="48" t="s">
        <v>306</v>
      </c>
      <c r="D63" s="48" t="str">
        <f t="shared" si="1"/>
        <v>building_characteristics_report.floor_covering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13" s="47" customFormat="1" x14ac:dyDescent="0.25">
      <c r="A64" s="48" t="s">
        <v>307</v>
      </c>
      <c r="D64" s="48" t="str">
        <f t="shared" si="1"/>
        <v>building_characteristics_report.thermal_mass_floor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308</v>
      </c>
      <c r="D65" s="48" t="str">
        <f t="shared" si="1"/>
        <v>building_characteristics_report.thermal_mass_exterior_wall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309</v>
      </c>
      <c r="D66" s="48" t="str">
        <f t="shared" si="1"/>
        <v>building_characteristics_report.thermal_mass_partition_wall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310</v>
      </c>
      <c r="D67" s="48" t="str">
        <f t="shared" si="1"/>
        <v>building_characteristics_report.thermal_mass_ceiling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311</v>
      </c>
      <c r="D68" s="48" t="str">
        <f t="shared" si="1"/>
        <v>building_characteristics_report.thermal_mass_furniture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312</v>
      </c>
      <c r="D69" s="48" t="str">
        <f t="shared" si="1"/>
        <v>building_characteristics_report.doors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272</v>
      </c>
      <c r="D70" s="48" t="str">
        <f t="shared" si="1"/>
        <v>building_characteristics_report.windows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313</v>
      </c>
      <c r="D71" s="48" t="str">
        <f t="shared" si="1"/>
        <v>building_characteristics_report.water_heater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314</v>
      </c>
      <c r="D72" s="48" t="str">
        <f t="shared" si="1"/>
        <v>building_characteristics_report.hot_water_fixtures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348</v>
      </c>
      <c r="D73" s="48" t="str">
        <f t="shared" si="1"/>
        <v>building_characteristics_report.hot_water_distribution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315</v>
      </c>
      <c r="D74" s="48" t="str">
        <f t="shared" si="1"/>
        <v>building_characteristics_report.hvac_system_is_combined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316</v>
      </c>
      <c r="D75" s="48" t="str">
        <f t="shared" si="1"/>
        <v>building_characteristics_report.hvac_system_combined</v>
      </c>
      <c r="F75" s="48" t="s">
        <v>244</v>
      </c>
      <c r="G75" s="48" t="b">
        <v>0</v>
      </c>
      <c r="H75" s="48" t="b">
        <v>0</v>
      </c>
      <c r="I75" s="48" t="b">
        <v>0</v>
      </c>
    </row>
    <row r="76" spans="1:9" s="47" customFormat="1" x14ac:dyDescent="0.25">
      <c r="A76" s="48" t="s">
        <v>379</v>
      </c>
      <c r="D76" s="48" t="str">
        <f t="shared" si="1"/>
        <v>building_characteristics_report.hvac_system_heating_electricity</v>
      </c>
      <c r="F76" s="48" t="s">
        <v>244</v>
      </c>
      <c r="G76" s="48" t="b">
        <v>0</v>
      </c>
      <c r="H76" s="48" t="b">
        <v>0</v>
      </c>
      <c r="I76" s="48" t="b">
        <v>0</v>
      </c>
    </row>
    <row r="77" spans="1:9" s="47" customFormat="1" x14ac:dyDescent="0.25">
      <c r="A77" s="48" t="s">
        <v>380</v>
      </c>
      <c r="D77" s="48" t="str">
        <f t="shared" si="1"/>
        <v>building_characteristics_report.hvac_system_heating_fuel_oil</v>
      </c>
      <c r="F77" s="48" t="s">
        <v>244</v>
      </c>
      <c r="G77" s="48" t="b">
        <v>0</v>
      </c>
      <c r="H77" s="48" t="b">
        <v>0</v>
      </c>
      <c r="I77" s="48" t="b">
        <v>0</v>
      </c>
    </row>
    <row r="78" spans="1:9" s="47" customFormat="1" x14ac:dyDescent="0.25">
      <c r="A78" s="48" t="s">
        <v>381</v>
      </c>
      <c r="D78" s="48" t="str">
        <f t="shared" si="1"/>
        <v>building_characteristics_report.hvac_system_heating_natural_gas</v>
      </c>
      <c r="F78" s="48" t="s">
        <v>244</v>
      </c>
      <c r="G78" s="48" t="b">
        <v>0</v>
      </c>
      <c r="H78" s="48" t="b">
        <v>0</v>
      </c>
      <c r="I78" s="48" t="b">
        <v>0</v>
      </c>
    </row>
    <row r="79" spans="1:9" s="47" customFormat="1" x14ac:dyDescent="0.25">
      <c r="A79" s="48" t="s">
        <v>382</v>
      </c>
      <c r="D79" s="48" t="str">
        <f t="shared" si="1"/>
        <v>building_characteristics_report.hvac_system_heating_propane</v>
      </c>
      <c r="F79" s="48" t="s">
        <v>244</v>
      </c>
      <c r="G79" s="48" t="b">
        <v>0</v>
      </c>
      <c r="H79" s="48" t="b">
        <v>0</v>
      </c>
      <c r="I79" s="48" t="b">
        <v>0</v>
      </c>
    </row>
    <row r="80" spans="1:9" s="47" customFormat="1" x14ac:dyDescent="0.25">
      <c r="A80" s="48" t="s">
        <v>383</v>
      </c>
      <c r="D80" s="48" t="str">
        <f t="shared" si="1"/>
        <v>building_characteristics_report.hvac_system_heating_wood</v>
      </c>
      <c r="F80" s="48" t="s">
        <v>244</v>
      </c>
      <c r="G80" s="48" t="b">
        <v>0</v>
      </c>
      <c r="H80" s="48" t="b">
        <v>0</v>
      </c>
      <c r="I80" s="48" t="b">
        <v>0</v>
      </c>
    </row>
    <row r="81" spans="1:9" s="47" customFormat="1" x14ac:dyDescent="0.25">
      <c r="A81" s="48" t="s">
        <v>317</v>
      </c>
      <c r="D81" s="48" t="str">
        <f t="shared" si="1"/>
        <v>building_characteristics_report.hvac_system_cooling</v>
      </c>
      <c r="F81" s="48" t="s">
        <v>244</v>
      </c>
      <c r="G81" s="48" t="b">
        <v>0</v>
      </c>
      <c r="H81" s="48" t="b">
        <v>0</v>
      </c>
      <c r="I81" s="48" t="b">
        <v>0</v>
      </c>
    </row>
    <row r="82" spans="1:9" s="47" customFormat="1" x14ac:dyDescent="0.25">
      <c r="A82" s="48" t="s">
        <v>318</v>
      </c>
      <c r="D82" s="48" t="str">
        <f t="shared" si="1"/>
        <v>building_characteristics_report.heating_setpoint</v>
      </c>
      <c r="F82" s="48" t="s">
        <v>244</v>
      </c>
      <c r="G82" s="48" t="b">
        <v>0</v>
      </c>
      <c r="H82" s="48" t="b">
        <v>0</v>
      </c>
      <c r="I82" s="48" t="b">
        <v>0</v>
      </c>
    </row>
    <row r="83" spans="1:9" s="47" customFormat="1" x14ac:dyDescent="0.25">
      <c r="A83" s="48" t="s">
        <v>319</v>
      </c>
      <c r="D83" s="48" t="str">
        <f t="shared" si="1"/>
        <v>building_characteristics_report.cooling_setpoint</v>
      </c>
      <c r="F83" s="48" t="s">
        <v>244</v>
      </c>
      <c r="G83" s="48" t="b">
        <v>0</v>
      </c>
      <c r="H83" s="48" t="b">
        <v>0</v>
      </c>
      <c r="I83" s="48" t="b">
        <v>0</v>
      </c>
    </row>
    <row r="84" spans="1:9" s="47" customFormat="1" x14ac:dyDescent="0.25">
      <c r="A84" s="48" t="s">
        <v>385</v>
      </c>
      <c r="D84" s="48" t="str">
        <f t="shared" si="1"/>
        <v>building_characteristics_report.ceiling_fan</v>
      </c>
      <c r="F84" s="48" t="s">
        <v>244</v>
      </c>
      <c r="G84" s="48" t="b">
        <v>0</v>
      </c>
      <c r="H84" s="48" t="b">
        <v>0</v>
      </c>
      <c r="I84" s="48" t="b">
        <v>0</v>
      </c>
    </row>
    <row r="85" spans="1:9" s="47" customFormat="1" x14ac:dyDescent="0.25">
      <c r="A85" s="48" t="s">
        <v>320</v>
      </c>
      <c r="D85" s="48" t="str">
        <f t="shared" si="1"/>
        <v>building_characteristics_report.refrigerator</v>
      </c>
      <c r="F85" s="48" t="s">
        <v>244</v>
      </c>
      <c r="G85" s="48" t="b">
        <v>0</v>
      </c>
      <c r="H85" s="48" t="b">
        <v>0</v>
      </c>
      <c r="I85" s="48" t="b">
        <v>0</v>
      </c>
    </row>
    <row r="86" spans="1:9" s="47" customFormat="1" x14ac:dyDescent="0.25">
      <c r="A86" s="48" t="s">
        <v>321</v>
      </c>
      <c r="D86" s="48" t="str">
        <f t="shared" si="1"/>
        <v>building_characteristics_report.cooking_range</v>
      </c>
      <c r="F86" s="48" t="s">
        <v>244</v>
      </c>
      <c r="G86" s="48" t="b">
        <v>0</v>
      </c>
      <c r="H86" s="48" t="b">
        <v>0</v>
      </c>
      <c r="I86" s="48" t="b">
        <v>0</v>
      </c>
    </row>
    <row r="87" spans="1:9" s="47" customFormat="1" x14ac:dyDescent="0.25">
      <c r="A87" s="48" t="s">
        <v>322</v>
      </c>
      <c r="D87" s="48" t="str">
        <f t="shared" si="1"/>
        <v>building_characteristics_report.dishwasher</v>
      </c>
      <c r="F87" s="48" t="s">
        <v>244</v>
      </c>
      <c r="G87" s="48" t="b">
        <v>0</v>
      </c>
      <c r="H87" s="48" t="b">
        <v>0</v>
      </c>
      <c r="I87" s="48" t="b">
        <v>0</v>
      </c>
    </row>
    <row r="88" spans="1:9" s="47" customFormat="1" x14ac:dyDescent="0.25">
      <c r="A88" s="48" t="s">
        <v>323</v>
      </c>
      <c r="D88" s="48" t="str">
        <f t="shared" si="1"/>
        <v>building_characteristics_report.clothes_washer</v>
      </c>
      <c r="F88" s="48" t="s">
        <v>244</v>
      </c>
      <c r="G88" s="48" t="b">
        <v>0</v>
      </c>
      <c r="H88" s="48" t="b">
        <v>0</v>
      </c>
      <c r="I88" s="48" t="b">
        <v>0</v>
      </c>
    </row>
    <row r="89" spans="1:9" s="47" customFormat="1" x14ac:dyDescent="0.25">
      <c r="A89" s="48" t="s">
        <v>324</v>
      </c>
      <c r="D89" s="48" t="str">
        <f t="shared" si="1"/>
        <v>building_characteristics_report.clothes_dryer</v>
      </c>
      <c r="F89" s="48" t="s">
        <v>244</v>
      </c>
      <c r="G89" s="48" t="b">
        <v>0</v>
      </c>
      <c r="H89" s="48" t="b">
        <v>0</v>
      </c>
      <c r="I89" s="48" t="b">
        <v>0</v>
      </c>
    </row>
    <row r="90" spans="1:9" s="47" customFormat="1" x14ac:dyDescent="0.25">
      <c r="A90" s="48" t="s">
        <v>273</v>
      </c>
      <c r="D90" s="48" t="str">
        <f t="shared" si="1"/>
        <v>building_characteristics_report.lighting</v>
      </c>
      <c r="F90" s="48" t="s">
        <v>244</v>
      </c>
      <c r="G90" s="48" t="b">
        <v>0</v>
      </c>
      <c r="H90" s="48" t="b">
        <v>0</v>
      </c>
      <c r="I90" s="48" t="b">
        <v>0</v>
      </c>
    </row>
    <row r="91" spans="1:9" s="47" customFormat="1" x14ac:dyDescent="0.25">
      <c r="A91" s="48" t="s">
        <v>325</v>
      </c>
      <c r="D91" s="48" t="str">
        <f t="shared" si="1"/>
        <v>building_characteristics_report.plug_loads</v>
      </c>
      <c r="F91" s="48" t="s">
        <v>244</v>
      </c>
      <c r="G91" s="48" t="b">
        <v>0</v>
      </c>
      <c r="H91" s="48" t="b">
        <v>0</v>
      </c>
      <c r="I91" s="48" t="b">
        <v>0</v>
      </c>
    </row>
    <row r="92" spans="1:9" s="47" customFormat="1" x14ac:dyDescent="0.25">
      <c r="A92" s="48" t="s">
        <v>326</v>
      </c>
      <c r="D92" s="48" t="str">
        <f t="shared" si="1"/>
        <v>building_characteristics_report.misc_extra_refrigerator</v>
      </c>
      <c r="F92" s="48" t="s">
        <v>244</v>
      </c>
      <c r="G92" s="48" t="b">
        <v>0</v>
      </c>
      <c r="H92" s="48" t="b">
        <v>0</v>
      </c>
      <c r="I92" s="48" t="b">
        <v>0</v>
      </c>
    </row>
    <row r="93" spans="1:9" s="47" customFormat="1" x14ac:dyDescent="0.25">
      <c r="A93" s="48" t="s">
        <v>327</v>
      </c>
      <c r="D93" s="48" t="str">
        <f t="shared" si="1"/>
        <v>building_characteristics_report.misc_freezer</v>
      </c>
      <c r="F93" s="48" t="s">
        <v>244</v>
      </c>
      <c r="G93" s="48" t="b">
        <v>0</v>
      </c>
      <c r="H93" s="48" t="b">
        <v>0</v>
      </c>
      <c r="I93" s="48" t="b">
        <v>0</v>
      </c>
    </row>
    <row r="94" spans="1:9" s="47" customFormat="1" x14ac:dyDescent="0.25">
      <c r="A94" s="48" t="s">
        <v>328</v>
      </c>
      <c r="D94" s="48" t="str">
        <f t="shared" si="1"/>
        <v>building_characteristics_report.misc_gas_fireplace</v>
      </c>
      <c r="F94" s="48" t="s">
        <v>244</v>
      </c>
      <c r="G94" s="48" t="b">
        <v>0</v>
      </c>
      <c r="H94" s="48" t="b">
        <v>0</v>
      </c>
      <c r="I94" s="48" t="b">
        <v>0</v>
      </c>
    </row>
    <row r="95" spans="1:9" s="47" customFormat="1" x14ac:dyDescent="0.25">
      <c r="A95" s="48" t="s">
        <v>329</v>
      </c>
      <c r="D95" s="48" t="str">
        <f t="shared" si="1"/>
        <v>building_characteristics_report.misc_gas_grill</v>
      </c>
      <c r="F95" s="48" t="s">
        <v>244</v>
      </c>
      <c r="G95" s="48" t="b">
        <v>0</v>
      </c>
      <c r="H95" s="48" t="b">
        <v>0</v>
      </c>
      <c r="I95" s="48" t="b">
        <v>0</v>
      </c>
    </row>
    <row r="96" spans="1:9" s="47" customFormat="1" x14ac:dyDescent="0.25">
      <c r="A96" s="48" t="s">
        <v>330</v>
      </c>
      <c r="D96" s="48" t="str">
        <f t="shared" si="1"/>
        <v>building_characteristics_report.misc_gas_lighting</v>
      </c>
      <c r="F96" s="48" t="s">
        <v>244</v>
      </c>
      <c r="G96" s="48" t="b">
        <v>0</v>
      </c>
      <c r="H96" s="48" t="b">
        <v>0</v>
      </c>
      <c r="I96" s="48" t="b">
        <v>0</v>
      </c>
    </row>
    <row r="97" spans="1:9" s="47" customFormat="1" x14ac:dyDescent="0.25">
      <c r="A97" s="48" t="s">
        <v>331</v>
      </c>
      <c r="D97" s="48" t="str">
        <f t="shared" ref="D97:D103" si="2">"building_characteristics_report."&amp;LOWER(SUBSTITUTE(A97," ","_"))</f>
        <v>building_characteristics_report.misc_hot_tub_spa</v>
      </c>
      <c r="F97" s="48" t="s">
        <v>244</v>
      </c>
      <c r="G97" s="48" t="b">
        <v>0</v>
      </c>
      <c r="H97" s="48" t="b">
        <v>0</v>
      </c>
      <c r="I97" s="48" t="b">
        <v>0</v>
      </c>
    </row>
    <row r="98" spans="1:9" s="47" customFormat="1" x14ac:dyDescent="0.25">
      <c r="A98" s="48" t="s">
        <v>332</v>
      </c>
      <c r="D98" s="48" t="str">
        <f t="shared" si="2"/>
        <v>building_characteristics_report.misc_pool</v>
      </c>
      <c r="F98" s="48" t="s">
        <v>244</v>
      </c>
      <c r="G98" s="48" t="b">
        <v>0</v>
      </c>
      <c r="H98" s="48" t="b">
        <v>0</v>
      </c>
      <c r="I98" s="48" t="b">
        <v>0</v>
      </c>
    </row>
    <row r="99" spans="1:9" s="47" customFormat="1" x14ac:dyDescent="0.25">
      <c r="A99" s="48" t="s">
        <v>333</v>
      </c>
      <c r="D99" s="48" t="str">
        <f t="shared" si="2"/>
        <v>building_characteristics_report.misc_well_pump</v>
      </c>
      <c r="F99" s="48" t="s">
        <v>244</v>
      </c>
      <c r="G99" s="48" t="b">
        <v>0</v>
      </c>
      <c r="H99" s="48" t="b">
        <v>0</v>
      </c>
      <c r="I99" s="48" t="b">
        <v>0</v>
      </c>
    </row>
    <row r="100" spans="1:9" s="47" customFormat="1" x14ac:dyDescent="0.25">
      <c r="A100" s="48" t="s">
        <v>334</v>
      </c>
      <c r="D100" s="48" t="str">
        <f t="shared" si="2"/>
        <v>building_characteristics_report.ducts</v>
      </c>
      <c r="F100" s="48" t="s">
        <v>244</v>
      </c>
      <c r="G100" s="48" t="b">
        <v>0</v>
      </c>
      <c r="H100" s="48" t="b">
        <v>0</v>
      </c>
      <c r="I100" s="48" t="b">
        <v>0</v>
      </c>
    </row>
    <row r="101" spans="1:9" s="47" customFormat="1" x14ac:dyDescent="0.25">
      <c r="A101" s="48" t="s">
        <v>335</v>
      </c>
      <c r="D101" s="48" t="str">
        <f t="shared" si="2"/>
        <v>building_characteristics_report.infiltration</v>
      </c>
      <c r="F101" s="48" t="s">
        <v>244</v>
      </c>
      <c r="G101" s="48" t="b">
        <v>0</v>
      </c>
      <c r="H101" s="48" t="b">
        <v>0</v>
      </c>
      <c r="I101" s="48" t="b">
        <v>0</v>
      </c>
    </row>
    <row r="102" spans="1:9" s="47" customFormat="1" x14ac:dyDescent="0.25">
      <c r="A102" s="48" t="s">
        <v>336</v>
      </c>
      <c r="D102" s="48" t="str">
        <f t="shared" si="2"/>
        <v>building_characteristics_report.natural_ventilation</v>
      </c>
      <c r="F102" s="48" t="s">
        <v>244</v>
      </c>
      <c r="G102" s="48" t="b">
        <v>0</v>
      </c>
      <c r="H102" s="48" t="b">
        <v>0</v>
      </c>
      <c r="I102" s="48" t="b">
        <v>0</v>
      </c>
    </row>
    <row r="103" spans="1:9" s="47" customFormat="1" x14ac:dyDescent="0.25">
      <c r="A103" s="48" t="s">
        <v>337</v>
      </c>
      <c r="D103" s="48" t="str">
        <f t="shared" si="2"/>
        <v>building_characteristics_report.mechanical_ventilation</v>
      </c>
      <c r="F103" s="48" t="s">
        <v>244</v>
      </c>
      <c r="G103" s="48" t="b">
        <v>0</v>
      </c>
      <c r="H103" s="48" t="b">
        <v>0</v>
      </c>
      <c r="I103" s="48" t="b">
        <v>0</v>
      </c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s="22" customFormat="1" x14ac:dyDescent="0.25">
      <c r="A128" s="15"/>
      <c r="B128" s="21"/>
      <c r="D128" s="15"/>
      <c r="F128" s="15"/>
      <c r="G128" s="15"/>
      <c r="H128" s="15"/>
      <c r="I128" s="15"/>
    </row>
    <row r="129" spans="1:9" s="22" customFormat="1" x14ac:dyDescent="0.25">
      <c r="A129" s="15"/>
      <c r="B129" s="21"/>
      <c r="D129" s="15"/>
      <c r="F129" s="15"/>
      <c r="G129" s="15"/>
      <c r="H129" s="15"/>
      <c r="I129" s="15"/>
    </row>
    <row r="130" spans="1:9" s="22" customFormat="1" x14ac:dyDescent="0.25">
      <c r="A130" s="15"/>
      <c r="B130" s="21"/>
      <c r="D130" s="15"/>
      <c r="F130" s="15"/>
      <c r="G130" s="15"/>
      <c r="H130" s="15"/>
      <c r="I130" s="15"/>
    </row>
    <row r="131" spans="1:9" s="22" customFormat="1" x14ac:dyDescent="0.25">
      <c r="A131" s="15"/>
      <c r="B131" s="21"/>
      <c r="D131" s="15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  <row r="134" spans="1:9" x14ac:dyDescent="0.25">
      <c r="A134" s="15"/>
      <c r="B134" s="21"/>
      <c r="C134" s="22"/>
      <c r="D134" s="15"/>
      <c r="E134" s="22"/>
      <c r="F134" s="15"/>
      <c r="G134" s="15"/>
      <c r="H134" s="15"/>
      <c r="I134" s="15"/>
    </row>
    <row r="135" spans="1:9" x14ac:dyDescent="0.25">
      <c r="A135" s="15"/>
      <c r="B135" s="21"/>
      <c r="C135" s="22"/>
      <c r="D135" s="15"/>
      <c r="E135" s="22"/>
      <c r="F135" s="15"/>
      <c r="G135" s="15"/>
      <c r="H135" s="15"/>
      <c r="I135" s="15"/>
    </row>
    <row r="136" spans="1:9" x14ac:dyDescent="0.25">
      <c r="A136" s="15"/>
      <c r="B136" s="21"/>
      <c r="C136" s="22"/>
      <c r="D136" s="15"/>
      <c r="E136" s="22"/>
      <c r="F136" s="15"/>
      <c r="G136" s="15"/>
      <c r="H136" s="15"/>
      <c r="I136" s="15"/>
    </row>
    <row r="137" spans="1:9" x14ac:dyDescent="0.25">
      <c r="A137" s="15"/>
      <c r="B137" s="21"/>
      <c r="C137" s="22"/>
      <c r="D137" s="15"/>
      <c r="E137" s="22"/>
      <c r="F137" s="15"/>
      <c r="G137" s="15"/>
      <c r="H137" s="15"/>
      <c r="I13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2017-03-03T00:02:45Z</dcterms:modified>
</cp:coreProperties>
</file>