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dell\Desktop\"/>
    </mc:Choice>
  </mc:AlternateContent>
  <bookViews>
    <workbookView xWindow="0" yWindow="0" windowWidth="20490" windowHeight="7500" activeTab="2"/>
  </bookViews>
  <sheets>
    <sheet name="Sales Table" sheetId="3" r:id="rId1"/>
    <sheet name="Sales analysis pivot" sheetId="2" r:id="rId2"/>
    <sheet name="Financial Report" sheetId="1" r:id="rId3"/>
  </sheets>
  <definedNames>
    <definedName name="_xlcn.WorksheetConnection_FinancialRecordPresentation.xlsxTable_ExternalData_11" hidden="1">Table_ExternalData_1[]</definedName>
    <definedName name="ExternalData_1" localSheetId="0" hidden="1">'Sales Table'!$A$3:$T$703</definedName>
    <definedName name="Slicer_Country">#N/A</definedName>
    <definedName name="Slicer_Product">#N/A</definedName>
    <definedName name="Slicer_Segment">#N/A</definedName>
    <definedName name="Timeline_Date">#N/A</definedName>
  </definedNames>
  <calcPr calcId="162913"/>
  <pivotCaches>
    <pivotCache cacheId="1273" r:id="rId4"/>
    <pivotCache cacheId="1276" r:id="rId5"/>
    <pivotCache cacheId="1279" r:id="rId6"/>
    <pivotCache cacheId="1282" r:id="rId7"/>
    <pivotCache cacheId="1285" r:id="rId8"/>
    <pivotCache cacheId="1288" r:id="rId9"/>
    <pivotCache cacheId="1291" r:id="rId10"/>
    <pivotCache cacheId="1294" r:id="rId11"/>
    <pivotCache cacheId="1297" r:id="rId12"/>
  </pivotCaches>
  <extLst>
    <ext xmlns:x14="http://schemas.microsoft.com/office/spreadsheetml/2009/9/main" uri="{876F7934-8845-4945-9796-88D515C7AA90}">
      <x14:pivotCaches>
        <pivotCache cacheId="9"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0" r:id="rId17"/>
      </x15:timelineCachePivotCaches>
    </ext>
    <ext xmlns:x15="http://schemas.microsoft.com/office/spreadsheetml/2010/11/main" uri="{D0CA8CA8-9F24-4464-BF8E-62219DCF47F9}">
      <x15:timelineCacheRefs>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inData_2db1df7a-0648-4085-bc9a-cb94f7538081" name="FinData" connection="Excel Finance sets Data"/>
          <x15:modelTable id="Table_ExternalData_1" name="Table_ExternalData_1" connection="WorksheetConnection_Financial Record Presentation.xlsx!Table_ExternalData_1"/>
        </x15:modelTables>
        <x15:extLst>
          <ext xmlns:x16="http://schemas.microsoft.com/office/spreadsheetml/2014/11/main" uri="{9835A34E-60A6-4A7C-AAB8-D5F71C897F49}">
            <x16:modelTimeGroupings>
              <x16:modelTimeGrouping tableName="Fin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A19" i="1" l="1"/>
  <c r="U4" i="3" l="1"/>
  <c r="U5" i="3"/>
  <c r="U6" i="3"/>
  <c r="U7" i="3"/>
  <c r="U8" i="3"/>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98" i="3"/>
  <c r="U99" i="3"/>
  <c r="U100" i="3"/>
  <c r="U101" i="3"/>
  <c r="U102" i="3"/>
  <c r="U103" i="3"/>
  <c r="U104" i="3"/>
  <c r="U105" i="3"/>
  <c r="U106" i="3"/>
  <c r="U107" i="3"/>
  <c r="U108" i="3"/>
  <c r="U109" i="3"/>
  <c r="U110" i="3"/>
  <c r="U111" i="3"/>
  <c r="U112" i="3"/>
  <c r="U113" i="3"/>
  <c r="U114" i="3"/>
  <c r="U115" i="3"/>
  <c r="U116" i="3"/>
  <c r="U117" i="3"/>
  <c r="U118" i="3"/>
  <c r="U119" i="3"/>
  <c r="U120" i="3"/>
  <c r="U121" i="3"/>
  <c r="U122" i="3"/>
  <c r="U123" i="3"/>
  <c r="U124" i="3"/>
  <c r="U125" i="3"/>
  <c r="U126" i="3"/>
  <c r="U127" i="3"/>
  <c r="U128" i="3"/>
  <c r="U129" i="3"/>
  <c r="U130" i="3"/>
  <c r="U131" i="3"/>
  <c r="U132" i="3"/>
  <c r="U133" i="3"/>
  <c r="U134" i="3"/>
  <c r="U135" i="3"/>
  <c r="U136" i="3"/>
  <c r="U137" i="3"/>
  <c r="U138" i="3"/>
  <c r="U139" i="3"/>
  <c r="U140" i="3"/>
  <c r="U141" i="3"/>
  <c r="U142" i="3"/>
  <c r="U143" i="3"/>
  <c r="U144" i="3"/>
  <c r="U145" i="3"/>
  <c r="U146" i="3"/>
  <c r="U147" i="3"/>
  <c r="U148" i="3"/>
  <c r="U149" i="3"/>
  <c r="U150" i="3"/>
  <c r="U151" i="3"/>
  <c r="U152" i="3"/>
  <c r="U153" i="3"/>
  <c r="U154" i="3"/>
  <c r="U155" i="3"/>
  <c r="U156" i="3"/>
  <c r="U157" i="3"/>
  <c r="U158" i="3"/>
  <c r="U159" i="3"/>
  <c r="U160" i="3"/>
  <c r="U161" i="3"/>
  <c r="U162" i="3"/>
  <c r="U163" i="3"/>
  <c r="U164" i="3"/>
  <c r="U165" i="3"/>
  <c r="U166" i="3"/>
  <c r="U167" i="3"/>
  <c r="U168" i="3"/>
  <c r="U169" i="3"/>
  <c r="U170" i="3"/>
  <c r="U171" i="3"/>
  <c r="U172" i="3"/>
  <c r="U173" i="3"/>
  <c r="U174" i="3"/>
  <c r="U175" i="3"/>
  <c r="U176" i="3"/>
  <c r="U177" i="3"/>
  <c r="U178" i="3"/>
  <c r="U179" i="3"/>
  <c r="U180" i="3"/>
  <c r="U181" i="3"/>
  <c r="U182" i="3"/>
  <c r="U183" i="3"/>
  <c r="U184" i="3"/>
  <c r="U185" i="3"/>
  <c r="U186" i="3"/>
  <c r="U187" i="3"/>
  <c r="U188" i="3"/>
  <c r="U189" i="3"/>
  <c r="U190" i="3"/>
  <c r="U191" i="3"/>
  <c r="U192" i="3"/>
  <c r="U193" i="3"/>
  <c r="U194" i="3"/>
  <c r="U195" i="3"/>
  <c r="U196" i="3"/>
  <c r="U197" i="3"/>
  <c r="U198" i="3"/>
  <c r="U199" i="3"/>
  <c r="U200" i="3"/>
  <c r="U201" i="3"/>
  <c r="U202" i="3"/>
  <c r="U203" i="3"/>
  <c r="U204" i="3"/>
  <c r="U205" i="3"/>
  <c r="U206" i="3"/>
  <c r="U207" i="3"/>
  <c r="U208" i="3"/>
  <c r="U209" i="3"/>
  <c r="U210" i="3"/>
  <c r="U211" i="3"/>
  <c r="U212" i="3"/>
  <c r="U213" i="3"/>
  <c r="U214" i="3"/>
  <c r="U215" i="3"/>
  <c r="U216" i="3"/>
  <c r="U217" i="3"/>
  <c r="U218" i="3"/>
  <c r="U219" i="3"/>
  <c r="U220" i="3"/>
  <c r="U221" i="3"/>
  <c r="U222" i="3"/>
  <c r="U223" i="3"/>
  <c r="U224" i="3"/>
  <c r="U225" i="3"/>
  <c r="U226" i="3"/>
  <c r="U227" i="3"/>
  <c r="U228" i="3"/>
  <c r="U229" i="3"/>
  <c r="U230" i="3"/>
  <c r="U231" i="3"/>
  <c r="U232" i="3"/>
  <c r="U233" i="3"/>
  <c r="U234" i="3"/>
  <c r="U235" i="3"/>
  <c r="U236" i="3"/>
  <c r="U237" i="3"/>
  <c r="U238" i="3"/>
  <c r="U239" i="3"/>
  <c r="U240" i="3"/>
  <c r="U241" i="3"/>
  <c r="U242" i="3"/>
  <c r="U243" i="3"/>
  <c r="U244" i="3"/>
  <c r="U245" i="3"/>
  <c r="U246" i="3"/>
  <c r="U247" i="3"/>
  <c r="U248" i="3"/>
  <c r="U249" i="3"/>
  <c r="U250" i="3"/>
  <c r="U251" i="3"/>
  <c r="U252" i="3"/>
  <c r="U253" i="3"/>
  <c r="U254" i="3"/>
  <c r="U255" i="3"/>
  <c r="U256" i="3"/>
  <c r="U257" i="3"/>
  <c r="U258" i="3"/>
  <c r="U259" i="3"/>
  <c r="U260" i="3"/>
  <c r="U261" i="3"/>
  <c r="U262" i="3"/>
  <c r="U263" i="3"/>
  <c r="U264" i="3"/>
  <c r="U265" i="3"/>
  <c r="U266" i="3"/>
  <c r="U267" i="3"/>
  <c r="U268" i="3"/>
  <c r="U269" i="3"/>
  <c r="U270" i="3"/>
  <c r="U271" i="3"/>
  <c r="U272" i="3"/>
  <c r="U273" i="3"/>
  <c r="U274" i="3"/>
  <c r="U275" i="3"/>
  <c r="U276" i="3"/>
  <c r="U277" i="3"/>
  <c r="U278" i="3"/>
  <c r="U279" i="3"/>
  <c r="U280" i="3"/>
  <c r="U281" i="3"/>
  <c r="U282" i="3"/>
  <c r="U283" i="3"/>
  <c r="U284" i="3"/>
  <c r="U285" i="3"/>
  <c r="U286" i="3"/>
  <c r="U287" i="3"/>
  <c r="U288" i="3"/>
  <c r="U289" i="3"/>
  <c r="U290" i="3"/>
  <c r="U291" i="3"/>
  <c r="U292" i="3"/>
  <c r="U293" i="3"/>
  <c r="U294" i="3"/>
  <c r="U295" i="3"/>
  <c r="U296" i="3"/>
  <c r="U297" i="3"/>
  <c r="U298" i="3"/>
  <c r="U299" i="3"/>
  <c r="U300" i="3"/>
  <c r="U301" i="3"/>
  <c r="U302" i="3"/>
  <c r="U303" i="3"/>
  <c r="U304" i="3"/>
  <c r="U305" i="3"/>
  <c r="U306" i="3"/>
  <c r="U307" i="3"/>
  <c r="U308" i="3"/>
  <c r="U309" i="3"/>
  <c r="U310" i="3"/>
  <c r="U311" i="3"/>
  <c r="U312" i="3"/>
  <c r="U313" i="3"/>
  <c r="U314" i="3"/>
  <c r="U315" i="3"/>
  <c r="U316" i="3"/>
  <c r="U317" i="3"/>
  <c r="U318" i="3"/>
  <c r="U319" i="3"/>
  <c r="U320" i="3"/>
  <c r="U321" i="3"/>
  <c r="U322" i="3"/>
  <c r="U323" i="3"/>
  <c r="U324" i="3"/>
  <c r="U325" i="3"/>
  <c r="U326" i="3"/>
  <c r="U327" i="3"/>
  <c r="U328" i="3"/>
  <c r="U329" i="3"/>
  <c r="U330" i="3"/>
  <c r="U331" i="3"/>
  <c r="U332" i="3"/>
  <c r="U333" i="3"/>
  <c r="U334" i="3"/>
  <c r="U335" i="3"/>
  <c r="U336" i="3"/>
  <c r="U337" i="3"/>
  <c r="U338" i="3"/>
  <c r="U339" i="3"/>
  <c r="U340" i="3"/>
  <c r="U341" i="3"/>
  <c r="U342" i="3"/>
  <c r="U343" i="3"/>
  <c r="U344" i="3"/>
  <c r="U345" i="3"/>
  <c r="U346" i="3"/>
  <c r="U347" i="3"/>
  <c r="U348" i="3"/>
  <c r="U349" i="3"/>
  <c r="U350" i="3"/>
  <c r="U351" i="3"/>
  <c r="U352" i="3"/>
  <c r="U353" i="3"/>
  <c r="U354" i="3"/>
  <c r="U355" i="3"/>
  <c r="U356" i="3"/>
  <c r="U357" i="3"/>
  <c r="U358" i="3"/>
  <c r="U359" i="3"/>
  <c r="U360" i="3"/>
  <c r="U361" i="3"/>
  <c r="U362" i="3"/>
  <c r="U363" i="3"/>
  <c r="U364" i="3"/>
  <c r="U365" i="3"/>
  <c r="U366" i="3"/>
  <c r="U367" i="3"/>
  <c r="U368" i="3"/>
  <c r="U369" i="3"/>
  <c r="U370" i="3"/>
  <c r="U371" i="3"/>
  <c r="U372" i="3"/>
  <c r="U373" i="3"/>
  <c r="U374" i="3"/>
  <c r="U375" i="3"/>
  <c r="U376" i="3"/>
  <c r="U377" i="3"/>
  <c r="U378" i="3"/>
  <c r="U379" i="3"/>
  <c r="U380" i="3"/>
  <c r="U381" i="3"/>
  <c r="U382" i="3"/>
  <c r="U383" i="3"/>
  <c r="U384" i="3"/>
  <c r="U385" i="3"/>
  <c r="U386" i="3"/>
  <c r="U387" i="3"/>
  <c r="U388" i="3"/>
  <c r="U389" i="3"/>
  <c r="U390" i="3"/>
  <c r="U391" i="3"/>
  <c r="U392" i="3"/>
  <c r="U393" i="3"/>
  <c r="U394" i="3"/>
  <c r="U395" i="3"/>
  <c r="U396" i="3"/>
  <c r="U397" i="3"/>
  <c r="U398" i="3"/>
  <c r="U399" i="3"/>
  <c r="U400" i="3"/>
  <c r="U401" i="3"/>
  <c r="U402" i="3"/>
  <c r="U403" i="3"/>
  <c r="U404" i="3"/>
  <c r="U405" i="3"/>
  <c r="U406" i="3"/>
  <c r="U407" i="3"/>
  <c r="U408" i="3"/>
  <c r="U409" i="3"/>
  <c r="U410" i="3"/>
  <c r="U411" i="3"/>
  <c r="U412" i="3"/>
  <c r="U413" i="3"/>
  <c r="U414" i="3"/>
  <c r="U415" i="3"/>
  <c r="U416" i="3"/>
  <c r="U417" i="3"/>
  <c r="U418" i="3"/>
  <c r="U419" i="3"/>
  <c r="U420" i="3"/>
  <c r="U421" i="3"/>
  <c r="U422" i="3"/>
  <c r="U423" i="3"/>
  <c r="U424" i="3"/>
  <c r="U425" i="3"/>
  <c r="U426" i="3"/>
  <c r="U427" i="3"/>
  <c r="U428" i="3"/>
  <c r="U429" i="3"/>
  <c r="U430" i="3"/>
  <c r="U431" i="3"/>
  <c r="U432" i="3"/>
  <c r="U433" i="3"/>
  <c r="U434" i="3"/>
  <c r="U435" i="3"/>
  <c r="U436" i="3"/>
  <c r="U437" i="3"/>
  <c r="U438" i="3"/>
  <c r="U439" i="3"/>
  <c r="U440" i="3"/>
  <c r="U441" i="3"/>
  <c r="U442" i="3"/>
  <c r="U443" i="3"/>
  <c r="U444" i="3"/>
  <c r="U445" i="3"/>
  <c r="U446" i="3"/>
  <c r="U447" i="3"/>
  <c r="U448" i="3"/>
  <c r="U449" i="3"/>
  <c r="U450" i="3"/>
  <c r="U451" i="3"/>
  <c r="U452" i="3"/>
  <c r="U453" i="3"/>
  <c r="U454" i="3"/>
  <c r="U455" i="3"/>
  <c r="U456" i="3"/>
  <c r="U457" i="3"/>
  <c r="U458" i="3"/>
  <c r="U459" i="3"/>
  <c r="U460" i="3"/>
  <c r="U461" i="3"/>
  <c r="U462" i="3"/>
  <c r="U463" i="3"/>
  <c r="U464" i="3"/>
  <c r="U465" i="3"/>
  <c r="U466" i="3"/>
  <c r="U467" i="3"/>
  <c r="U468" i="3"/>
  <c r="U469" i="3"/>
  <c r="U470" i="3"/>
  <c r="U471" i="3"/>
  <c r="U472" i="3"/>
  <c r="U473" i="3"/>
  <c r="U474" i="3"/>
  <c r="U475" i="3"/>
  <c r="U476" i="3"/>
  <c r="U477" i="3"/>
  <c r="U478" i="3"/>
  <c r="U479" i="3"/>
  <c r="U480" i="3"/>
  <c r="U481" i="3"/>
  <c r="U482" i="3"/>
  <c r="U483" i="3"/>
  <c r="U484" i="3"/>
  <c r="U485" i="3"/>
  <c r="U486" i="3"/>
  <c r="U487" i="3"/>
  <c r="U488" i="3"/>
  <c r="U489" i="3"/>
  <c r="U490" i="3"/>
  <c r="U491" i="3"/>
  <c r="U492" i="3"/>
  <c r="U493" i="3"/>
  <c r="U494" i="3"/>
  <c r="U495" i="3"/>
  <c r="U496" i="3"/>
  <c r="U497" i="3"/>
  <c r="U498" i="3"/>
  <c r="U499" i="3"/>
  <c r="U500" i="3"/>
  <c r="U501" i="3"/>
  <c r="U502" i="3"/>
  <c r="U503" i="3"/>
  <c r="U504" i="3"/>
  <c r="U505" i="3"/>
  <c r="U506" i="3"/>
  <c r="U507" i="3"/>
  <c r="U508" i="3"/>
  <c r="U509" i="3"/>
  <c r="U510" i="3"/>
  <c r="U511" i="3"/>
  <c r="U512" i="3"/>
  <c r="U513" i="3"/>
  <c r="U514" i="3"/>
  <c r="U515" i="3"/>
  <c r="U516" i="3"/>
  <c r="U517" i="3"/>
  <c r="U518" i="3"/>
  <c r="U519" i="3"/>
  <c r="U520" i="3"/>
  <c r="U521" i="3"/>
  <c r="U522" i="3"/>
  <c r="U523" i="3"/>
  <c r="U524" i="3"/>
  <c r="U525" i="3"/>
  <c r="U526" i="3"/>
  <c r="U527" i="3"/>
  <c r="U528" i="3"/>
  <c r="U529" i="3"/>
  <c r="U530" i="3"/>
  <c r="U531" i="3"/>
  <c r="U532" i="3"/>
  <c r="U533" i="3"/>
  <c r="U534" i="3"/>
  <c r="U535" i="3"/>
  <c r="U536" i="3"/>
  <c r="U537" i="3"/>
  <c r="U538" i="3"/>
  <c r="U539" i="3"/>
  <c r="U540" i="3"/>
  <c r="U541" i="3"/>
  <c r="U542" i="3"/>
  <c r="U543" i="3"/>
  <c r="U544" i="3"/>
  <c r="U545" i="3"/>
  <c r="U546" i="3"/>
  <c r="U547" i="3"/>
  <c r="U548" i="3"/>
  <c r="U549" i="3"/>
  <c r="U550" i="3"/>
  <c r="U551" i="3"/>
  <c r="U552" i="3"/>
  <c r="U553" i="3"/>
  <c r="U554" i="3"/>
  <c r="U555" i="3"/>
  <c r="U556" i="3"/>
  <c r="U557" i="3"/>
  <c r="U558" i="3"/>
  <c r="U559" i="3"/>
  <c r="U560" i="3"/>
  <c r="U561" i="3"/>
  <c r="U562" i="3"/>
  <c r="U563" i="3"/>
  <c r="U564" i="3"/>
  <c r="U565" i="3"/>
  <c r="U566" i="3"/>
  <c r="U567" i="3"/>
  <c r="U568" i="3"/>
  <c r="U569" i="3"/>
  <c r="U570" i="3"/>
  <c r="U571" i="3"/>
  <c r="U572" i="3"/>
  <c r="U573" i="3"/>
  <c r="U574" i="3"/>
  <c r="U575" i="3"/>
  <c r="U576" i="3"/>
  <c r="U577" i="3"/>
  <c r="U578" i="3"/>
  <c r="U579" i="3"/>
  <c r="U580" i="3"/>
  <c r="U581" i="3"/>
  <c r="U582" i="3"/>
  <c r="U583" i="3"/>
  <c r="U584" i="3"/>
  <c r="U585" i="3"/>
  <c r="U586" i="3"/>
  <c r="U587" i="3"/>
  <c r="U588" i="3"/>
  <c r="U589" i="3"/>
  <c r="U590" i="3"/>
  <c r="U591" i="3"/>
  <c r="U592" i="3"/>
  <c r="U593" i="3"/>
  <c r="U594" i="3"/>
  <c r="U595" i="3"/>
  <c r="U596" i="3"/>
  <c r="U597" i="3"/>
  <c r="U598" i="3"/>
  <c r="U599" i="3"/>
  <c r="U600" i="3"/>
  <c r="U601" i="3"/>
  <c r="U602" i="3"/>
  <c r="U603" i="3"/>
  <c r="U604" i="3"/>
  <c r="U605" i="3"/>
  <c r="U606" i="3"/>
  <c r="U607" i="3"/>
  <c r="U608" i="3"/>
  <c r="U609" i="3"/>
  <c r="U610" i="3"/>
  <c r="U611" i="3"/>
  <c r="U612" i="3"/>
  <c r="U613" i="3"/>
  <c r="U614" i="3"/>
  <c r="U615" i="3"/>
  <c r="U616" i="3"/>
  <c r="U617" i="3"/>
  <c r="U618" i="3"/>
  <c r="U619" i="3"/>
  <c r="U620" i="3"/>
  <c r="U621" i="3"/>
  <c r="U622" i="3"/>
  <c r="U623" i="3"/>
  <c r="U624" i="3"/>
  <c r="U625" i="3"/>
  <c r="U626" i="3"/>
  <c r="U627" i="3"/>
  <c r="U628" i="3"/>
  <c r="U629" i="3"/>
  <c r="U630" i="3"/>
  <c r="U631" i="3"/>
  <c r="U632" i="3"/>
  <c r="U633" i="3"/>
  <c r="U634" i="3"/>
  <c r="U635" i="3"/>
  <c r="U636" i="3"/>
  <c r="U637" i="3"/>
  <c r="U638" i="3"/>
  <c r="U639" i="3"/>
  <c r="U640" i="3"/>
  <c r="U641" i="3"/>
  <c r="U642" i="3"/>
  <c r="U643" i="3"/>
  <c r="U644" i="3"/>
  <c r="U645" i="3"/>
  <c r="U646" i="3"/>
  <c r="U647" i="3"/>
  <c r="U648" i="3"/>
  <c r="U649" i="3"/>
  <c r="U650" i="3"/>
  <c r="U651" i="3"/>
  <c r="U652" i="3"/>
  <c r="U653" i="3"/>
  <c r="U654" i="3"/>
  <c r="U655" i="3"/>
  <c r="U656" i="3"/>
  <c r="U657" i="3"/>
  <c r="U658" i="3"/>
  <c r="U659" i="3"/>
  <c r="U660" i="3"/>
  <c r="U661" i="3"/>
  <c r="U662" i="3"/>
  <c r="U663" i="3"/>
  <c r="U664" i="3"/>
  <c r="U665" i="3"/>
  <c r="U666" i="3"/>
  <c r="U667" i="3"/>
  <c r="U668" i="3"/>
  <c r="U669" i="3"/>
  <c r="U670" i="3"/>
  <c r="U671" i="3"/>
  <c r="U672" i="3"/>
  <c r="U673" i="3"/>
  <c r="U674" i="3"/>
  <c r="U675" i="3"/>
  <c r="U676" i="3"/>
  <c r="U677" i="3"/>
  <c r="U678" i="3"/>
  <c r="U679" i="3"/>
  <c r="U680" i="3"/>
  <c r="U681" i="3"/>
  <c r="U682" i="3"/>
  <c r="U683" i="3"/>
  <c r="U684" i="3"/>
  <c r="U685" i="3"/>
  <c r="U686" i="3"/>
  <c r="U687" i="3"/>
  <c r="U688" i="3"/>
  <c r="U689" i="3"/>
  <c r="U690" i="3"/>
  <c r="U691" i="3"/>
  <c r="U692" i="3"/>
  <c r="U693" i="3"/>
  <c r="U694" i="3"/>
  <c r="U695" i="3"/>
  <c r="U696" i="3"/>
  <c r="U697" i="3"/>
  <c r="U698" i="3"/>
  <c r="U699" i="3"/>
  <c r="U700" i="3"/>
  <c r="U701" i="3"/>
  <c r="U702" i="3"/>
  <c r="U703" i="3"/>
  <c r="V4" i="3"/>
  <c r="V5"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V52" i="3"/>
  <c r="V53" i="3"/>
  <c r="V54" i="3"/>
  <c r="V55" i="3"/>
  <c r="V56" i="3"/>
  <c r="V57" i="3"/>
  <c r="V58" i="3"/>
  <c r="V59" i="3"/>
  <c r="V60" i="3"/>
  <c r="V61" i="3"/>
  <c r="V62" i="3"/>
  <c r="V63" i="3"/>
  <c r="V64" i="3"/>
  <c r="V65" i="3"/>
  <c r="V66" i="3"/>
  <c r="V67" i="3"/>
  <c r="V68" i="3"/>
  <c r="V69" i="3"/>
  <c r="V70" i="3"/>
  <c r="V71" i="3"/>
  <c r="V72" i="3"/>
  <c r="V73" i="3"/>
  <c r="V74" i="3"/>
  <c r="V75" i="3"/>
  <c r="V76" i="3"/>
  <c r="V77" i="3"/>
  <c r="V78" i="3"/>
  <c r="V79" i="3"/>
  <c r="V80" i="3"/>
  <c r="V81" i="3"/>
  <c r="V82" i="3"/>
  <c r="V83" i="3"/>
  <c r="V84" i="3"/>
  <c r="V85" i="3"/>
  <c r="V86" i="3"/>
  <c r="V87" i="3"/>
  <c r="V88" i="3"/>
  <c r="V89" i="3"/>
  <c r="V90" i="3"/>
  <c r="V91" i="3"/>
  <c r="V92" i="3"/>
  <c r="V93" i="3"/>
  <c r="V94" i="3"/>
  <c r="V95" i="3"/>
  <c r="V96" i="3"/>
  <c r="V97" i="3"/>
  <c r="V98" i="3"/>
  <c r="V99" i="3"/>
  <c r="V100" i="3"/>
  <c r="V101" i="3"/>
  <c r="V102" i="3"/>
  <c r="V103" i="3"/>
  <c r="V104" i="3"/>
  <c r="V105" i="3"/>
  <c r="V106" i="3"/>
  <c r="V107" i="3"/>
  <c r="V108" i="3"/>
  <c r="V109" i="3"/>
  <c r="V110" i="3"/>
  <c r="V111" i="3"/>
  <c r="V112" i="3"/>
  <c r="V113" i="3"/>
  <c r="V114" i="3"/>
  <c r="V115" i="3"/>
  <c r="V116" i="3"/>
  <c r="V117" i="3"/>
  <c r="V118" i="3"/>
  <c r="V119" i="3"/>
  <c r="V120" i="3"/>
  <c r="V121" i="3"/>
  <c r="V122" i="3"/>
  <c r="V123" i="3"/>
  <c r="V124" i="3"/>
  <c r="V125" i="3"/>
  <c r="V126" i="3"/>
  <c r="V127" i="3"/>
  <c r="V128" i="3"/>
  <c r="V129" i="3"/>
  <c r="V130" i="3"/>
  <c r="V131" i="3"/>
  <c r="V132" i="3"/>
  <c r="V133" i="3"/>
  <c r="V134" i="3"/>
  <c r="V135" i="3"/>
  <c r="V136" i="3"/>
  <c r="V137" i="3"/>
  <c r="V138" i="3"/>
  <c r="V139" i="3"/>
  <c r="V140" i="3"/>
  <c r="V141" i="3"/>
  <c r="V142" i="3"/>
  <c r="V143" i="3"/>
  <c r="V144" i="3"/>
  <c r="V145" i="3"/>
  <c r="V146" i="3"/>
  <c r="V147" i="3"/>
  <c r="V148" i="3"/>
  <c r="V149" i="3"/>
  <c r="V150" i="3"/>
  <c r="V151" i="3"/>
  <c r="V152" i="3"/>
  <c r="V153" i="3"/>
  <c r="V154" i="3"/>
  <c r="V155" i="3"/>
  <c r="V156" i="3"/>
  <c r="V157" i="3"/>
  <c r="V158" i="3"/>
  <c r="V159" i="3"/>
  <c r="V160" i="3"/>
  <c r="V161" i="3"/>
  <c r="V162" i="3"/>
  <c r="V163" i="3"/>
  <c r="V164" i="3"/>
  <c r="V165" i="3"/>
  <c r="V166" i="3"/>
  <c r="V167" i="3"/>
  <c r="V168" i="3"/>
  <c r="V169" i="3"/>
  <c r="V170" i="3"/>
  <c r="V171" i="3"/>
  <c r="V172" i="3"/>
  <c r="V173" i="3"/>
  <c r="V174" i="3"/>
  <c r="V175" i="3"/>
  <c r="V176" i="3"/>
  <c r="V177" i="3"/>
  <c r="V178" i="3"/>
  <c r="V179" i="3"/>
  <c r="V180" i="3"/>
  <c r="V181" i="3"/>
  <c r="V182" i="3"/>
  <c r="V183" i="3"/>
  <c r="V184" i="3"/>
  <c r="V185" i="3"/>
  <c r="V186" i="3"/>
  <c r="V187" i="3"/>
  <c r="V188" i="3"/>
  <c r="V189" i="3"/>
  <c r="V190" i="3"/>
  <c r="V191" i="3"/>
  <c r="V192" i="3"/>
  <c r="V193" i="3"/>
  <c r="V194" i="3"/>
  <c r="V195" i="3"/>
  <c r="V196" i="3"/>
  <c r="V197" i="3"/>
  <c r="V198" i="3"/>
  <c r="V199" i="3"/>
  <c r="V200" i="3"/>
  <c r="V201" i="3"/>
  <c r="V202" i="3"/>
  <c r="V203" i="3"/>
  <c r="V204" i="3"/>
  <c r="V205" i="3"/>
  <c r="V206" i="3"/>
  <c r="V207" i="3"/>
  <c r="V208" i="3"/>
  <c r="V209" i="3"/>
  <c r="V210" i="3"/>
  <c r="V211" i="3"/>
  <c r="V212" i="3"/>
  <c r="V213" i="3"/>
  <c r="V214" i="3"/>
  <c r="V215" i="3"/>
  <c r="V216" i="3"/>
  <c r="V217" i="3"/>
  <c r="V218" i="3"/>
  <c r="V219" i="3"/>
  <c r="V220" i="3"/>
  <c r="V221" i="3"/>
  <c r="V222" i="3"/>
  <c r="V223" i="3"/>
  <c r="V224" i="3"/>
  <c r="V225" i="3"/>
  <c r="V226" i="3"/>
  <c r="V227" i="3"/>
  <c r="V228" i="3"/>
  <c r="V229" i="3"/>
  <c r="V230" i="3"/>
  <c r="V231" i="3"/>
  <c r="V232" i="3"/>
  <c r="V233" i="3"/>
  <c r="V234" i="3"/>
  <c r="V235" i="3"/>
  <c r="V236" i="3"/>
  <c r="V237" i="3"/>
  <c r="V238" i="3"/>
  <c r="V239" i="3"/>
  <c r="V240" i="3"/>
  <c r="V241" i="3"/>
  <c r="V242" i="3"/>
  <c r="V243" i="3"/>
  <c r="V244" i="3"/>
  <c r="V245" i="3"/>
  <c r="V246" i="3"/>
  <c r="V247" i="3"/>
  <c r="V248" i="3"/>
  <c r="V249" i="3"/>
  <c r="V250" i="3"/>
  <c r="V251" i="3"/>
  <c r="V252" i="3"/>
  <c r="V253" i="3"/>
  <c r="V254" i="3"/>
  <c r="V255" i="3"/>
  <c r="V256" i="3"/>
  <c r="V257" i="3"/>
  <c r="V258" i="3"/>
  <c r="V259" i="3"/>
  <c r="V260" i="3"/>
  <c r="V261" i="3"/>
  <c r="V262" i="3"/>
  <c r="V263" i="3"/>
  <c r="V264" i="3"/>
  <c r="V265" i="3"/>
  <c r="V266" i="3"/>
  <c r="V267" i="3"/>
  <c r="V268" i="3"/>
  <c r="V269" i="3"/>
  <c r="V270" i="3"/>
  <c r="V271" i="3"/>
  <c r="V272" i="3"/>
  <c r="V273" i="3"/>
  <c r="V274" i="3"/>
  <c r="V275" i="3"/>
  <c r="V276" i="3"/>
  <c r="V277" i="3"/>
  <c r="V278" i="3"/>
  <c r="V279" i="3"/>
  <c r="V280" i="3"/>
  <c r="V281" i="3"/>
  <c r="V282" i="3"/>
  <c r="V283" i="3"/>
  <c r="V284" i="3"/>
  <c r="V285" i="3"/>
  <c r="V286" i="3"/>
  <c r="V287" i="3"/>
  <c r="V288" i="3"/>
  <c r="V289" i="3"/>
  <c r="V290" i="3"/>
  <c r="V291" i="3"/>
  <c r="V292" i="3"/>
  <c r="V293" i="3"/>
  <c r="V294" i="3"/>
  <c r="V295" i="3"/>
  <c r="V296" i="3"/>
  <c r="V297" i="3"/>
  <c r="V298" i="3"/>
  <c r="V299" i="3"/>
  <c r="V300" i="3"/>
  <c r="V301" i="3"/>
  <c r="V302" i="3"/>
  <c r="V303" i="3"/>
  <c r="V304" i="3"/>
  <c r="V305" i="3"/>
  <c r="V306" i="3"/>
  <c r="V307" i="3"/>
  <c r="V308" i="3"/>
  <c r="V309" i="3"/>
  <c r="V310" i="3"/>
  <c r="V311" i="3"/>
  <c r="V312" i="3"/>
  <c r="V313" i="3"/>
  <c r="V314" i="3"/>
  <c r="V315" i="3"/>
  <c r="V316" i="3"/>
  <c r="V317" i="3"/>
  <c r="V318" i="3"/>
  <c r="V319" i="3"/>
  <c r="V320" i="3"/>
  <c r="V321" i="3"/>
  <c r="V322" i="3"/>
  <c r="V323" i="3"/>
  <c r="V324" i="3"/>
  <c r="V325" i="3"/>
  <c r="V326" i="3"/>
  <c r="V327" i="3"/>
  <c r="V328" i="3"/>
  <c r="V329" i="3"/>
  <c r="V330" i="3"/>
  <c r="V331" i="3"/>
  <c r="V332" i="3"/>
  <c r="V333" i="3"/>
  <c r="V334" i="3"/>
  <c r="V335" i="3"/>
  <c r="V336" i="3"/>
  <c r="V337" i="3"/>
  <c r="V338" i="3"/>
  <c r="V339" i="3"/>
  <c r="V340" i="3"/>
  <c r="V341" i="3"/>
  <c r="V342" i="3"/>
  <c r="V343" i="3"/>
  <c r="V344" i="3"/>
  <c r="V345" i="3"/>
  <c r="V346" i="3"/>
  <c r="V347" i="3"/>
  <c r="V348" i="3"/>
  <c r="V349" i="3"/>
  <c r="V350" i="3"/>
  <c r="V351" i="3"/>
  <c r="V352" i="3"/>
  <c r="V353" i="3"/>
  <c r="V354" i="3"/>
  <c r="V355" i="3"/>
  <c r="V356" i="3"/>
  <c r="V357" i="3"/>
  <c r="V358" i="3"/>
  <c r="V359" i="3"/>
  <c r="V360" i="3"/>
  <c r="V361" i="3"/>
  <c r="V362" i="3"/>
  <c r="V363" i="3"/>
  <c r="V364" i="3"/>
  <c r="V365" i="3"/>
  <c r="V366" i="3"/>
  <c r="V367" i="3"/>
  <c r="V368" i="3"/>
  <c r="V369" i="3"/>
  <c r="V370" i="3"/>
  <c r="V371" i="3"/>
  <c r="V372" i="3"/>
  <c r="V373" i="3"/>
  <c r="V374" i="3"/>
  <c r="V375" i="3"/>
  <c r="V376" i="3"/>
  <c r="V377" i="3"/>
  <c r="V378" i="3"/>
  <c r="V379" i="3"/>
  <c r="V380" i="3"/>
  <c r="V381" i="3"/>
  <c r="V382" i="3"/>
  <c r="V383" i="3"/>
  <c r="V384" i="3"/>
  <c r="V385" i="3"/>
  <c r="V386" i="3"/>
  <c r="V387" i="3"/>
  <c r="V388" i="3"/>
  <c r="V389" i="3"/>
  <c r="V390" i="3"/>
  <c r="V391" i="3"/>
  <c r="V392" i="3"/>
  <c r="V393" i="3"/>
  <c r="V394" i="3"/>
  <c r="V395" i="3"/>
  <c r="V396" i="3"/>
  <c r="V397" i="3"/>
  <c r="V398" i="3"/>
  <c r="V399" i="3"/>
  <c r="V400" i="3"/>
  <c r="V401" i="3"/>
  <c r="V402" i="3"/>
  <c r="V403" i="3"/>
  <c r="V404" i="3"/>
  <c r="V405" i="3"/>
  <c r="V406" i="3"/>
  <c r="V407" i="3"/>
  <c r="V408" i="3"/>
  <c r="V409" i="3"/>
  <c r="V410" i="3"/>
  <c r="V411" i="3"/>
  <c r="V412" i="3"/>
  <c r="V413" i="3"/>
  <c r="V414" i="3"/>
  <c r="V415" i="3"/>
  <c r="V416" i="3"/>
  <c r="V417" i="3"/>
  <c r="V418" i="3"/>
  <c r="V419" i="3"/>
  <c r="V420" i="3"/>
  <c r="V421" i="3"/>
  <c r="V422" i="3"/>
  <c r="V423" i="3"/>
  <c r="V424" i="3"/>
  <c r="V425" i="3"/>
  <c r="V426" i="3"/>
  <c r="V427" i="3"/>
  <c r="V428" i="3"/>
  <c r="V429" i="3"/>
  <c r="V430" i="3"/>
  <c r="V431" i="3"/>
  <c r="V432" i="3"/>
  <c r="V433" i="3"/>
  <c r="V434" i="3"/>
  <c r="V435" i="3"/>
  <c r="V436" i="3"/>
  <c r="V437" i="3"/>
  <c r="V438" i="3"/>
  <c r="V439" i="3"/>
  <c r="V440" i="3"/>
  <c r="V441" i="3"/>
  <c r="V442" i="3"/>
  <c r="V443" i="3"/>
  <c r="V444" i="3"/>
  <c r="V445" i="3"/>
  <c r="V446" i="3"/>
  <c r="V447" i="3"/>
  <c r="V448" i="3"/>
  <c r="V449" i="3"/>
  <c r="V450" i="3"/>
  <c r="V451" i="3"/>
  <c r="V452" i="3"/>
  <c r="V453" i="3"/>
  <c r="V454" i="3"/>
  <c r="V455" i="3"/>
  <c r="V456" i="3"/>
  <c r="V457" i="3"/>
  <c r="V458" i="3"/>
  <c r="V459" i="3"/>
  <c r="V460" i="3"/>
  <c r="V461" i="3"/>
  <c r="V462" i="3"/>
  <c r="V463" i="3"/>
  <c r="V464" i="3"/>
  <c r="V465" i="3"/>
  <c r="V466" i="3"/>
  <c r="V467" i="3"/>
  <c r="V468" i="3"/>
  <c r="V469" i="3"/>
  <c r="V470" i="3"/>
  <c r="V471" i="3"/>
  <c r="V472" i="3"/>
  <c r="V473" i="3"/>
  <c r="V474" i="3"/>
  <c r="V475" i="3"/>
  <c r="V476" i="3"/>
  <c r="V477" i="3"/>
  <c r="V478" i="3"/>
  <c r="V479" i="3"/>
  <c r="V480" i="3"/>
  <c r="V481" i="3"/>
  <c r="V482" i="3"/>
  <c r="V483" i="3"/>
  <c r="V484" i="3"/>
  <c r="V485" i="3"/>
  <c r="V486" i="3"/>
  <c r="V487" i="3"/>
  <c r="V488" i="3"/>
  <c r="V489" i="3"/>
  <c r="V490" i="3"/>
  <c r="V491" i="3"/>
  <c r="V492" i="3"/>
  <c r="V493" i="3"/>
  <c r="V494" i="3"/>
  <c r="V495" i="3"/>
  <c r="V496" i="3"/>
  <c r="V497" i="3"/>
  <c r="V498" i="3"/>
  <c r="V499" i="3"/>
  <c r="V500" i="3"/>
  <c r="V501" i="3"/>
  <c r="V502" i="3"/>
  <c r="V503" i="3"/>
  <c r="V504" i="3"/>
  <c r="V505" i="3"/>
  <c r="V506" i="3"/>
  <c r="V507" i="3"/>
  <c r="V508" i="3"/>
  <c r="V509" i="3"/>
  <c r="V510" i="3"/>
  <c r="V511" i="3"/>
  <c r="V512" i="3"/>
  <c r="V513" i="3"/>
  <c r="V514" i="3"/>
  <c r="V515" i="3"/>
  <c r="V516" i="3"/>
  <c r="V517" i="3"/>
  <c r="V518" i="3"/>
  <c r="V519" i="3"/>
  <c r="V520" i="3"/>
  <c r="V521" i="3"/>
  <c r="V522" i="3"/>
  <c r="V523" i="3"/>
  <c r="V524" i="3"/>
  <c r="V525" i="3"/>
  <c r="V526" i="3"/>
  <c r="V527" i="3"/>
  <c r="V528" i="3"/>
  <c r="V529" i="3"/>
  <c r="V530" i="3"/>
  <c r="V531" i="3"/>
  <c r="V532" i="3"/>
  <c r="V533" i="3"/>
  <c r="V534" i="3"/>
  <c r="V535" i="3"/>
  <c r="V536" i="3"/>
  <c r="V537" i="3"/>
  <c r="V538" i="3"/>
  <c r="V539" i="3"/>
  <c r="V540" i="3"/>
  <c r="V541" i="3"/>
  <c r="V542" i="3"/>
  <c r="V543" i="3"/>
  <c r="V544" i="3"/>
  <c r="V545" i="3"/>
  <c r="V546" i="3"/>
  <c r="V547" i="3"/>
  <c r="V548" i="3"/>
  <c r="V549" i="3"/>
  <c r="V550" i="3"/>
  <c r="V551" i="3"/>
  <c r="V552" i="3"/>
  <c r="V553" i="3"/>
  <c r="V554" i="3"/>
  <c r="V555" i="3"/>
  <c r="V556" i="3"/>
  <c r="V557" i="3"/>
  <c r="V558" i="3"/>
  <c r="V559" i="3"/>
  <c r="V560" i="3"/>
  <c r="V561" i="3"/>
  <c r="V562" i="3"/>
  <c r="V563" i="3"/>
  <c r="V564" i="3"/>
  <c r="V565" i="3"/>
  <c r="V566" i="3"/>
  <c r="V567" i="3"/>
  <c r="V568" i="3"/>
  <c r="V569" i="3"/>
  <c r="V570" i="3"/>
  <c r="V571" i="3"/>
  <c r="V572" i="3"/>
  <c r="V573" i="3"/>
  <c r="V574" i="3"/>
  <c r="V575" i="3"/>
  <c r="V576" i="3"/>
  <c r="V577" i="3"/>
  <c r="V578" i="3"/>
  <c r="V579" i="3"/>
  <c r="V580" i="3"/>
  <c r="V581" i="3"/>
  <c r="V582" i="3"/>
  <c r="V583" i="3"/>
  <c r="V584" i="3"/>
  <c r="V585" i="3"/>
  <c r="V586" i="3"/>
  <c r="V587" i="3"/>
  <c r="V588" i="3"/>
  <c r="V589" i="3"/>
  <c r="V590" i="3"/>
  <c r="V591" i="3"/>
  <c r="V592" i="3"/>
  <c r="V593" i="3"/>
  <c r="V594" i="3"/>
  <c r="V595" i="3"/>
  <c r="V596" i="3"/>
  <c r="V597" i="3"/>
  <c r="V598" i="3"/>
  <c r="V599" i="3"/>
  <c r="V600" i="3"/>
  <c r="V601" i="3"/>
  <c r="V602" i="3"/>
  <c r="V603" i="3"/>
  <c r="V604" i="3"/>
  <c r="V605" i="3"/>
  <c r="V606" i="3"/>
  <c r="V607" i="3"/>
  <c r="V608" i="3"/>
  <c r="V609" i="3"/>
  <c r="V610" i="3"/>
  <c r="V611" i="3"/>
  <c r="V612" i="3"/>
  <c r="V613" i="3"/>
  <c r="V614" i="3"/>
  <c r="V615" i="3"/>
  <c r="V616" i="3"/>
  <c r="V617" i="3"/>
  <c r="V618" i="3"/>
  <c r="V619" i="3"/>
  <c r="V620" i="3"/>
  <c r="V621" i="3"/>
  <c r="V622" i="3"/>
  <c r="V623" i="3"/>
  <c r="V624" i="3"/>
  <c r="V625" i="3"/>
  <c r="V626" i="3"/>
  <c r="V627" i="3"/>
  <c r="V628" i="3"/>
  <c r="V629" i="3"/>
  <c r="V630" i="3"/>
  <c r="V631" i="3"/>
  <c r="V632" i="3"/>
  <c r="V633" i="3"/>
  <c r="V634" i="3"/>
  <c r="V635" i="3"/>
  <c r="V636" i="3"/>
  <c r="V637" i="3"/>
  <c r="V638" i="3"/>
  <c r="V639" i="3"/>
  <c r="V640" i="3"/>
  <c r="V641" i="3"/>
  <c r="V642" i="3"/>
  <c r="V643" i="3"/>
  <c r="V644" i="3"/>
  <c r="V645" i="3"/>
  <c r="V646" i="3"/>
  <c r="V647" i="3"/>
  <c r="V648" i="3"/>
  <c r="V649" i="3"/>
  <c r="V650" i="3"/>
  <c r="V651" i="3"/>
  <c r="V652" i="3"/>
  <c r="V653" i="3"/>
  <c r="V654" i="3"/>
  <c r="V655" i="3"/>
  <c r="V656" i="3"/>
  <c r="V657" i="3"/>
  <c r="V658" i="3"/>
  <c r="V659" i="3"/>
  <c r="V660" i="3"/>
  <c r="V661" i="3"/>
  <c r="V662" i="3"/>
  <c r="V663" i="3"/>
  <c r="V664" i="3"/>
  <c r="V665" i="3"/>
  <c r="V666" i="3"/>
  <c r="V667" i="3"/>
  <c r="V668" i="3"/>
  <c r="V669" i="3"/>
  <c r="V670" i="3"/>
  <c r="V671" i="3"/>
  <c r="V672" i="3"/>
  <c r="V673" i="3"/>
  <c r="V674" i="3"/>
  <c r="V675" i="3"/>
  <c r="V676" i="3"/>
  <c r="V677" i="3"/>
  <c r="V678" i="3"/>
  <c r="V679" i="3"/>
  <c r="V680" i="3"/>
  <c r="V681" i="3"/>
  <c r="V682" i="3"/>
  <c r="V683" i="3"/>
  <c r="V684" i="3"/>
  <c r="V685" i="3"/>
  <c r="V686" i="3"/>
  <c r="V687" i="3"/>
  <c r="V688" i="3"/>
  <c r="V689" i="3"/>
  <c r="V690" i="3"/>
  <c r="V691" i="3"/>
  <c r="V692" i="3"/>
  <c r="V693" i="3"/>
  <c r="V694" i="3"/>
  <c r="V695" i="3"/>
  <c r="V696" i="3"/>
  <c r="V697" i="3"/>
  <c r="V698" i="3"/>
  <c r="V699" i="3"/>
  <c r="V700" i="3"/>
  <c r="V701" i="3"/>
  <c r="V702" i="3"/>
  <c r="V703" i="3"/>
  <c r="W4"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W64" i="3"/>
  <c r="W65" i="3"/>
  <c r="W66" i="3"/>
  <c r="W67" i="3"/>
  <c r="W68" i="3"/>
  <c r="W69" i="3"/>
  <c r="W70" i="3"/>
  <c r="W71" i="3"/>
  <c r="W72" i="3"/>
  <c r="W73" i="3"/>
  <c r="W74" i="3"/>
  <c r="W75" i="3"/>
  <c r="W76" i="3"/>
  <c r="W77" i="3"/>
  <c r="W78" i="3"/>
  <c r="W79" i="3"/>
  <c r="W80" i="3"/>
  <c r="W81" i="3"/>
  <c r="W82" i="3"/>
  <c r="W83" i="3"/>
  <c r="W84" i="3"/>
  <c r="W85" i="3"/>
  <c r="W86" i="3"/>
  <c r="W87" i="3"/>
  <c r="W88" i="3"/>
  <c r="W89" i="3"/>
  <c r="W90" i="3"/>
  <c r="W91" i="3"/>
  <c r="W92" i="3"/>
  <c r="W93" i="3"/>
  <c r="W94" i="3"/>
  <c r="W95" i="3"/>
  <c r="W96" i="3"/>
  <c r="W97" i="3"/>
  <c r="W98" i="3"/>
  <c r="W99" i="3"/>
  <c r="W100" i="3"/>
  <c r="W101" i="3"/>
  <c r="W102" i="3"/>
  <c r="W103" i="3"/>
  <c r="W104" i="3"/>
  <c r="W105" i="3"/>
  <c r="W106" i="3"/>
  <c r="W107" i="3"/>
  <c r="W108" i="3"/>
  <c r="W109" i="3"/>
  <c r="W110" i="3"/>
  <c r="W111" i="3"/>
  <c r="W112" i="3"/>
  <c r="W113" i="3"/>
  <c r="W114" i="3"/>
  <c r="W115" i="3"/>
  <c r="W116" i="3"/>
  <c r="W117" i="3"/>
  <c r="W118" i="3"/>
  <c r="W119" i="3"/>
  <c r="W120" i="3"/>
  <c r="W121" i="3"/>
  <c r="W122" i="3"/>
  <c r="W123" i="3"/>
  <c r="W124" i="3"/>
  <c r="W125" i="3"/>
  <c r="W126" i="3"/>
  <c r="W127" i="3"/>
  <c r="W128" i="3"/>
  <c r="W129" i="3"/>
  <c r="W130" i="3"/>
  <c r="W131" i="3"/>
  <c r="W132" i="3"/>
  <c r="W133" i="3"/>
  <c r="W134" i="3"/>
  <c r="W135" i="3"/>
  <c r="W136" i="3"/>
  <c r="W137" i="3"/>
  <c r="W138" i="3"/>
  <c r="W139" i="3"/>
  <c r="W140" i="3"/>
  <c r="W141" i="3"/>
  <c r="W142" i="3"/>
  <c r="W143" i="3"/>
  <c r="W144" i="3"/>
  <c r="W145" i="3"/>
  <c r="W146" i="3"/>
  <c r="W147" i="3"/>
  <c r="W148" i="3"/>
  <c r="W149" i="3"/>
  <c r="W150" i="3"/>
  <c r="W151" i="3"/>
  <c r="W152" i="3"/>
  <c r="W153" i="3"/>
  <c r="W154" i="3"/>
  <c r="W155" i="3"/>
  <c r="W156" i="3"/>
  <c r="W157" i="3"/>
  <c r="W158" i="3"/>
  <c r="W159" i="3"/>
  <c r="W160" i="3"/>
  <c r="W161" i="3"/>
  <c r="W162" i="3"/>
  <c r="W163" i="3"/>
  <c r="W164" i="3"/>
  <c r="W165" i="3"/>
  <c r="W166" i="3"/>
  <c r="W167" i="3"/>
  <c r="W168" i="3"/>
  <c r="W169" i="3"/>
  <c r="W170" i="3"/>
  <c r="W171" i="3"/>
  <c r="W172" i="3"/>
  <c r="W173" i="3"/>
  <c r="W174" i="3"/>
  <c r="W175" i="3"/>
  <c r="W176" i="3"/>
  <c r="W177" i="3"/>
  <c r="W178" i="3"/>
  <c r="W179" i="3"/>
  <c r="W180" i="3"/>
  <c r="W181" i="3"/>
  <c r="W182" i="3"/>
  <c r="W183" i="3"/>
  <c r="W184" i="3"/>
  <c r="W185" i="3"/>
  <c r="W186" i="3"/>
  <c r="W187" i="3"/>
  <c r="W188" i="3"/>
  <c r="W189" i="3"/>
  <c r="W190" i="3"/>
  <c r="W191" i="3"/>
  <c r="W192" i="3"/>
  <c r="W193" i="3"/>
  <c r="W194" i="3"/>
  <c r="W195" i="3"/>
  <c r="W196" i="3"/>
  <c r="W197" i="3"/>
  <c r="W198" i="3"/>
  <c r="W199" i="3"/>
  <c r="W200" i="3"/>
  <c r="W201" i="3"/>
  <c r="W202" i="3"/>
  <c r="W203" i="3"/>
  <c r="W204" i="3"/>
  <c r="W205" i="3"/>
  <c r="W206" i="3"/>
  <c r="W207" i="3"/>
  <c r="W208" i="3"/>
  <c r="W209" i="3"/>
  <c r="W210" i="3"/>
  <c r="W211" i="3"/>
  <c r="W212" i="3"/>
  <c r="W213" i="3"/>
  <c r="W214" i="3"/>
  <c r="W215" i="3"/>
  <c r="W216" i="3"/>
  <c r="W217" i="3"/>
  <c r="W218" i="3"/>
  <c r="W219" i="3"/>
  <c r="W220" i="3"/>
  <c r="W221" i="3"/>
  <c r="W222" i="3"/>
  <c r="W223" i="3"/>
  <c r="W224" i="3"/>
  <c r="W225" i="3"/>
  <c r="W226" i="3"/>
  <c r="W227" i="3"/>
  <c r="W228" i="3"/>
  <c r="W229" i="3"/>
  <c r="W230" i="3"/>
  <c r="W231" i="3"/>
  <c r="W232" i="3"/>
  <c r="W233" i="3"/>
  <c r="W234" i="3"/>
  <c r="W235" i="3"/>
  <c r="W236" i="3"/>
  <c r="W237" i="3"/>
  <c r="W238" i="3"/>
  <c r="W239" i="3"/>
  <c r="W240" i="3"/>
  <c r="W241" i="3"/>
  <c r="W242" i="3"/>
  <c r="W243" i="3"/>
  <c r="W244" i="3"/>
  <c r="W245" i="3"/>
  <c r="W246" i="3"/>
  <c r="W247" i="3"/>
  <c r="W248" i="3"/>
  <c r="W249" i="3"/>
  <c r="W250" i="3"/>
  <c r="W251" i="3"/>
  <c r="W252" i="3"/>
  <c r="W253" i="3"/>
  <c r="W254" i="3"/>
  <c r="W255" i="3"/>
  <c r="W256" i="3"/>
  <c r="W257" i="3"/>
  <c r="W258" i="3"/>
  <c r="W259" i="3"/>
  <c r="W260" i="3"/>
  <c r="W261" i="3"/>
  <c r="W262" i="3"/>
  <c r="W263" i="3"/>
  <c r="W264" i="3"/>
  <c r="W265" i="3"/>
  <c r="W266" i="3"/>
  <c r="W267" i="3"/>
  <c r="W268" i="3"/>
  <c r="W269" i="3"/>
  <c r="W270" i="3"/>
  <c r="W271" i="3"/>
  <c r="W272" i="3"/>
  <c r="W273" i="3"/>
  <c r="W274" i="3"/>
  <c r="W275" i="3"/>
  <c r="W276" i="3"/>
  <c r="W277" i="3"/>
  <c r="W278" i="3"/>
  <c r="W279" i="3"/>
  <c r="W280" i="3"/>
  <c r="W281" i="3"/>
  <c r="W282" i="3"/>
  <c r="W283" i="3"/>
  <c r="W284" i="3"/>
  <c r="W285" i="3"/>
  <c r="W286" i="3"/>
  <c r="W287" i="3"/>
  <c r="W288" i="3"/>
  <c r="W289" i="3"/>
  <c r="W290" i="3"/>
  <c r="W291" i="3"/>
  <c r="W292" i="3"/>
  <c r="W293" i="3"/>
  <c r="W294" i="3"/>
  <c r="W295" i="3"/>
  <c r="W296" i="3"/>
  <c r="W297" i="3"/>
  <c r="W298" i="3"/>
  <c r="W299" i="3"/>
  <c r="W300" i="3"/>
  <c r="W301" i="3"/>
  <c r="W302" i="3"/>
  <c r="W303" i="3"/>
  <c r="W304" i="3"/>
  <c r="W305" i="3"/>
  <c r="W306" i="3"/>
  <c r="W307" i="3"/>
  <c r="W308" i="3"/>
  <c r="W309" i="3"/>
  <c r="W310" i="3"/>
  <c r="W311" i="3"/>
  <c r="W312" i="3"/>
  <c r="W313" i="3"/>
  <c r="W314" i="3"/>
  <c r="W315" i="3"/>
  <c r="W316" i="3"/>
  <c r="W317" i="3"/>
  <c r="W318" i="3"/>
  <c r="W319" i="3"/>
  <c r="W320" i="3"/>
  <c r="W321" i="3"/>
  <c r="W322" i="3"/>
  <c r="W323" i="3"/>
  <c r="W324" i="3"/>
  <c r="W325" i="3"/>
  <c r="W326" i="3"/>
  <c r="W327" i="3"/>
  <c r="W328" i="3"/>
  <c r="W329" i="3"/>
  <c r="W330" i="3"/>
  <c r="W331" i="3"/>
  <c r="W332" i="3"/>
  <c r="W333" i="3"/>
  <c r="W334" i="3"/>
  <c r="W335" i="3"/>
  <c r="W336" i="3"/>
  <c r="W337" i="3"/>
  <c r="W338" i="3"/>
  <c r="W339" i="3"/>
  <c r="W340" i="3"/>
  <c r="W341" i="3"/>
  <c r="W342" i="3"/>
  <c r="W343" i="3"/>
  <c r="W344" i="3"/>
  <c r="W345" i="3"/>
  <c r="W346" i="3"/>
  <c r="W347" i="3"/>
  <c r="W348" i="3"/>
  <c r="W349" i="3"/>
  <c r="W350" i="3"/>
  <c r="W351" i="3"/>
  <c r="W352" i="3"/>
  <c r="W353" i="3"/>
  <c r="W354" i="3"/>
  <c r="W355" i="3"/>
  <c r="W356" i="3"/>
  <c r="W357" i="3"/>
  <c r="W358" i="3"/>
  <c r="W359" i="3"/>
  <c r="W360" i="3"/>
  <c r="W361" i="3"/>
  <c r="W362" i="3"/>
  <c r="W363" i="3"/>
  <c r="W364" i="3"/>
  <c r="W365" i="3"/>
  <c r="W366" i="3"/>
  <c r="W367" i="3"/>
  <c r="W368" i="3"/>
  <c r="W369" i="3"/>
  <c r="W370" i="3"/>
  <c r="W371" i="3"/>
  <c r="W372" i="3"/>
  <c r="W373" i="3"/>
  <c r="W374" i="3"/>
  <c r="W375" i="3"/>
  <c r="W376" i="3"/>
  <c r="W377" i="3"/>
  <c r="W378" i="3"/>
  <c r="W379" i="3"/>
  <c r="W380" i="3"/>
  <c r="W381" i="3"/>
  <c r="W382" i="3"/>
  <c r="W383" i="3"/>
  <c r="W384" i="3"/>
  <c r="W385" i="3"/>
  <c r="W386" i="3"/>
  <c r="W387" i="3"/>
  <c r="W388" i="3"/>
  <c r="W389" i="3"/>
  <c r="W390" i="3"/>
  <c r="W391" i="3"/>
  <c r="W392" i="3"/>
  <c r="W393" i="3"/>
  <c r="W394" i="3"/>
  <c r="W395" i="3"/>
  <c r="W396" i="3"/>
  <c r="W397" i="3"/>
  <c r="W398" i="3"/>
  <c r="W399" i="3"/>
  <c r="W400" i="3"/>
  <c r="W401" i="3"/>
  <c r="W402" i="3"/>
  <c r="W403" i="3"/>
  <c r="W404" i="3"/>
  <c r="W405" i="3"/>
  <c r="W406" i="3"/>
  <c r="W407" i="3"/>
  <c r="W408" i="3"/>
  <c r="W409" i="3"/>
  <c r="W410" i="3"/>
  <c r="W411" i="3"/>
  <c r="W412" i="3"/>
  <c r="W413" i="3"/>
  <c r="W414" i="3"/>
  <c r="W415" i="3"/>
  <c r="W416" i="3"/>
  <c r="W417" i="3"/>
  <c r="W418" i="3"/>
  <c r="W419" i="3"/>
  <c r="W420" i="3"/>
  <c r="W421" i="3"/>
  <c r="W422" i="3"/>
  <c r="W423" i="3"/>
  <c r="W424" i="3"/>
  <c r="W425" i="3"/>
  <c r="W426" i="3"/>
  <c r="W427" i="3"/>
  <c r="W428" i="3"/>
  <c r="W429" i="3"/>
  <c r="W430" i="3"/>
  <c r="W431" i="3"/>
  <c r="W432" i="3"/>
  <c r="W433" i="3"/>
  <c r="W434" i="3"/>
  <c r="W435" i="3"/>
  <c r="W436" i="3"/>
  <c r="X436" i="3" s="1"/>
  <c r="W437" i="3"/>
  <c r="W438" i="3"/>
  <c r="W439" i="3"/>
  <c r="W440" i="3"/>
  <c r="W441" i="3"/>
  <c r="W442" i="3"/>
  <c r="W443" i="3"/>
  <c r="W444" i="3"/>
  <c r="W445" i="3"/>
  <c r="W446" i="3"/>
  <c r="W447" i="3"/>
  <c r="W448" i="3"/>
  <c r="W449" i="3"/>
  <c r="W450" i="3"/>
  <c r="W451" i="3"/>
  <c r="W452" i="3"/>
  <c r="W453" i="3"/>
  <c r="W454" i="3"/>
  <c r="W455" i="3"/>
  <c r="W456" i="3"/>
  <c r="W457" i="3"/>
  <c r="W458" i="3"/>
  <c r="W459" i="3"/>
  <c r="W460" i="3"/>
  <c r="W461" i="3"/>
  <c r="W462" i="3"/>
  <c r="W463" i="3"/>
  <c r="W464" i="3"/>
  <c r="W465" i="3"/>
  <c r="W466" i="3"/>
  <c r="W467" i="3"/>
  <c r="W468" i="3"/>
  <c r="W469" i="3"/>
  <c r="W470" i="3"/>
  <c r="W471" i="3"/>
  <c r="W472" i="3"/>
  <c r="W473" i="3"/>
  <c r="W474" i="3"/>
  <c r="W475" i="3"/>
  <c r="W476" i="3"/>
  <c r="W477" i="3"/>
  <c r="W478" i="3"/>
  <c r="W479" i="3"/>
  <c r="W480" i="3"/>
  <c r="W481" i="3"/>
  <c r="W482" i="3"/>
  <c r="W483" i="3"/>
  <c r="W484" i="3"/>
  <c r="W485" i="3"/>
  <c r="W486" i="3"/>
  <c r="W487" i="3"/>
  <c r="W488" i="3"/>
  <c r="W489" i="3"/>
  <c r="W490" i="3"/>
  <c r="W491" i="3"/>
  <c r="W492" i="3"/>
  <c r="W493" i="3"/>
  <c r="W494" i="3"/>
  <c r="W495" i="3"/>
  <c r="W496" i="3"/>
  <c r="W497" i="3"/>
  <c r="W498" i="3"/>
  <c r="W499" i="3"/>
  <c r="W500" i="3"/>
  <c r="W501" i="3"/>
  <c r="W502" i="3"/>
  <c r="W503" i="3"/>
  <c r="W504" i="3"/>
  <c r="W505" i="3"/>
  <c r="W506" i="3"/>
  <c r="W507" i="3"/>
  <c r="W508" i="3"/>
  <c r="W509" i="3"/>
  <c r="W510" i="3"/>
  <c r="W511" i="3"/>
  <c r="W512" i="3"/>
  <c r="W513" i="3"/>
  <c r="W514" i="3"/>
  <c r="W515" i="3"/>
  <c r="W516" i="3"/>
  <c r="W517" i="3"/>
  <c r="W518" i="3"/>
  <c r="W519" i="3"/>
  <c r="W520" i="3"/>
  <c r="W521" i="3"/>
  <c r="W522" i="3"/>
  <c r="W523" i="3"/>
  <c r="W524" i="3"/>
  <c r="W525" i="3"/>
  <c r="W526" i="3"/>
  <c r="W527" i="3"/>
  <c r="W528" i="3"/>
  <c r="W529" i="3"/>
  <c r="W530" i="3"/>
  <c r="W531" i="3"/>
  <c r="W532" i="3"/>
  <c r="W533" i="3"/>
  <c r="W534" i="3"/>
  <c r="W535" i="3"/>
  <c r="W536" i="3"/>
  <c r="W537" i="3"/>
  <c r="W538" i="3"/>
  <c r="W539" i="3"/>
  <c r="W540" i="3"/>
  <c r="W541" i="3"/>
  <c r="W542" i="3"/>
  <c r="W543" i="3"/>
  <c r="W544" i="3"/>
  <c r="W545" i="3"/>
  <c r="W546" i="3"/>
  <c r="W547" i="3"/>
  <c r="X547" i="3" s="1"/>
  <c r="W548" i="3"/>
  <c r="X548" i="3" s="1"/>
  <c r="W549" i="3"/>
  <c r="W550" i="3"/>
  <c r="W551" i="3"/>
  <c r="W552" i="3"/>
  <c r="X552" i="3" s="1"/>
  <c r="W553" i="3"/>
  <c r="W554" i="3"/>
  <c r="W555" i="3"/>
  <c r="W556" i="3"/>
  <c r="X556" i="3" s="1"/>
  <c r="W557" i="3"/>
  <c r="W558" i="3"/>
  <c r="W559" i="3"/>
  <c r="W560" i="3"/>
  <c r="X560" i="3" s="1"/>
  <c r="W561" i="3"/>
  <c r="W562" i="3"/>
  <c r="W563" i="3"/>
  <c r="W564" i="3"/>
  <c r="X564" i="3" s="1"/>
  <c r="W565" i="3"/>
  <c r="W566" i="3"/>
  <c r="W567" i="3"/>
  <c r="W568" i="3"/>
  <c r="X568" i="3" s="1"/>
  <c r="W569" i="3"/>
  <c r="W570" i="3"/>
  <c r="W571" i="3"/>
  <c r="W572" i="3"/>
  <c r="X572" i="3" s="1"/>
  <c r="W573" i="3"/>
  <c r="W574" i="3"/>
  <c r="W575" i="3"/>
  <c r="W576" i="3"/>
  <c r="X576" i="3" s="1"/>
  <c r="W577" i="3"/>
  <c r="W578" i="3"/>
  <c r="W579" i="3"/>
  <c r="W580" i="3"/>
  <c r="X580" i="3" s="1"/>
  <c r="W581" i="3"/>
  <c r="W582" i="3"/>
  <c r="W583" i="3"/>
  <c r="W584" i="3"/>
  <c r="X584" i="3" s="1"/>
  <c r="W585" i="3"/>
  <c r="W586" i="3"/>
  <c r="W587" i="3"/>
  <c r="W588" i="3"/>
  <c r="X588" i="3" s="1"/>
  <c r="W589" i="3"/>
  <c r="W590" i="3"/>
  <c r="W591" i="3"/>
  <c r="W592" i="3"/>
  <c r="X592" i="3" s="1"/>
  <c r="W593" i="3"/>
  <c r="W594" i="3"/>
  <c r="W595" i="3"/>
  <c r="W596" i="3"/>
  <c r="X596" i="3" s="1"/>
  <c r="W597" i="3"/>
  <c r="W598" i="3"/>
  <c r="W599" i="3"/>
  <c r="W600" i="3"/>
  <c r="X600" i="3" s="1"/>
  <c r="W601" i="3"/>
  <c r="W602" i="3"/>
  <c r="W603" i="3"/>
  <c r="W604" i="3"/>
  <c r="X604" i="3" s="1"/>
  <c r="W605" i="3"/>
  <c r="W606" i="3"/>
  <c r="W607" i="3"/>
  <c r="W608" i="3"/>
  <c r="X608" i="3" s="1"/>
  <c r="W609" i="3"/>
  <c r="W610" i="3"/>
  <c r="W611" i="3"/>
  <c r="W612" i="3"/>
  <c r="X612" i="3" s="1"/>
  <c r="W613" i="3"/>
  <c r="W614" i="3"/>
  <c r="W615" i="3"/>
  <c r="W616" i="3"/>
  <c r="X616" i="3" s="1"/>
  <c r="W617" i="3"/>
  <c r="W618" i="3"/>
  <c r="W619" i="3"/>
  <c r="W620" i="3"/>
  <c r="X620" i="3" s="1"/>
  <c r="W621" i="3"/>
  <c r="W622" i="3"/>
  <c r="W623" i="3"/>
  <c r="W624" i="3"/>
  <c r="X624" i="3" s="1"/>
  <c r="W625" i="3"/>
  <c r="W626" i="3"/>
  <c r="W627" i="3"/>
  <c r="W628" i="3"/>
  <c r="X628" i="3" s="1"/>
  <c r="W629" i="3"/>
  <c r="W630" i="3"/>
  <c r="W631" i="3"/>
  <c r="W632" i="3"/>
  <c r="X632" i="3" s="1"/>
  <c r="W633" i="3"/>
  <c r="W634" i="3"/>
  <c r="W635" i="3"/>
  <c r="W636" i="3"/>
  <c r="X636" i="3" s="1"/>
  <c r="W637" i="3"/>
  <c r="W638" i="3"/>
  <c r="W639" i="3"/>
  <c r="W640" i="3"/>
  <c r="X640" i="3" s="1"/>
  <c r="W641" i="3"/>
  <c r="W642" i="3"/>
  <c r="W643" i="3"/>
  <c r="W644" i="3"/>
  <c r="X644" i="3" s="1"/>
  <c r="W645" i="3"/>
  <c r="W646" i="3"/>
  <c r="W647" i="3"/>
  <c r="W648" i="3"/>
  <c r="X648" i="3" s="1"/>
  <c r="W649" i="3"/>
  <c r="W650" i="3"/>
  <c r="W651" i="3"/>
  <c r="W652" i="3"/>
  <c r="X652" i="3" s="1"/>
  <c r="W653" i="3"/>
  <c r="W654" i="3"/>
  <c r="W655" i="3"/>
  <c r="W656" i="3"/>
  <c r="X656" i="3" s="1"/>
  <c r="W657" i="3"/>
  <c r="W658" i="3"/>
  <c r="W659" i="3"/>
  <c r="W660" i="3"/>
  <c r="X660" i="3" s="1"/>
  <c r="W661" i="3"/>
  <c r="W662" i="3"/>
  <c r="W663" i="3"/>
  <c r="W664" i="3"/>
  <c r="X664" i="3" s="1"/>
  <c r="W665" i="3"/>
  <c r="W666" i="3"/>
  <c r="W667" i="3"/>
  <c r="W668" i="3"/>
  <c r="X668" i="3" s="1"/>
  <c r="W669" i="3"/>
  <c r="W670" i="3"/>
  <c r="W671" i="3"/>
  <c r="W672" i="3"/>
  <c r="X672" i="3" s="1"/>
  <c r="W673" i="3"/>
  <c r="W674" i="3"/>
  <c r="W675" i="3"/>
  <c r="W676" i="3"/>
  <c r="X676" i="3" s="1"/>
  <c r="W677" i="3"/>
  <c r="W678" i="3"/>
  <c r="W679" i="3"/>
  <c r="W680" i="3"/>
  <c r="X680" i="3" s="1"/>
  <c r="W681" i="3"/>
  <c r="W682" i="3"/>
  <c r="W683" i="3"/>
  <c r="W684" i="3"/>
  <c r="X684" i="3" s="1"/>
  <c r="W685" i="3"/>
  <c r="W686" i="3"/>
  <c r="W687" i="3"/>
  <c r="W688" i="3"/>
  <c r="X688" i="3" s="1"/>
  <c r="W689" i="3"/>
  <c r="W690" i="3"/>
  <c r="W691" i="3"/>
  <c r="W692" i="3"/>
  <c r="X692" i="3" s="1"/>
  <c r="W693" i="3"/>
  <c r="W694" i="3"/>
  <c r="W695" i="3"/>
  <c r="W696" i="3"/>
  <c r="X696" i="3" s="1"/>
  <c r="W697" i="3"/>
  <c r="W698" i="3"/>
  <c r="W699" i="3"/>
  <c r="W700" i="3"/>
  <c r="X700" i="3" s="1"/>
  <c r="W701" i="3"/>
  <c r="W702" i="3"/>
  <c r="W703" i="3"/>
  <c r="X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X52" i="3"/>
  <c r="X53" i="3"/>
  <c r="X54" i="3"/>
  <c r="X55" i="3"/>
  <c r="X56" i="3"/>
  <c r="X57" i="3"/>
  <c r="X58" i="3"/>
  <c r="X59" i="3"/>
  <c r="X60" i="3"/>
  <c r="X61" i="3"/>
  <c r="X62" i="3"/>
  <c r="X63" i="3"/>
  <c r="X64" i="3"/>
  <c r="X65" i="3"/>
  <c r="X66" i="3"/>
  <c r="X67" i="3"/>
  <c r="X68" i="3"/>
  <c r="X69" i="3"/>
  <c r="X70" i="3"/>
  <c r="X71" i="3"/>
  <c r="X72" i="3"/>
  <c r="X73" i="3"/>
  <c r="X74" i="3"/>
  <c r="X75" i="3"/>
  <c r="X76" i="3"/>
  <c r="X77" i="3"/>
  <c r="X78" i="3"/>
  <c r="X79" i="3"/>
  <c r="X80" i="3"/>
  <c r="X81" i="3"/>
  <c r="X82" i="3"/>
  <c r="X83" i="3"/>
  <c r="X84" i="3"/>
  <c r="X85" i="3"/>
  <c r="X86" i="3"/>
  <c r="X87" i="3"/>
  <c r="X88" i="3"/>
  <c r="X89" i="3"/>
  <c r="X90" i="3"/>
  <c r="X91" i="3"/>
  <c r="X92" i="3"/>
  <c r="X93" i="3"/>
  <c r="X94" i="3"/>
  <c r="X95" i="3"/>
  <c r="X96" i="3"/>
  <c r="X97" i="3"/>
  <c r="X98" i="3"/>
  <c r="X99" i="3"/>
  <c r="X100" i="3"/>
  <c r="X101" i="3"/>
  <c r="X102" i="3"/>
  <c r="X103" i="3"/>
  <c r="X104" i="3"/>
  <c r="X105" i="3"/>
  <c r="X106" i="3"/>
  <c r="X107" i="3"/>
  <c r="X108" i="3"/>
  <c r="X109" i="3"/>
  <c r="X110" i="3"/>
  <c r="X111" i="3"/>
  <c r="X112" i="3"/>
  <c r="X113" i="3"/>
  <c r="X114" i="3"/>
  <c r="X115" i="3"/>
  <c r="X116" i="3"/>
  <c r="X117" i="3"/>
  <c r="X118" i="3"/>
  <c r="X119" i="3"/>
  <c r="X120" i="3"/>
  <c r="X121" i="3"/>
  <c r="X122" i="3"/>
  <c r="X123" i="3"/>
  <c r="X124" i="3"/>
  <c r="X125" i="3"/>
  <c r="X126" i="3"/>
  <c r="X127" i="3"/>
  <c r="X128" i="3"/>
  <c r="X129" i="3"/>
  <c r="X130" i="3"/>
  <c r="X131" i="3"/>
  <c r="X132" i="3"/>
  <c r="X133" i="3"/>
  <c r="X134" i="3"/>
  <c r="X135" i="3"/>
  <c r="X136" i="3"/>
  <c r="X137" i="3"/>
  <c r="X138" i="3"/>
  <c r="X139" i="3"/>
  <c r="X140" i="3"/>
  <c r="X141" i="3"/>
  <c r="X142" i="3"/>
  <c r="X143" i="3"/>
  <c r="X144" i="3"/>
  <c r="X145" i="3"/>
  <c r="X146" i="3"/>
  <c r="X147" i="3"/>
  <c r="X148" i="3"/>
  <c r="X149" i="3"/>
  <c r="X150" i="3"/>
  <c r="X151" i="3"/>
  <c r="X152" i="3"/>
  <c r="X153" i="3"/>
  <c r="X154" i="3"/>
  <c r="X155" i="3"/>
  <c r="X156" i="3"/>
  <c r="X157" i="3"/>
  <c r="X158" i="3"/>
  <c r="X159" i="3"/>
  <c r="X160" i="3"/>
  <c r="X161" i="3"/>
  <c r="X162" i="3"/>
  <c r="X163" i="3"/>
  <c r="X164" i="3"/>
  <c r="X165" i="3"/>
  <c r="X166" i="3"/>
  <c r="X167" i="3"/>
  <c r="X168" i="3"/>
  <c r="X169" i="3"/>
  <c r="X170" i="3"/>
  <c r="X171" i="3"/>
  <c r="X172" i="3"/>
  <c r="X173" i="3"/>
  <c r="X174" i="3"/>
  <c r="X175" i="3"/>
  <c r="X176" i="3"/>
  <c r="X177" i="3"/>
  <c r="X178" i="3"/>
  <c r="X179" i="3"/>
  <c r="X180" i="3"/>
  <c r="X181" i="3"/>
  <c r="X182" i="3"/>
  <c r="X183" i="3"/>
  <c r="X184" i="3"/>
  <c r="X185" i="3"/>
  <c r="X186" i="3"/>
  <c r="X187" i="3"/>
  <c r="X188" i="3"/>
  <c r="X189" i="3"/>
  <c r="X190" i="3"/>
  <c r="X191" i="3"/>
  <c r="X192" i="3"/>
  <c r="X193" i="3"/>
  <c r="X194" i="3"/>
  <c r="X195" i="3"/>
  <c r="X196" i="3"/>
  <c r="X197" i="3"/>
  <c r="X198" i="3"/>
  <c r="X199" i="3"/>
  <c r="X200" i="3"/>
  <c r="X201" i="3"/>
  <c r="X202" i="3"/>
  <c r="X203" i="3"/>
  <c r="X204" i="3"/>
  <c r="X205" i="3"/>
  <c r="X206" i="3"/>
  <c r="X207" i="3"/>
  <c r="X208" i="3"/>
  <c r="X209" i="3"/>
  <c r="X210" i="3"/>
  <c r="X211" i="3"/>
  <c r="X212" i="3"/>
  <c r="X213" i="3"/>
  <c r="X214" i="3"/>
  <c r="X215" i="3"/>
  <c r="X216" i="3"/>
  <c r="X217" i="3"/>
  <c r="X218" i="3"/>
  <c r="X219" i="3"/>
  <c r="X220" i="3"/>
  <c r="X221" i="3"/>
  <c r="X222" i="3"/>
  <c r="X223" i="3"/>
  <c r="X224" i="3"/>
  <c r="X225" i="3"/>
  <c r="X226" i="3"/>
  <c r="X227" i="3"/>
  <c r="X228" i="3"/>
  <c r="X229" i="3"/>
  <c r="X230" i="3"/>
  <c r="X231" i="3"/>
  <c r="X232" i="3"/>
  <c r="X233" i="3"/>
  <c r="X234" i="3"/>
  <c r="X235" i="3"/>
  <c r="X236" i="3"/>
  <c r="X237" i="3"/>
  <c r="X238" i="3"/>
  <c r="X239" i="3"/>
  <c r="X240" i="3"/>
  <c r="X241" i="3"/>
  <c r="X242" i="3"/>
  <c r="X243" i="3"/>
  <c r="X244" i="3"/>
  <c r="X245" i="3"/>
  <c r="X246" i="3"/>
  <c r="X247" i="3"/>
  <c r="X248" i="3"/>
  <c r="X249" i="3"/>
  <c r="X250" i="3"/>
  <c r="X251" i="3"/>
  <c r="X252" i="3"/>
  <c r="X253" i="3"/>
  <c r="X254" i="3"/>
  <c r="X255" i="3"/>
  <c r="X256" i="3"/>
  <c r="X257" i="3"/>
  <c r="X258" i="3"/>
  <c r="X259" i="3"/>
  <c r="X260" i="3"/>
  <c r="X261" i="3"/>
  <c r="X262" i="3"/>
  <c r="X263" i="3"/>
  <c r="X264" i="3"/>
  <c r="X265" i="3"/>
  <c r="X266" i="3"/>
  <c r="X267" i="3"/>
  <c r="X268" i="3"/>
  <c r="X269" i="3"/>
  <c r="X270" i="3"/>
  <c r="X271" i="3"/>
  <c r="X272" i="3"/>
  <c r="X273" i="3"/>
  <c r="X274" i="3"/>
  <c r="X275" i="3"/>
  <c r="X276" i="3"/>
  <c r="X277" i="3"/>
  <c r="X278" i="3"/>
  <c r="X279" i="3"/>
  <c r="X280" i="3"/>
  <c r="X281" i="3"/>
  <c r="X282" i="3"/>
  <c r="X283" i="3"/>
  <c r="X284" i="3"/>
  <c r="X285" i="3"/>
  <c r="X286" i="3"/>
  <c r="X287" i="3"/>
  <c r="X288" i="3"/>
  <c r="X289" i="3"/>
  <c r="X290" i="3"/>
  <c r="X291" i="3"/>
  <c r="X292" i="3"/>
  <c r="X293" i="3"/>
  <c r="X294" i="3"/>
  <c r="X295" i="3"/>
  <c r="X296" i="3"/>
  <c r="X297" i="3"/>
  <c r="X298" i="3"/>
  <c r="X299" i="3"/>
  <c r="X300" i="3"/>
  <c r="X301" i="3"/>
  <c r="X302" i="3"/>
  <c r="X303" i="3"/>
  <c r="X304" i="3"/>
  <c r="X305" i="3"/>
  <c r="X306" i="3"/>
  <c r="X307" i="3"/>
  <c r="X308" i="3"/>
  <c r="X309" i="3"/>
  <c r="X310" i="3"/>
  <c r="X311" i="3"/>
  <c r="X312" i="3"/>
  <c r="X313" i="3"/>
  <c r="X314" i="3"/>
  <c r="X315" i="3"/>
  <c r="X316" i="3"/>
  <c r="X317" i="3"/>
  <c r="X318" i="3"/>
  <c r="X319" i="3"/>
  <c r="X320" i="3"/>
  <c r="X321" i="3"/>
  <c r="X322" i="3"/>
  <c r="X323" i="3"/>
  <c r="X324" i="3"/>
  <c r="X325" i="3"/>
  <c r="X326" i="3"/>
  <c r="X327" i="3"/>
  <c r="X328" i="3"/>
  <c r="X329" i="3"/>
  <c r="X330" i="3"/>
  <c r="X331" i="3"/>
  <c r="X332" i="3"/>
  <c r="X333" i="3"/>
  <c r="X334" i="3"/>
  <c r="X335" i="3"/>
  <c r="X336" i="3"/>
  <c r="X337" i="3"/>
  <c r="X338" i="3"/>
  <c r="X339" i="3"/>
  <c r="X340" i="3"/>
  <c r="X341" i="3"/>
  <c r="X342" i="3"/>
  <c r="X343" i="3"/>
  <c r="X344" i="3"/>
  <c r="X345" i="3"/>
  <c r="X346" i="3"/>
  <c r="X347" i="3"/>
  <c r="X348" i="3"/>
  <c r="X349" i="3"/>
  <c r="X350" i="3"/>
  <c r="X351" i="3"/>
  <c r="X352" i="3"/>
  <c r="X353" i="3"/>
  <c r="X354" i="3"/>
  <c r="X355" i="3"/>
  <c r="X356" i="3"/>
  <c r="X357" i="3"/>
  <c r="X358" i="3"/>
  <c r="X359" i="3"/>
  <c r="X360" i="3"/>
  <c r="X361" i="3"/>
  <c r="X362" i="3"/>
  <c r="X363" i="3"/>
  <c r="X364" i="3"/>
  <c r="X365" i="3"/>
  <c r="X366" i="3"/>
  <c r="X367" i="3"/>
  <c r="X368" i="3"/>
  <c r="X369" i="3"/>
  <c r="X370" i="3"/>
  <c r="X371" i="3"/>
  <c r="X372" i="3"/>
  <c r="X373" i="3"/>
  <c r="X374" i="3"/>
  <c r="X375" i="3"/>
  <c r="X376" i="3"/>
  <c r="X377" i="3"/>
  <c r="X378" i="3"/>
  <c r="X379" i="3"/>
  <c r="X380" i="3"/>
  <c r="X381" i="3"/>
  <c r="X382" i="3"/>
  <c r="X383" i="3"/>
  <c r="X384" i="3"/>
  <c r="X385" i="3"/>
  <c r="X386" i="3"/>
  <c r="X387" i="3"/>
  <c r="X388" i="3"/>
  <c r="X389" i="3"/>
  <c r="X390" i="3"/>
  <c r="X391" i="3"/>
  <c r="X392" i="3"/>
  <c r="X393" i="3"/>
  <c r="X394" i="3"/>
  <c r="X395" i="3"/>
  <c r="X396" i="3"/>
  <c r="X397" i="3"/>
  <c r="X398" i="3"/>
  <c r="X399" i="3"/>
  <c r="X400" i="3"/>
  <c r="X401" i="3"/>
  <c r="X402" i="3"/>
  <c r="X403" i="3"/>
  <c r="X404" i="3"/>
  <c r="X405" i="3"/>
  <c r="X406" i="3"/>
  <c r="X407" i="3"/>
  <c r="X408" i="3"/>
  <c r="X409" i="3"/>
  <c r="X410" i="3"/>
  <c r="X411" i="3"/>
  <c r="X412" i="3"/>
  <c r="X413" i="3"/>
  <c r="X414" i="3"/>
  <c r="X415" i="3"/>
  <c r="X416" i="3"/>
  <c r="X417" i="3"/>
  <c r="X418" i="3"/>
  <c r="X419" i="3"/>
  <c r="X420" i="3"/>
  <c r="X421" i="3"/>
  <c r="X422" i="3"/>
  <c r="X423" i="3"/>
  <c r="X424" i="3"/>
  <c r="X425" i="3"/>
  <c r="X426" i="3"/>
  <c r="X427" i="3"/>
  <c r="X428" i="3"/>
  <c r="X429" i="3"/>
  <c r="X430" i="3"/>
  <c r="X431" i="3"/>
  <c r="X432" i="3"/>
  <c r="X433" i="3"/>
  <c r="X434" i="3"/>
  <c r="X435" i="3"/>
  <c r="X437" i="3"/>
  <c r="X438" i="3"/>
  <c r="X439" i="3"/>
  <c r="X440" i="3"/>
  <c r="X441" i="3"/>
  <c r="X442" i="3"/>
  <c r="X443" i="3"/>
  <c r="X444" i="3"/>
  <c r="X445" i="3"/>
  <c r="X446" i="3"/>
  <c r="X447" i="3"/>
  <c r="X448" i="3"/>
  <c r="X449" i="3"/>
  <c r="X450" i="3"/>
  <c r="X451" i="3"/>
  <c r="X452" i="3"/>
  <c r="X453" i="3"/>
  <c r="X454" i="3"/>
  <c r="X455" i="3"/>
  <c r="X456" i="3"/>
  <c r="X457" i="3"/>
  <c r="X458" i="3"/>
  <c r="X459" i="3"/>
  <c r="X460" i="3"/>
  <c r="X461" i="3"/>
  <c r="X462" i="3"/>
  <c r="X463" i="3"/>
  <c r="X464" i="3"/>
  <c r="X465" i="3"/>
  <c r="X466" i="3"/>
  <c r="X467" i="3"/>
  <c r="X468" i="3"/>
  <c r="X469" i="3"/>
  <c r="X470" i="3"/>
  <c r="X471" i="3"/>
  <c r="X472" i="3"/>
  <c r="X473" i="3"/>
  <c r="X474" i="3"/>
  <c r="X475" i="3"/>
  <c r="X476" i="3"/>
  <c r="X477" i="3"/>
  <c r="X478" i="3"/>
  <c r="X479" i="3"/>
  <c r="X480" i="3"/>
  <c r="X481" i="3"/>
  <c r="X482" i="3"/>
  <c r="X483" i="3"/>
  <c r="X484" i="3"/>
  <c r="X485" i="3"/>
  <c r="X486" i="3"/>
  <c r="X487" i="3"/>
  <c r="X488" i="3"/>
  <c r="X489" i="3"/>
  <c r="X490" i="3"/>
  <c r="X491" i="3"/>
  <c r="X492" i="3"/>
  <c r="X493" i="3"/>
  <c r="X494" i="3"/>
  <c r="X495" i="3"/>
  <c r="X496" i="3"/>
  <c r="X497" i="3"/>
  <c r="X498" i="3"/>
  <c r="X499" i="3"/>
  <c r="X500" i="3"/>
  <c r="X501" i="3"/>
  <c r="X502" i="3"/>
  <c r="X503" i="3"/>
  <c r="X504" i="3"/>
  <c r="X505" i="3"/>
  <c r="X506" i="3"/>
  <c r="X507" i="3"/>
  <c r="X508" i="3"/>
  <c r="X509" i="3"/>
  <c r="X510" i="3"/>
  <c r="X511" i="3"/>
  <c r="X512" i="3"/>
  <c r="X513" i="3"/>
  <c r="X514" i="3"/>
  <c r="X515" i="3"/>
  <c r="X516" i="3"/>
  <c r="X517" i="3"/>
  <c r="X518" i="3"/>
  <c r="X519" i="3"/>
  <c r="X520" i="3"/>
  <c r="X521" i="3"/>
  <c r="X522" i="3"/>
  <c r="X523" i="3"/>
  <c r="X524" i="3"/>
  <c r="X525" i="3"/>
  <c r="X526" i="3"/>
  <c r="X527" i="3"/>
  <c r="X528" i="3"/>
  <c r="X529" i="3"/>
  <c r="X530" i="3"/>
  <c r="X531" i="3"/>
  <c r="X532" i="3"/>
  <c r="X533" i="3"/>
  <c r="X534" i="3"/>
  <c r="X535" i="3"/>
  <c r="X536" i="3"/>
  <c r="X537" i="3"/>
  <c r="X538" i="3"/>
  <c r="X539" i="3"/>
  <c r="X540" i="3"/>
  <c r="X541" i="3"/>
  <c r="X542" i="3"/>
  <c r="X543" i="3"/>
  <c r="X544" i="3"/>
  <c r="X545" i="3"/>
  <c r="X546" i="3"/>
  <c r="X549" i="3"/>
  <c r="X550" i="3"/>
  <c r="X551" i="3"/>
  <c r="X553" i="3"/>
  <c r="X554" i="3"/>
  <c r="X555" i="3"/>
  <c r="X557" i="3"/>
  <c r="X558" i="3"/>
  <c r="X559" i="3"/>
  <c r="X561" i="3"/>
  <c r="X562" i="3"/>
  <c r="X563" i="3"/>
  <c r="X565" i="3"/>
  <c r="X566" i="3"/>
  <c r="X567" i="3"/>
  <c r="X569" i="3"/>
  <c r="X570" i="3"/>
  <c r="X571" i="3"/>
  <c r="X573" i="3"/>
  <c r="X574" i="3"/>
  <c r="X575" i="3"/>
  <c r="X577" i="3"/>
  <c r="X578" i="3"/>
  <c r="X579" i="3"/>
  <c r="X581" i="3"/>
  <c r="X582" i="3"/>
  <c r="X583" i="3"/>
  <c r="X585" i="3"/>
  <c r="X586" i="3"/>
  <c r="X587" i="3"/>
  <c r="X589" i="3"/>
  <c r="X590" i="3"/>
  <c r="X591" i="3"/>
  <c r="X593" i="3"/>
  <c r="X594" i="3"/>
  <c r="X595" i="3"/>
  <c r="X597" i="3"/>
  <c r="X598" i="3"/>
  <c r="X599" i="3"/>
  <c r="X601" i="3"/>
  <c r="X602" i="3"/>
  <c r="X603" i="3"/>
  <c r="X605" i="3"/>
  <c r="X606" i="3"/>
  <c r="X607" i="3"/>
  <c r="X609" i="3"/>
  <c r="X610" i="3"/>
  <c r="X611" i="3"/>
  <c r="X613" i="3"/>
  <c r="X614" i="3"/>
  <c r="X615" i="3"/>
  <c r="X617" i="3"/>
  <c r="X618" i="3"/>
  <c r="X619" i="3"/>
  <c r="X621" i="3"/>
  <c r="X622" i="3"/>
  <c r="X623" i="3"/>
  <c r="X625" i="3"/>
  <c r="X626" i="3"/>
  <c r="X627" i="3"/>
  <c r="X629" i="3"/>
  <c r="X630" i="3"/>
  <c r="X631" i="3"/>
  <c r="X633" i="3"/>
  <c r="X634" i="3"/>
  <c r="X635" i="3"/>
  <c r="X637" i="3"/>
  <c r="X638" i="3"/>
  <c r="X639" i="3"/>
  <c r="X641" i="3"/>
  <c r="X642" i="3"/>
  <c r="X643" i="3"/>
  <c r="X645" i="3"/>
  <c r="X646" i="3"/>
  <c r="X647" i="3"/>
  <c r="X649" i="3"/>
  <c r="X650" i="3"/>
  <c r="X651" i="3"/>
  <c r="X653" i="3"/>
  <c r="X654" i="3"/>
  <c r="X655" i="3"/>
  <c r="X657" i="3"/>
  <c r="X658" i="3"/>
  <c r="X659" i="3"/>
  <c r="X661" i="3"/>
  <c r="X662" i="3"/>
  <c r="X663" i="3"/>
  <c r="X665" i="3"/>
  <c r="X666" i="3"/>
  <c r="X667" i="3"/>
  <c r="X669" i="3"/>
  <c r="X670" i="3"/>
  <c r="X671" i="3"/>
  <c r="X673" i="3"/>
  <c r="X674" i="3"/>
  <c r="X675" i="3"/>
  <c r="X677" i="3"/>
  <c r="X678" i="3"/>
  <c r="X679" i="3"/>
  <c r="X681" i="3"/>
  <c r="X682" i="3"/>
  <c r="X683" i="3"/>
  <c r="X685" i="3"/>
  <c r="X686" i="3"/>
  <c r="X687" i="3"/>
  <c r="X689" i="3"/>
  <c r="X690" i="3"/>
  <c r="X691" i="3"/>
  <c r="X693" i="3"/>
  <c r="X694" i="3"/>
  <c r="X695" i="3"/>
  <c r="X697" i="3"/>
  <c r="X698" i="3"/>
  <c r="X699" i="3"/>
  <c r="X701" i="3"/>
  <c r="X702" i="3"/>
  <c r="X703" i="3"/>
  <c r="A4" i="1" l="1"/>
  <c r="A3" i="1"/>
  <c r="A20" i="1" l="1"/>
  <c r="A16" i="1"/>
  <c r="A15" i="1"/>
  <c r="A12" i="1"/>
  <c r="A11" i="1"/>
  <c r="A8" i="1"/>
  <c r="A7" i="1"/>
</calcChain>
</file>

<file path=xl/connections.xml><?xml version="1.0" encoding="utf-8"?>
<connections xmlns="http://schemas.openxmlformats.org/spreadsheetml/2006/main">
  <connection id="1" name="Excel Finance sets Data" type="100" refreshedVersion="6">
    <extLst>
      <ext xmlns:x15="http://schemas.microsoft.com/office/spreadsheetml/2010/11/main" uri="{DE250136-89BD-433C-8126-D09CA5730AF9}">
        <x15:connection id="3d9c3c1f-5321-43d3-9095-2a01fe7aceb0"/>
      </ext>
    </extLst>
  </connection>
  <connection id="2" keepAlive="1" name="ModelConnection_ExternalData_1" description="Data Model" type="5" refreshedVersion="6" minRefreshableVersion="5" saveData="1">
    <dbPr connection="Data Model Connection" command="DRILLTHROUGH MAXROWS 1000 SELECT FROM [Model] WHERE ([Measures].[Sum of Profit]) RETURN [$FinData].[Segment],[$FinData].[Country],[$FinData].[Product],[$FinData].[Discount Band],[$FinData].[Units Sold],[$FinData].[Manufacturing Price],[$FinData].[Sale Price],[$FinData].[Gross Sales],[$FinData].[Discounts],[$FinData].[Sales],[$FinData].[COGS],[$FinData].[Profit],[$FinData].[Date],[$FinData].[Month Number],[$FinData].[Month Name],[$FinData].[Year],[$FinData].[Date (Year)],[$FinData].[Date (Quarter)],[$FinData].[Date (Month)],[$FinData].[Date (Month Index)]" commandType="4"/>
    <extLst>
      <ext xmlns:x15="http://schemas.microsoft.com/office/spreadsheetml/2010/11/main" uri="{DE250136-89BD-433C-8126-D09CA5730AF9}">
        <x15:connection id="" model="1"/>
      </ext>
    </extLst>
  </connection>
  <connection id="3"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4" name="WorksheetConnection_Financial Record Presentation.xlsx!Table_ExternalData_1" type="102" refreshedVersion="6" minRefreshableVersion="5">
    <extLst>
      <ext xmlns:x15="http://schemas.microsoft.com/office/spreadsheetml/2010/11/main" uri="{DE250136-89BD-433C-8126-D09CA5730AF9}">
        <x15:connection id="Table_ExternalData_1">
          <x15:rangePr sourceName="_xlcn.WorksheetConnection_FinancialRecordPresentation.xlsxTable_ExternalData_11"/>
        </x15:connection>
      </ext>
    </extLst>
  </connection>
</connections>
</file>

<file path=xl/sharedStrings.xml><?xml version="1.0" encoding="utf-8"?>
<sst xmlns="http://schemas.openxmlformats.org/spreadsheetml/2006/main" count="6402" uniqueCount="84">
  <si>
    <t>Channel Partners</t>
  </si>
  <si>
    <t>Enterprise</t>
  </si>
  <si>
    <t>Government</t>
  </si>
  <si>
    <t>Midmarket</t>
  </si>
  <si>
    <t>Small Business</t>
  </si>
  <si>
    <t>Grand Total</t>
  </si>
  <si>
    <t>Segment</t>
  </si>
  <si>
    <t>Canada</t>
  </si>
  <si>
    <t>France</t>
  </si>
  <si>
    <t>Germany</t>
  </si>
  <si>
    <t>Mexico</t>
  </si>
  <si>
    <t>United States of America</t>
  </si>
  <si>
    <t>Amarilla</t>
  </si>
  <si>
    <t>Carretera</t>
  </si>
  <si>
    <t>Montana</t>
  </si>
  <si>
    <t>Paseo</t>
  </si>
  <si>
    <t>Velo</t>
  </si>
  <si>
    <t>VTT</t>
  </si>
  <si>
    <t>2013</t>
  </si>
  <si>
    <t>2014</t>
  </si>
  <si>
    <t>Qtr3</t>
  </si>
  <si>
    <t>Qtr4</t>
  </si>
  <si>
    <t>Qtr1</t>
  </si>
  <si>
    <t>Qtr2</t>
  </si>
  <si>
    <t>Sep</t>
  </si>
  <si>
    <t>Oct</t>
  </si>
  <si>
    <t>Nov</t>
  </si>
  <si>
    <t>Dec</t>
  </si>
  <si>
    <t>Jan</t>
  </si>
  <si>
    <t>Feb</t>
  </si>
  <si>
    <t>Mar</t>
  </si>
  <si>
    <t>Apr</t>
  </si>
  <si>
    <t>May</t>
  </si>
  <si>
    <t>Jun</t>
  </si>
  <si>
    <t>Jul</t>
  </si>
  <si>
    <t>Aug</t>
  </si>
  <si>
    <t>Month</t>
  </si>
  <si>
    <t>Product</t>
  </si>
  <si>
    <t>Country</t>
  </si>
  <si>
    <t>Sum of Profit</t>
  </si>
  <si>
    <t>FinData[Segment]</t>
  </si>
  <si>
    <t>FinData[Country]</t>
  </si>
  <si>
    <t>FinData[Product]</t>
  </si>
  <si>
    <t>FinData[Discount Band]</t>
  </si>
  <si>
    <t>FinData[Units Sold]</t>
  </si>
  <si>
    <t>FinData[Manufacturing Price]</t>
  </si>
  <si>
    <t>FinData[Sale Price]</t>
  </si>
  <si>
    <t>FinData[Gross Sales]</t>
  </si>
  <si>
    <t>FinData[Discounts]</t>
  </si>
  <si>
    <t>FinData[Sales]</t>
  </si>
  <si>
    <t>FinData[COGS]</t>
  </si>
  <si>
    <t>FinData[Profit]</t>
  </si>
  <si>
    <t>FinData[Date]</t>
  </si>
  <si>
    <t>FinData[Month Number]</t>
  </si>
  <si>
    <t>FinData[Month Name]</t>
  </si>
  <si>
    <t>FinData[Year]</t>
  </si>
  <si>
    <t>FinData[Date (Year)]</t>
  </si>
  <si>
    <t>FinData[Date (Quarter)]</t>
  </si>
  <si>
    <t>FinData[Date (Month)]</t>
  </si>
  <si>
    <t>FinData[Date (Month Index)]</t>
  </si>
  <si>
    <t>None</t>
  </si>
  <si>
    <t>January</t>
  </si>
  <si>
    <t>June</t>
  </si>
  <si>
    <t>December</t>
  </si>
  <si>
    <t>March</t>
  </si>
  <si>
    <t>July</t>
  </si>
  <si>
    <t>August</t>
  </si>
  <si>
    <t>September</t>
  </si>
  <si>
    <t>October</t>
  </si>
  <si>
    <t>February</t>
  </si>
  <si>
    <t>November</t>
  </si>
  <si>
    <t>April</t>
  </si>
  <si>
    <t>Low</t>
  </si>
  <si>
    <t>Medium</t>
  </si>
  <si>
    <t>High</t>
  </si>
  <si>
    <t>Data returned for Sum of Profit (First 1000 rows).</t>
  </si>
  <si>
    <t>Column1</t>
  </si>
  <si>
    <t>Profit Percentage</t>
  </si>
  <si>
    <t>sum of sale</t>
  </si>
  <si>
    <t>sum of profit</t>
  </si>
  <si>
    <t>Total Gross Sales</t>
  </si>
  <si>
    <t xml:space="preserve"> Total Sales</t>
  </si>
  <si>
    <t xml:space="preserve"> COGS</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</si>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</sst>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0;\(\$#,##0\);\$#,##0"/>
    <numFmt numFmtId="165" formatCode="_(&quot;$&quot;* #,##0_);_(&quot;$&quot;* \(#,##0\);_(&quot;$&quot;* &quot;-&quot;??_);_(@_)"/>
  </numFmts>
  <fonts count="3" x14ac:knownFonts="1">
    <font>
      <sz val="11"/>
      <color theme="1"/>
      <name val="Calibri"/>
      <family val="2"/>
      <scheme val="minor"/>
    </font>
    <font>
      <sz val="11"/>
      <color theme="4"/>
      <name val="Calibri"/>
      <family val="2"/>
      <scheme val="minor"/>
    </font>
    <font>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8" tint="0.39997558519241921"/>
        <bgColor indexed="64"/>
      </patternFill>
    </fill>
  </fills>
  <borders count="1">
    <border>
      <left/>
      <right/>
      <top/>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20">
    <xf numFmtId="0" fontId="0" fillId="0" borderId="0" xfId="0"/>
    <xf numFmtId="0" fontId="0" fillId="0" borderId="0" xfId="0" applyAlignment="1">
      <alignment horizontal="left"/>
    </xf>
    <xf numFmtId="14" fontId="0" fillId="0" borderId="0" xfId="0" applyNumberFormat="1"/>
    <xf numFmtId="9" fontId="0" fillId="0" borderId="0" xfId="0" applyNumberFormat="1"/>
    <xf numFmtId="164" fontId="0" fillId="0" borderId="0" xfId="0" applyNumberFormat="1"/>
    <xf numFmtId="0" fontId="0" fillId="2" borderId="0" xfId="0" applyFill="1"/>
    <xf numFmtId="1" fontId="0" fillId="2" borderId="0" xfId="0" applyNumberFormat="1" applyFill="1"/>
    <xf numFmtId="0" fontId="1" fillId="2" borderId="0" xfId="0" applyFont="1" applyFill="1"/>
    <xf numFmtId="9" fontId="1" fillId="2" borderId="0" xfId="0" applyNumberFormat="1" applyFont="1" applyFill="1"/>
    <xf numFmtId="12" fontId="1" fillId="2" borderId="0" xfId="0" applyNumberFormat="1" applyFont="1" applyFill="1"/>
    <xf numFmtId="0" fontId="0" fillId="3" borderId="0" xfId="0" applyFill="1"/>
    <xf numFmtId="0" fontId="0" fillId="3" borderId="0" xfId="0" applyFill="1" applyAlignment="1">
      <alignment horizontal="left"/>
    </xf>
    <xf numFmtId="164" fontId="0" fillId="3" borderId="0" xfId="0" applyNumberFormat="1" applyFill="1"/>
    <xf numFmtId="0" fontId="0" fillId="0" borderId="0" xfId="0" applyFill="1"/>
    <xf numFmtId="165" fontId="1" fillId="2" borderId="0" xfId="1" applyNumberFormat="1" applyFont="1" applyFill="1"/>
    <xf numFmtId="0" fontId="0" fillId="0" borderId="0" xfId="0" applyNumberFormat="1"/>
    <xf numFmtId="9" fontId="0" fillId="0" borderId="0" xfId="2" applyFont="1"/>
    <xf numFmtId="0" fontId="0" fillId="0" borderId="0" xfId="0" applyAlignment="1">
      <alignment horizontal="left" indent="1"/>
    </xf>
    <xf numFmtId="14" fontId="0" fillId="0" borderId="0" xfId="0" applyNumberFormat="1" applyAlignment="1">
      <alignment horizontal="left" indent="2"/>
    </xf>
    <xf numFmtId="0" fontId="0" fillId="0" borderId="0" xfId="0" applyAlignment="1">
      <alignment horizontal="left" indent="3"/>
    </xf>
  </cellXfs>
  <cellStyles count="3">
    <cellStyle name="Currency" xfId="1" builtinId="4"/>
    <cellStyle name="Normal" xfId="0" builtinId="0"/>
    <cellStyle name="Percent" xfId="2" builtinId="5"/>
  </cellStyles>
  <dxfs count="52">
    <dxf>
      <fill>
        <patternFill patternType="solid">
          <bgColor theme="8" tint="0.39997558519241921"/>
        </patternFill>
      </fill>
    </dxf>
    <dxf>
      <fill>
        <patternFill patternType="solid">
          <bgColor theme="8" tint="0.39997558519241921"/>
        </patternFill>
      </fill>
    </dxf>
    <dxf>
      <numFmt numFmtId="164" formatCode="\$#,##0;\(\$#,##0\);\$#,##0"/>
    </dxf>
    <dxf>
      <numFmt numFmtId="167" formatCode="\$#,##0.0;\(\$#,##0.0\);\$#,##0.0"/>
    </dxf>
    <dxf>
      <fill>
        <patternFill patternType="solid">
          <bgColor theme="8" tint="0.39997558519241921"/>
        </patternFill>
      </fill>
    </dxf>
    <dxf>
      <fill>
        <patternFill patternType="solid">
          <bgColor theme="8" tint="0.39997558519241921"/>
        </patternFill>
      </fill>
    </dxf>
    <dxf>
      <numFmt numFmtId="164" formatCode="\$#,##0;\(\$#,##0\);\$#,##0"/>
    </dxf>
    <dxf>
      <numFmt numFmtId="167" formatCode="\$#,##0.0;\(\$#,##0.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4" formatCode="\$#,##0;\(\$#,##0\);\$#,##0"/>
    </dxf>
    <dxf>
      <numFmt numFmtId="167" formatCode="\$#,##0.0;\(\$#,##0.0\);\$#,##0.0"/>
    </dxf>
    <dxf>
      <fill>
        <patternFill patternType="solid">
          <bgColor theme="8" tint="0.39997558519241921"/>
        </patternFill>
      </fill>
    </dxf>
    <dxf>
      <fill>
        <patternFill patternType="solid">
          <bgColor theme="8" tint="0.39997558519241921"/>
        </patternFill>
      </fill>
    </dxf>
    <dxf>
      <numFmt numFmtId="164" formatCode="\$#,##0;\(\$#,##0\);\$#,##0"/>
    </dxf>
    <dxf>
      <numFmt numFmtId="167" formatCode="\$#,##0.0;\(\$#,##0.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4" formatCode="\$#,##0;\(\$#,##0\);\$#,##0"/>
    </dxf>
    <dxf>
      <numFmt numFmtId="167" formatCode="\$#,##0.0;\(\$#,##0.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4" formatCode="\$#,##0;\(\$#,##0\);\$#,##0"/>
    </dxf>
    <dxf>
      <numFmt numFmtId="167" formatCode="\$#,##0.0;\(\$#,##0.0\);\$#,##0.0"/>
    </dxf>
    <dxf>
      <fill>
        <patternFill patternType="solid">
          <bgColor theme="8" tint="0.39997558519241921"/>
        </patternFill>
      </fill>
    </dxf>
    <dxf>
      <fill>
        <patternFill patternType="solid">
          <bgColor theme="8" tint="0.39997558519241921"/>
        </patternFill>
      </fill>
    </dxf>
    <dxf>
      <numFmt numFmtId="164" formatCode="\$#,##0;\(\$#,##0\);\$#,##0"/>
    </dxf>
    <dxf>
      <numFmt numFmtId="167" formatCode="\$#,##0.0;\(\$#,##0.0\);\$#,##0.0"/>
    </dxf>
    <dxf>
      <fill>
        <patternFill patternType="solid">
          <bgColor theme="8" tint="0.39997558519241921"/>
        </patternFill>
      </fill>
    </dxf>
    <dxf>
      <fill>
        <patternFill patternType="solid">
          <bgColor theme="8" tint="0.39997558519241921"/>
        </patternFill>
      </fill>
    </dxf>
    <dxf>
      <numFmt numFmtId="13" formatCode="0%"/>
    </dxf>
    <dxf>
      <numFmt numFmtId="166" formatCode="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4" formatCode="\$#,##0;\(\$#,##0\);\$#,##0"/>
    </dxf>
    <dxf>
      <numFmt numFmtId="167" formatCode="\$#,##0.0;\(\$#,##0.0\);\$#,##0.0"/>
    </dxf>
    <dxf>
      <numFmt numFmtId="0" formatCode="General"/>
    </dxf>
    <dxf>
      <numFmt numFmtId="0" formatCode="General"/>
    </dxf>
    <dxf>
      <numFmt numFmtId="0" formatCode="General"/>
    </dxf>
    <dxf>
      <numFmt numFmtId="0" formatCode="General"/>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microsoft.com/office/2011/relationships/timelineCache" Target="timelineCaches/timelineCache1.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1.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alcChain" Target="calcChain.xml"/><Relationship Id="rId5" Type="http://schemas.openxmlformats.org/officeDocument/2006/relationships/pivotCacheDefinition" Target="pivotCache/pivotCacheDefinition2.xml"/><Relationship Id="rId15" Type="http://schemas.microsoft.com/office/2007/relationships/slicerCache" Target="slicerCaches/slicerCache2.xml"/><Relationship Id="rId23" Type="http://schemas.openxmlformats.org/officeDocument/2006/relationships/powerPivotData" Target="model/item.data"/><Relationship Id="rId10" Type="http://schemas.openxmlformats.org/officeDocument/2006/relationships/pivotCacheDefinition" Target="pivotCache/pivotCacheDefinition7.xml"/><Relationship Id="rId19"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Record Presentation.xlsx]Sales analysis pivot!PivotTable2</c:name>
    <c:fmtId val="3"/>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PROFIT BY COUNTRY</a:t>
            </a:r>
          </a:p>
        </c:rich>
      </c:tx>
      <c:layout>
        <c:manualLayout>
          <c:xMode val="edge"/>
          <c:yMode val="edge"/>
          <c:x val="0.33317599007695842"/>
          <c:y val="3.766404199475065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'Sales analysis pivot'!$F$6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analysis pivot'!$E$7:$E$12</c:f>
              <c:strCache>
                <c:ptCount val="5"/>
                <c:pt idx="0">
                  <c:v>Canada</c:v>
                </c:pt>
                <c:pt idx="1">
                  <c:v>France</c:v>
                </c:pt>
                <c:pt idx="2">
                  <c:v>Germany</c:v>
                </c:pt>
                <c:pt idx="3">
                  <c:v>Mexico</c:v>
                </c:pt>
                <c:pt idx="4">
                  <c:v>United States of America</c:v>
                </c:pt>
              </c:strCache>
            </c:strRef>
          </c:cat>
          <c:val>
            <c:numRef>
              <c:f>'Sales analysis pivot'!$F$7:$F$12</c:f>
              <c:numCache>
                <c:formatCode>\$#,##0;\(\$#,##0\);\$#,##0</c:formatCode>
                <c:ptCount val="5"/>
                <c:pt idx="0">
                  <c:v>3529228.8849999998</c:v>
                </c:pt>
                <c:pt idx="1">
                  <c:v>3781020.78</c:v>
                </c:pt>
                <c:pt idx="2">
                  <c:v>3680388.82</c:v>
                </c:pt>
                <c:pt idx="3">
                  <c:v>2907523.11</c:v>
                </c:pt>
                <c:pt idx="4">
                  <c:v>2995540.665</c:v>
                </c:pt>
              </c:numCache>
            </c:numRef>
          </c:val>
          <c:extLst>
            <c:ext xmlns:c16="http://schemas.microsoft.com/office/drawing/2014/chart" uri="{C3380CC4-5D6E-409C-BE32-E72D297353CC}">
              <c16:uniqueId val="{00000001-B208-4CD2-A2FC-609B2244C09D}"/>
            </c:ext>
          </c:extLst>
        </c:ser>
        <c:dLbls>
          <c:dLblPos val="outEnd"/>
          <c:showLegendKey val="0"/>
          <c:showVal val="1"/>
          <c:showCatName val="0"/>
          <c:showSerName val="0"/>
          <c:showPercent val="0"/>
          <c:showBubbleSize val="0"/>
        </c:dLbls>
        <c:gapWidth val="219"/>
        <c:overlap val="-27"/>
        <c:axId val="1414445727"/>
        <c:axId val="1414439487"/>
      </c:barChart>
      <c:catAx>
        <c:axId val="1414445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14439487"/>
        <c:crosses val="autoZero"/>
        <c:auto val="1"/>
        <c:lblAlgn val="ctr"/>
        <c:lblOffset val="100"/>
        <c:noMultiLvlLbl val="0"/>
      </c:catAx>
      <c:valAx>
        <c:axId val="1414439487"/>
        <c:scaling>
          <c:orientation val="minMax"/>
        </c:scaling>
        <c:delete val="1"/>
        <c:axPos val="l"/>
        <c:numFmt formatCode="\$#,##0;\(\$#,##0\);\$#,##0" sourceLinked="1"/>
        <c:majorTickMark val="none"/>
        <c:minorTickMark val="none"/>
        <c:tickLblPos val="nextTo"/>
        <c:crossAx val="1414445727"/>
        <c:crosses val="autoZero"/>
        <c:crossBetween val="between"/>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Record Presentation.xlsx]Sales analysis pivot!PivotTable1</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PROFIT BY SEGMENT</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'Sales analysis pivot'!$C$6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analysis pivot'!$B$7:$B$12</c:f>
              <c:strCache>
                <c:ptCount val="5"/>
                <c:pt idx="0">
                  <c:v>Channel Partners</c:v>
                </c:pt>
                <c:pt idx="1">
                  <c:v>Enterprise</c:v>
                </c:pt>
                <c:pt idx="2">
                  <c:v>Government</c:v>
                </c:pt>
                <c:pt idx="3">
                  <c:v>Midmarket</c:v>
                </c:pt>
                <c:pt idx="4">
                  <c:v>Small Business</c:v>
                </c:pt>
              </c:strCache>
            </c:strRef>
          </c:cat>
          <c:val>
            <c:numRef>
              <c:f>'Sales analysis pivot'!$C$7:$C$12</c:f>
              <c:numCache>
                <c:formatCode>\$#,##0;\(\$#,##0\);\$#,##0</c:formatCode>
                <c:ptCount val="5"/>
                <c:pt idx="0">
                  <c:v>1316803.1399999999</c:v>
                </c:pt>
                <c:pt idx="1">
                  <c:v>-614545.625</c:v>
                </c:pt>
                <c:pt idx="2">
                  <c:v>11388173.17</c:v>
                </c:pt>
                <c:pt idx="3">
                  <c:v>660103.07499999995</c:v>
                </c:pt>
                <c:pt idx="4">
                  <c:v>4143168.5</c:v>
                </c:pt>
              </c:numCache>
            </c:numRef>
          </c:val>
          <c:extLst>
            <c:ext xmlns:c16="http://schemas.microsoft.com/office/drawing/2014/chart" uri="{C3380CC4-5D6E-409C-BE32-E72D297353CC}">
              <c16:uniqueId val="{00000001-28ED-4332-9685-7E48D530594F}"/>
            </c:ext>
          </c:extLst>
        </c:ser>
        <c:dLbls>
          <c:dLblPos val="outEnd"/>
          <c:showLegendKey val="0"/>
          <c:showVal val="1"/>
          <c:showCatName val="0"/>
          <c:showSerName val="0"/>
          <c:showPercent val="0"/>
          <c:showBubbleSize val="0"/>
        </c:dLbls>
        <c:gapWidth val="219"/>
        <c:overlap val="-27"/>
        <c:axId val="1414452383"/>
        <c:axId val="1414446975"/>
      </c:barChart>
      <c:catAx>
        <c:axId val="1414452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14446975"/>
        <c:crosses val="autoZero"/>
        <c:auto val="1"/>
        <c:lblAlgn val="ctr"/>
        <c:lblOffset val="100"/>
        <c:noMultiLvlLbl val="0"/>
      </c:catAx>
      <c:valAx>
        <c:axId val="1414446975"/>
        <c:scaling>
          <c:orientation val="minMax"/>
        </c:scaling>
        <c:delete val="1"/>
        <c:axPos val="l"/>
        <c:numFmt formatCode="\$#,##0;\(\$#,##0\);\$#,##0" sourceLinked="1"/>
        <c:majorTickMark val="none"/>
        <c:minorTickMark val="none"/>
        <c:tickLblPos val="nextTo"/>
        <c:crossAx val="1414452383"/>
        <c:crosses val="autoZero"/>
        <c:crossBetween val="between"/>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Record Presentation.xlsx]Sales analysis pivot!PivotTable3</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PROFIT BY PRODUCT</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'Sales analysis pivot'!$I$6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analysis pivot'!$H$7:$H$13</c:f>
              <c:strCache>
                <c:ptCount val="6"/>
                <c:pt idx="0">
                  <c:v>Amarilla</c:v>
                </c:pt>
                <c:pt idx="1">
                  <c:v>Carretera</c:v>
                </c:pt>
                <c:pt idx="2">
                  <c:v>Montana</c:v>
                </c:pt>
                <c:pt idx="3">
                  <c:v>Paseo</c:v>
                </c:pt>
                <c:pt idx="4">
                  <c:v>Velo</c:v>
                </c:pt>
                <c:pt idx="5">
                  <c:v>VTT</c:v>
                </c:pt>
              </c:strCache>
            </c:strRef>
          </c:cat>
          <c:val>
            <c:numRef>
              <c:f>'Sales analysis pivot'!$I$7:$I$13</c:f>
              <c:numCache>
                <c:formatCode>\$#,##0;\(\$#,##0\);\$#,##0</c:formatCode>
                <c:ptCount val="6"/>
                <c:pt idx="0">
                  <c:v>2814104.06</c:v>
                </c:pt>
                <c:pt idx="1">
                  <c:v>1826804.885</c:v>
                </c:pt>
                <c:pt idx="2">
                  <c:v>2114754.88</c:v>
                </c:pt>
                <c:pt idx="3">
                  <c:v>4797437.95</c:v>
                </c:pt>
                <c:pt idx="4">
                  <c:v>2305992.4649999999</c:v>
                </c:pt>
                <c:pt idx="5">
                  <c:v>3034608.02</c:v>
                </c:pt>
              </c:numCache>
            </c:numRef>
          </c:val>
          <c:extLst>
            <c:ext xmlns:c16="http://schemas.microsoft.com/office/drawing/2014/chart" uri="{C3380CC4-5D6E-409C-BE32-E72D297353CC}">
              <c16:uniqueId val="{00000001-71DB-44BD-B085-287C57D5A947}"/>
            </c:ext>
          </c:extLst>
        </c:ser>
        <c:dLbls>
          <c:dLblPos val="outEnd"/>
          <c:showLegendKey val="0"/>
          <c:showVal val="1"/>
          <c:showCatName val="0"/>
          <c:showSerName val="0"/>
          <c:showPercent val="0"/>
          <c:showBubbleSize val="0"/>
        </c:dLbls>
        <c:gapWidth val="219"/>
        <c:overlap val="-27"/>
        <c:axId val="740291471"/>
        <c:axId val="1406498207"/>
      </c:barChart>
      <c:catAx>
        <c:axId val="740291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06498207"/>
        <c:crosses val="autoZero"/>
        <c:auto val="1"/>
        <c:lblAlgn val="ctr"/>
        <c:lblOffset val="100"/>
        <c:noMultiLvlLbl val="0"/>
      </c:catAx>
      <c:valAx>
        <c:axId val="1406498207"/>
        <c:scaling>
          <c:orientation val="minMax"/>
        </c:scaling>
        <c:delete val="1"/>
        <c:axPos val="l"/>
        <c:numFmt formatCode="\$#,##0;\(\$#,##0\);\$#,##0" sourceLinked="1"/>
        <c:majorTickMark val="none"/>
        <c:minorTickMark val="none"/>
        <c:tickLblPos val="nextTo"/>
        <c:crossAx val="740291471"/>
        <c:crosses val="autoZero"/>
        <c:crossBetween val="between"/>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3</xdr:col>
      <xdr:colOff>514351</xdr:colOff>
      <xdr:row>0</xdr:row>
      <xdr:rowOff>28575</xdr:rowOff>
    </xdr:from>
    <xdr:ext cx="5019674" cy="285750"/>
    <xdr:sp macro="" textlink="">
      <xdr:nvSpPr>
        <xdr:cNvPr id="2" name="TextBox 1"/>
        <xdr:cNvSpPr txBox="1"/>
      </xdr:nvSpPr>
      <xdr:spPr>
        <a:xfrm>
          <a:off x="3400426" y="28575"/>
          <a:ext cx="5019674" cy="285750"/>
        </a:xfrm>
        <a:prstGeom prst="rect">
          <a:avLst/>
        </a:prstGeom>
        <a:solidFill>
          <a:schemeClr val="accent5">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400" b="1"/>
            <a:t>Finanicial</a:t>
          </a:r>
          <a:r>
            <a:rPr lang="en-GB" sz="1400" b="1" baseline="0"/>
            <a:t> sales analysis Pivot table prepared by Oyedotun John</a:t>
          </a:r>
          <a:endParaRPr lang="en-GB" sz="1400" b="1"/>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104775</xdr:colOff>
      <xdr:row>1</xdr:row>
      <xdr:rowOff>152400</xdr:rowOff>
    </xdr:from>
    <xdr:to>
      <xdr:col>6</xdr:col>
      <xdr:colOff>285750</xdr:colOff>
      <xdr:row>16</xdr:row>
      <xdr:rowOff>38100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266700</xdr:colOff>
      <xdr:row>1</xdr:row>
      <xdr:rowOff>161925</xdr:rowOff>
    </xdr:from>
    <xdr:to>
      <xdr:col>12</xdr:col>
      <xdr:colOff>314325</xdr:colOff>
      <xdr:row>16</xdr:row>
      <xdr:rowOff>47625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314326</xdr:colOff>
      <xdr:row>1</xdr:row>
      <xdr:rowOff>133350</xdr:rowOff>
    </xdr:from>
    <xdr:to>
      <xdr:col>19</xdr:col>
      <xdr:colOff>61914</xdr:colOff>
      <xdr:row>16</xdr:row>
      <xdr:rowOff>76200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200025</xdr:colOff>
      <xdr:row>16</xdr:row>
      <xdr:rowOff>85725</xdr:rowOff>
    </xdr:from>
    <xdr:to>
      <xdr:col>6</xdr:col>
      <xdr:colOff>142875</xdr:colOff>
      <xdr:row>24</xdr:row>
      <xdr:rowOff>161925</xdr:rowOff>
    </xdr:to>
    <mc:AlternateContent xmlns:mc="http://schemas.openxmlformats.org/markup-compatibility/2006" xmlns:tsle="http://schemas.microsoft.com/office/drawing/2012/timeslicer">
      <mc:Choice Requires="tsle">
        <xdr:graphicFrame macro="">
          <xdr:nvGraphicFramePr>
            <xdr:cNvPr id="11"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323975" y="3133725"/>
              <a:ext cx="3333750" cy="1600200"/>
            </a:xfrm>
            <a:prstGeom prst="rect">
              <a:avLst/>
            </a:prstGeom>
            <a:solidFill>
              <a:prstClr val="white"/>
            </a:solidFill>
            <a:ln w="1">
              <a:solidFill>
                <a:prstClr val="green"/>
              </a:solidFill>
            </a:ln>
          </xdr:spPr>
          <xdr:txBody>
            <a:bodyPr vertOverflow="clip" horzOverflow="clip"/>
            <a:lstStyle/>
            <a:p>
              <a:r>
                <a:rPr lang="en-GB" sz="1100"/>
                <a:t>Timeline: Works in Excel or higher. Do not move or resize.</a:t>
              </a:r>
            </a:p>
          </xdr:txBody>
        </xdr:sp>
      </mc:Fallback>
    </mc:AlternateContent>
    <xdr:clientData/>
  </xdr:twoCellAnchor>
  <xdr:twoCellAnchor editAs="oneCell">
    <xdr:from>
      <xdr:col>6</xdr:col>
      <xdr:colOff>180975</xdr:colOff>
      <xdr:row>16</xdr:row>
      <xdr:rowOff>28575</xdr:rowOff>
    </xdr:from>
    <xdr:to>
      <xdr:col>9</xdr:col>
      <xdr:colOff>180975</xdr:colOff>
      <xdr:row>25</xdr:row>
      <xdr:rowOff>0</xdr:rowOff>
    </xdr:to>
    <mc:AlternateContent xmlns:mc="http://schemas.openxmlformats.org/markup-compatibility/2006" xmlns:a14="http://schemas.microsoft.com/office/drawing/2010/main">
      <mc:Choice Requires="a14">
        <xdr:graphicFrame macro="">
          <xdr:nvGraphicFramePr>
            <xdr:cNvPr id="12"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4695825" y="3076575"/>
              <a:ext cx="1828800" cy="16859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180975</xdr:colOff>
      <xdr:row>16</xdr:row>
      <xdr:rowOff>19051</xdr:rowOff>
    </xdr:from>
    <xdr:to>
      <xdr:col>13</xdr:col>
      <xdr:colOff>447675</xdr:colOff>
      <xdr:row>25</xdr:row>
      <xdr:rowOff>38101</xdr:rowOff>
    </xdr:to>
    <mc:AlternateContent xmlns:mc="http://schemas.openxmlformats.org/markup-compatibility/2006" xmlns:a14="http://schemas.microsoft.com/office/drawing/2010/main">
      <mc:Choice Requires="a14">
        <xdr:graphicFrame macro="">
          <xdr:nvGraphicFramePr>
            <xdr:cNvPr id="13" name="Segment"/>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6524625" y="3067051"/>
              <a:ext cx="2705100" cy="17335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495300</xdr:colOff>
      <xdr:row>16</xdr:row>
      <xdr:rowOff>95251</xdr:rowOff>
    </xdr:from>
    <xdr:to>
      <xdr:col>19</xdr:col>
      <xdr:colOff>76200</xdr:colOff>
      <xdr:row>24</xdr:row>
      <xdr:rowOff>180975</xdr:rowOff>
    </xdr:to>
    <mc:AlternateContent xmlns:mc="http://schemas.openxmlformats.org/markup-compatibility/2006" xmlns:a14="http://schemas.microsoft.com/office/drawing/2010/main">
      <mc:Choice Requires="a14">
        <xdr:graphicFrame macro="">
          <xdr:nvGraphicFramePr>
            <xdr:cNvPr id="14"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9277350" y="3143251"/>
              <a:ext cx="3238500" cy="16097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xdr:col>
      <xdr:colOff>495301</xdr:colOff>
      <xdr:row>0</xdr:row>
      <xdr:rowOff>38100</xdr:rowOff>
    </xdr:from>
    <xdr:ext cx="7105650" cy="311496"/>
    <xdr:sp macro="" textlink="">
      <xdr:nvSpPr>
        <xdr:cNvPr id="2" name="TextBox 1"/>
        <xdr:cNvSpPr txBox="1"/>
      </xdr:nvSpPr>
      <xdr:spPr>
        <a:xfrm>
          <a:off x="2571751" y="38100"/>
          <a:ext cx="7105650" cy="311496"/>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400" b="1">
              <a:solidFill>
                <a:schemeClr val="bg1"/>
              </a:solidFill>
            </a:rPr>
            <a:t>EXECUTIVE SUMMARY:FINANCIAL</a:t>
          </a:r>
          <a:r>
            <a:rPr lang="en-GB" sz="1400" b="1" baseline="0">
              <a:solidFill>
                <a:schemeClr val="bg1"/>
              </a:solidFill>
            </a:rPr>
            <a:t> SALES</a:t>
          </a:r>
          <a:r>
            <a:rPr lang="en-GB" sz="1400" b="1">
              <a:solidFill>
                <a:schemeClr val="bg1"/>
              </a:solidFill>
            </a:rPr>
            <a:t> </a:t>
          </a:r>
          <a:r>
            <a:rPr lang="en-GB" sz="1400" b="1" baseline="0">
              <a:solidFill>
                <a:schemeClr val="bg1"/>
              </a:solidFill>
            </a:rPr>
            <a:t>REPORT 2013/2014 PREPARED BY JOHN OYEDOTUN </a:t>
          </a:r>
          <a:endParaRPr lang="en-GB" sz="1400" b="1">
            <a:solidFill>
              <a:schemeClr val="bg1"/>
            </a:solidFill>
          </a:endParaRPr>
        </a:p>
      </xdr:txBody>
    </xdr:sp>
    <xdr:clientData/>
  </xdr:oneCellAnchor>
  <xdr:twoCellAnchor>
    <xdr:from>
      <xdr:col>0</xdr:col>
      <xdr:colOff>1</xdr:colOff>
      <xdr:row>1</xdr:row>
      <xdr:rowOff>142876</xdr:rowOff>
    </xdr:from>
    <xdr:to>
      <xdr:col>1</xdr:col>
      <xdr:colOff>28575</xdr:colOff>
      <xdr:row>4</xdr:row>
      <xdr:rowOff>161926</xdr:rowOff>
    </xdr:to>
    <xdr:sp macro="" textlink="">
      <xdr:nvSpPr>
        <xdr:cNvPr id="15" name="Rounded Rectangle 14"/>
        <xdr:cNvSpPr/>
      </xdr:nvSpPr>
      <xdr:spPr>
        <a:xfrm>
          <a:off x="1" y="333376"/>
          <a:ext cx="1152524" cy="590550"/>
        </a:xfrm>
        <a:prstGeom prst="roundRect">
          <a:avLst/>
        </a:prstGeom>
        <a:noFill/>
        <a:ln>
          <a:solidFill>
            <a:schemeClr val="accent1">
              <a:lumMod val="60000"/>
              <a:lumOff val="40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6</xdr:row>
      <xdr:rowOff>0</xdr:rowOff>
    </xdr:from>
    <xdr:to>
      <xdr:col>1</xdr:col>
      <xdr:colOff>28574</xdr:colOff>
      <xdr:row>9</xdr:row>
      <xdr:rowOff>19050</xdr:rowOff>
    </xdr:to>
    <xdr:sp macro="" textlink="">
      <xdr:nvSpPr>
        <xdr:cNvPr id="20" name="Rounded Rectangle 19"/>
        <xdr:cNvSpPr/>
      </xdr:nvSpPr>
      <xdr:spPr>
        <a:xfrm>
          <a:off x="0" y="1143000"/>
          <a:ext cx="1152524" cy="590550"/>
        </a:xfrm>
        <a:prstGeom prst="roundRect">
          <a:avLst/>
        </a:prstGeom>
        <a:noFill/>
        <a:ln>
          <a:solidFill>
            <a:schemeClr val="accent1">
              <a:lumMod val="60000"/>
              <a:lumOff val="40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9</xdr:row>
      <xdr:rowOff>133350</xdr:rowOff>
    </xdr:from>
    <xdr:to>
      <xdr:col>1</xdr:col>
      <xdr:colOff>28574</xdr:colOff>
      <xdr:row>12</xdr:row>
      <xdr:rowOff>152400</xdr:rowOff>
    </xdr:to>
    <xdr:sp macro="" textlink="">
      <xdr:nvSpPr>
        <xdr:cNvPr id="21" name="Rounded Rectangle 20"/>
        <xdr:cNvSpPr/>
      </xdr:nvSpPr>
      <xdr:spPr>
        <a:xfrm>
          <a:off x="0" y="1847850"/>
          <a:ext cx="1152524" cy="590550"/>
        </a:xfrm>
        <a:prstGeom prst="roundRect">
          <a:avLst/>
        </a:prstGeom>
        <a:noFill/>
        <a:ln>
          <a:solidFill>
            <a:schemeClr val="accent1">
              <a:lumMod val="60000"/>
              <a:lumOff val="40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14</xdr:row>
      <xdr:rowOff>0</xdr:rowOff>
    </xdr:from>
    <xdr:to>
      <xdr:col>1</xdr:col>
      <xdr:colOff>28574</xdr:colOff>
      <xdr:row>17</xdr:row>
      <xdr:rowOff>19050</xdr:rowOff>
    </xdr:to>
    <xdr:sp macro="" textlink="">
      <xdr:nvSpPr>
        <xdr:cNvPr id="22" name="Rounded Rectangle 21"/>
        <xdr:cNvSpPr/>
      </xdr:nvSpPr>
      <xdr:spPr>
        <a:xfrm>
          <a:off x="0" y="2667000"/>
          <a:ext cx="1152524" cy="590550"/>
        </a:xfrm>
        <a:prstGeom prst="roundRect">
          <a:avLst/>
        </a:prstGeom>
        <a:noFill/>
        <a:ln>
          <a:solidFill>
            <a:schemeClr val="accent1">
              <a:lumMod val="60000"/>
              <a:lumOff val="40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18</xdr:row>
      <xdr:rowOff>0</xdr:rowOff>
    </xdr:from>
    <xdr:to>
      <xdr:col>1</xdr:col>
      <xdr:colOff>28574</xdr:colOff>
      <xdr:row>21</xdr:row>
      <xdr:rowOff>19050</xdr:rowOff>
    </xdr:to>
    <xdr:sp macro="" textlink="">
      <xdr:nvSpPr>
        <xdr:cNvPr id="23" name="Rounded Rectangle 22"/>
        <xdr:cNvSpPr/>
      </xdr:nvSpPr>
      <xdr:spPr>
        <a:xfrm>
          <a:off x="0" y="3429000"/>
          <a:ext cx="1152524" cy="590550"/>
        </a:xfrm>
        <a:prstGeom prst="roundRect">
          <a:avLst/>
        </a:prstGeom>
        <a:noFill/>
        <a:ln>
          <a:solidFill>
            <a:schemeClr val="accent1">
              <a:lumMod val="60000"/>
              <a:lumOff val="40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dell" refreshedDate="45936.492554629629" createdVersion="5" refreshedVersion="6" minRefreshableVersion="3" recordCount="0" supportSubquery="1" supportAdvancedDrill="1">
  <cacheSource type="external" connectionId="3"/>
  <cacheFields count="2">
    <cacheField name="[FinData].[Product].[Product]" caption="Product" numFmtId="0" hierarchy="2" level="1">
      <sharedItems count="6">
        <s v="Amarilla"/>
        <s v="Carretera"/>
        <s v="Montana"/>
        <s v="Paseo"/>
        <s v="Velo"/>
        <s v="VTT"/>
      </sharedItems>
    </cacheField>
    <cacheField name="[Measures].[Sum of Profit]" caption="Sum of Profit" numFmtId="0" hierarchy="50" level="32767"/>
  </cacheFields>
  <cacheHierarchies count="52">
    <cacheHierarchy uniqueName="[FinData].[Segment]" caption="Segment" attribute="1" defaultMemberUniqueName="[FinData].[Segment].[All]" allUniqueName="[FinData].[Segment].[All]" dimensionUniqueName="[FinData]" displayFolder="" count="2" memberValueDatatype="130" unbalanced="0"/>
    <cacheHierarchy uniqueName="[FinData].[Country]" caption="Country" attribute="1" defaultMemberUniqueName="[FinData].[Country].[All]" allUniqueName="[FinData].[Country].[All]" dimensionUniqueName="[FinData]" displayFolder="" count="2" memberValueDatatype="130" unbalanced="0"/>
    <cacheHierarchy uniqueName="[FinData].[Product]" caption="Product" attribute="1" defaultMemberUniqueName="[FinData].[Product].[All]" allUniqueName="[FinData].[Product].[All]" dimensionUniqueName="[FinData]" displayFolder="" count="2" memberValueDatatype="130" unbalanced="0">
      <fieldsUsage count="2">
        <fieldUsage x="-1"/>
        <fieldUsage x="0"/>
      </fieldsUsage>
    </cacheHierarchy>
    <cacheHierarchy uniqueName="[FinData].[Discount Band]" caption="Discount Band" attribute="1" defaultMemberUniqueName="[FinData].[Discount Band].[All]" allUniqueName="[FinData].[Discount Band].[All]" dimensionUniqueName="[FinData]" displayFolder="" count="0" memberValueDatatype="130" unbalanced="0"/>
    <cacheHierarchy uniqueName="[FinData].[Units Sold]" caption="Units Sold" attribute="1" defaultMemberUniqueName="[FinData].[Units Sold].[All]" allUniqueName="[FinData].[Units Sold].[All]" dimensionUniqueName="[FinData]" displayFolder="" count="0" memberValueDatatype="5" unbalanced="0"/>
    <cacheHierarchy uniqueName="[FinData].[Manufacturing Price]" caption="Manufacturing Price" attribute="1" defaultMemberUniqueName="[FinData].[Manufacturing Price].[All]" allUniqueName="[FinData].[Manufacturing Price].[All]" dimensionUniqueName="[FinData]" displayFolder="" count="0" memberValueDatatype="6" unbalanced="0"/>
    <cacheHierarchy uniqueName="[FinData].[Sale Price]" caption="Sale Price" attribute="1" defaultMemberUniqueName="[FinData].[Sale Price].[All]" allUniqueName="[FinData].[Sale Price].[All]" dimensionUniqueName="[FinData]" displayFolder="" count="0" memberValueDatatype="6" unbalanced="0"/>
    <cacheHierarchy uniqueName="[FinData].[Gross Sales]" caption="Gross Sales" attribute="1" defaultMemberUniqueName="[FinData].[Gross Sales].[All]" allUniqueName="[FinData].[Gross Sales].[All]" dimensionUniqueName="[FinData]" displayFolder="" count="0" memberValueDatatype="6" unbalanced="0"/>
    <cacheHierarchy uniqueName="[FinData].[Discounts]" caption="Discounts" attribute="1" defaultMemberUniqueName="[FinData].[Discounts].[All]" allUniqueName="[FinData].[Discounts].[All]" dimensionUniqueName="[FinData]" displayFolder="" count="0" memberValueDatatype="6" unbalanced="0"/>
    <cacheHierarchy uniqueName="[FinData].[Sales]" caption="Sales" attribute="1" defaultMemberUniqueName="[FinData].[Sales].[All]" allUniqueName="[FinData].[Sales].[All]" dimensionUniqueName="[FinData]" displayFolder="" count="0" memberValueDatatype="6" unbalanced="0"/>
    <cacheHierarchy uniqueName="[FinData].[COGS]" caption="COGS" attribute="1" defaultMemberUniqueName="[FinData].[COGS].[All]" allUniqueName="[FinData].[COGS].[All]" dimensionUniqueName="[FinData]" displayFolder="" count="0" memberValueDatatype="6" unbalanced="0"/>
    <cacheHierarchy uniqueName="[FinData].[Profit]" caption="Profit" attribute="1" defaultMemberUniqueName="[FinData].[Profit].[All]" allUniqueName="[FinData].[Profit].[All]" dimensionUniqueName="[FinData]" displayFolder="" count="0" memberValueDatatype="6" unbalanced="0"/>
    <cacheHierarchy uniqueName="[FinData].[Date]" caption="Date" attribute="1" time="1" defaultMemberUniqueName="[FinData].[Date].[All]" allUniqueName="[FinData].[Date].[All]" dimensionUniqueName="[FinData]" displayFolder="" count="2" memberValueDatatype="7" unbalanced="0"/>
    <cacheHierarchy uniqueName="[FinData].[Month Number]" caption="Month Number" attribute="1" defaultMemberUniqueName="[FinData].[Month Number].[All]" allUniqueName="[FinData].[Month Number].[All]" dimensionUniqueName="[FinData]" displayFolder="" count="0" memberValueDatatype="5" unbalanced="0"/>
    <cacheHierarchy uniqueName="[FinData].[Month Name]" caption="Month Name" attribute="1" defaultMemberUniqueName="[FinData].[Month Name].[All]" allUniqueName="[FinData].[Month Name].[All]" dimensionUniqueName="[FinData]" displayFolder="" count="0" memberValueDatatype="130" unbalanced="0"/>
    <cacheHierarchy uniqueName="[FinData].[Year]" caption="Year" attribute="1" defaultMemberUniqueName="[FinData].[Year].[All]" allUniqueName="[FinData].[Year].[All]" dimensionUniqueName="[FinData]" displayFolder="" count="0" memberValueDatatype="130" unbalanced="0"/>
    <cacheHierarchy uniqueName="[FinData].[Date (Year)]" caption="Date (Year)" attribute="1" defaultMemberUniqueName="[FinData].[Date (Year)].[All]" allUniqueName="[FinData].[Date (Year)].[All]" dimensionUniqueName="[FinData]" displayFolder="" count="0" memberValueDatatype="130" unbalanced="0"/>
    <cacheHierarchy uniqueName="[FinData].[Date (Quarter)]" caption="Date (Quarter)" attribute="1" defaultMemberUniqueName="[FinData].[Date (Quarter)].[All]" allUniqueName="[FinData].[Date (Quarter)].[All]" dimensionUniqueName="[FinData]" displayFolder="" count="0" memberValueDatatype="130" unbalanced="0"/>
    <cacheHierarchy uniqueName="[FinData].[Date (Month)]" caption="Date (Month)" attribute="1" defaultMemberUniqueName="[FinData].[Date (Month)].[All]" allUniqueName="[FinData].[Date (Month)].[All]" dimensionUniqueName="[FinData]" displayFolder="" count="0" memberValueDatatype="130" unbalanced="0"/>
    <cacheHierarchy uniqueName="[Table_ExternalData_1].[FinData[Segment]]]" caption="FinData[Segment]" attribute="1" defaultMemberUniqueName="[Table_ExternalData_1].[FinData[Segment]]].[All]" allUniqueName="[Table_ExternalData_1].[FinData[Segment]]].[All]" dimensionUniqueName="[Table_ExternalData_1]" displayFolder="" count="0" memberValueDatatype="130" unbalanced="0"/>
    <cacheHierarchy uniqueName="[Table_ExternalData_1].[FinData[Country]]]" caption="FinData[Country]" attribute="1" defaultMemberUniqueName="[Table_ExternalData_1].[FinData[Country]]].[All]" allUniqueName="[Table_ExternalData_1].[FinData[Country]]].[All]" dimensionUniqueName="[Table_ExternalData_1]" displayFolder="" count="0" memberValueDatatype="130" unbalanced="0"/>
    <cacheHierarchy uniqueName="[Table_ExternalData_1].[FinData[Product]]]" caption="FinData[Product]" attribute="1" defaultMemberUniqueName="[Table_ExternalData_1].[FinData[Product]]].[All]" allUniqueName="[Table_ExternalData_1].[FinData[Product]]].[All]" dimensionUniqueName="[Table_ExternalData_1]" displayFolder="" count="0" memberValueDatatype="130" unbalanced="0"/>
    <cacheHierarchy uniqueName="[Table_ExternalData_1].[FinData[Discount Band]]]" caption="FinData[Discount Band]" attribute="1" defaultMemberUniqueName="[Table_ExternalData_1].[FinData[Discount Band]]].[All]" allUniqueName="[Table_ExternalData_1].[FinData[Discount Band]]].[All]" dimensionUniqueName="[Table_ExternalData_1]" displayFolder="" count="0" memberValueDatatype="130" unbalanced="0"/>
    <cacheHierarchy uniqueName="[Table_ExternalData_1].[FinData[Units Sold]]]" caption="FinData[Units Sold]" attribute="1" defaultMemberUniqueName="[Table_ExternalData_1].[FinData[Units Sold]]].[All]" allUniqueName="[Table_ExternalData_1].[FinData[Units Sold]]].[All]" dimensionUniqueName="[Table_ExternalData_1]" displayFolder="" count="0" memberValueDatatype="5" unbalanced="0"/>
    <cacheHierarchy uniqueName="[Table_ExternalData_1].[FinData[Manufacturing Price]]]" caption="FinData[Manufacturing Price]" attribute="1" defaultMemberUniqueName="[Table_ExternalData_1].[FinData[Manufacturing Price]]].[All]" allUniqueName="[Table_ExternalData_1].[FinData[Manufacturing Price]]].[All]" dimensionUniqueName="[Table_ExternalData_1]" displayFolder="" count="0" memberValueDatatype="20" unbalanced="0"/>
    <cacheHierarchy uniqueName="[Table_ExternalData_1].[FinData[Sale Price]]]" caption="FinData[Sale Price]" attribute="1" defaultMemberUniqueName="[Table_ExternalData_1].[FinData[Sale Price]]].[All]" allUniqueName="[Table_ExternalData_1].[FinData[Sale Price]]].[All]" dimensionUniqueName="[Table_ExternalData_1]" displayFolder="" count="0" memberValueDatatype="20" unbalanced="0"/>
    <cacheHierarchy uniqueName="[Table_ExternalData_1].[FinData[Gross Sales]]]" caption="FinData[Gross Sales]" attribute="1" defaultMemberUniqueName="[Table_ExternalData_1].[FinData[Gross Sales]]].[All]" allUniqueName="[Table_ExternalData_1].[FinData[Gross Sales]]].[All]" dimensionUniqueName="[Table_ExternalData_1]" displayFolder="" count="0" memberValueDatatype="5" unbalanced="0"/>
    <cacheHierarchy uniqueName="[Table_ExternalData_1].[FinData[Discounts]]]" caption="FinData[Discounts]" attribute="1" defaultMemberUniqueName="[Table_ExternalData_1].[FinData[Discounts]]].[All]" allUniqueName="[Table_ExternalData_1].[FinData[Discounts]]].[All]" dimensionUniqueName="[Table_ExternalData_1]" displayFolder="" count="0" memberValueDatatype="5" unbalanced="0"/>
    <cacheHierarchy uniqueName="[Table_ExternalData_1].[FinData[Sales]]]" caption="FinData[Sales]" attribute="1" defaultMemberUniqueName="[Table_ExternalData_1].[FinData[Sales]]].[All]" allUniqueName="[Table_ExternalData_1].[FinData[Sales]]].[All]" dimensionUniqueName="[Table_ExternalData_1]" displayFolder="" count="0" memberValueDatatype="5" unbalanced="0"/>
    <cacheHierarchy uniqueName="[Table_ExternalData_1].[FinData[COGS]]]" caption="FinData[COGS]" attribute="1" defaultMemberUniqueName="[Table_ExternalData_1].[FinData[COGS]]].[All]" allUniqueName="[Table_ExternalData_1].[FinData[COGS]]].[All]" dimensionUniqueName="[Table_ExternalData_1]" displayFolder="" count="0" memberValueDatatype="5" unbalanced="0"/>
    <cacheHierarchy uniqueName="[Table_ExternalData_1].[FinData[Profit]]]" caption="FinData[Profit]" attribute="1" defaultMemberUniqueName="[Table_ExternalData_1].[FinData[Profit]]].[All]" allUniqueName="[Table_ExternalData_1].[FinData[Profit]]].[All]" dimensionUniqueName="[Table_ExternalData_1]" displayFolder="" count="0" memberValueDatatype="5" unbalanced="0"/>
    <cacheHierarchy uniqueName="[Table_ExternalData_1].[FinData[Date]]]" caption="FinData[Date]" attribute="1" time="1" defaultMemberUniqueName="[Table_ExternalData_1].[FinData[Date]]].[All]" allUniqueName="[Table_ExternalData_1].[FinData[Date]]].[All]" dimensionUniqueName="[Table_ExternalData_1]" displayFolder="" count="0" memberValueDatatype="7" unbalanced="0"/>
    <cacheHierarchy uniqueName="[Table_ExternalData_1].[FinData[Month Number]]]" caption="FinData[Month Number]" attribute="1" defaultMemberUniqueName="[Table_ExternalData_1].[FinData[Month Number]]].[All]" allUniqueName="[Table_ExternalData_1].[FinData[Month Number]]].[All]" dimensionUniqueName="[Table_ExternalData_1]" displayFolder="" count="0" memberValueDatatype="20" unbalanced="0"/>
    <cacheHierarchy uniqueName="[Table_ExternalData_1].[FinData[Month Name]]]" caption="FinData[Month Name]" attribute="1" defaultMemberUniqueName="[Table_ExternalData_1].[FinData[Month Name]]].[All]" allUniqueName="[Table_ExternalData_1].[FinData[Month Name]]].[All]" dimensionUniqueName="[Table_ExternalData_1]" displayFolder="" count="0" memberValueDatatype="130" unbalanced="0"/>
    <cacheHierarchy uniqueName="[Table_ExternalData_1].[FinData[Year]]]" caption="FinData[Year]" attribute="1" defaultMemberUniqueName="[Table_ExternalData_1].[FinData[Year]]].[All]" allUniqueName="[Table_ExternalData_1].[FinData[Year]]].[All]" dimensionUniqueName="[Table_ExternalData_1]" displayFolder="" count="0" memberValueDatatype="130" unbalanced="0"/>
    <cacheHierarchy uniqueName="[Table_ExternalData_1].[FinData[Date (Year)]]]" caption="FinData[Date (Year)]" attribute="1" defaultMemberUniqueName="[Table_ExternalData_1].[FinData[Date (Year)]]].[All]" allUniqueName="[Table_ExternalData_1].[FinData[Date (Year)]]].[All]" dimensionUniqueName="[Table_ExternalData_1]" displayFolder="" count="0" memberValueDatatype="130" unbalanced="0"/>
    <cacheHierarchy uniqueName="[Table_ExternalData_1].[FinData[Date (Quarter)]]]" caption="FinData[Date (Quarter)]" attribute="1" defaultMemberUniqueName="[Table_ExternalData_1].[FinData[Date (Quarter)]]].[All]" allUniqueName="[Table_ExternalData_1].[FinData[Date (Quarter)]]].[All]" dimensionUniqueName="[Table_ExternalData_1]" displayFolder="" count="0" memberValueDatatype="130" unbalanced="0"/>
    <cacheHierarchy uniqueName="[Table_ExternalData_1].[FinData[Date (Month)]]]" caption="FinData[Date (Month)]" attribute="1" defaultMemberUniqueName="[Table_ExternalData_1].[FinData[Date (Month)]]].[All]" allUniqueName="[Table_ExternalData_1].[FinData[Date (Month)]]].[All]" dimensionUniqueName="[Table_ExternalData_1]" displayFolder="" count="0" memberValueDatatype="130" unbalanced="0"/>
    <cacheHierarchy uniqueName="[Table_ExternalData_1].[FinData[Date (Month Index)]]]" caption="FinData[Date (Month Index)]" attribute="1" defaultMemberUniqueName="[Table_ExternalData_1].[FinData[Date (Month Index)]]].[All]" allUniqueName="[Table_ExternalData_1].[FinData[Date (Month Index)]]].[All]" dimensionUniqueName="[Table_ExternalData_1]" displayFolder="" count="0" memberValueDatatype="20" unbalanced="0"/>
    <cacheHierarchy uniqueName="[Table_ExternalData_1].[Column1]" caption="Column1" attribute="1" defaultMemberUniqueName="[Table_ExternalData_1].[Column1].[All]" allUniqueName="[Table_ExternalData_1].[Column1].[All]" dimensionUniqueName="[Table_ExternalData_1]" displayFolder="" count="0" memberValueDatatype="5" unbalanced="0"/>
    <cacheHierarchy uniqueName="[Table_ExternalData_1].[sum of sale]" caption="sum of sale" attribute="1" defaultMemberUniqueName="[Table_ExternalData_1].[sum of sale].[All]" allUniqueName="[Table_ExternalData_1].[sum of sale].[All]" dimensionUniqueName="[Table_ExternalData_1]" displayFolder="" count="0" memberValueDatatype="5" unbalanced="0"/>
    <cacheHierarchy uniqueName="[Table_ExternalData_1].[sum of profit]" caption="sum of profit" attribute="1" defaultMemberUniqueName="[Table_ExternalData_1].[sum of profit].[All]" allUniqueName="[Table_ExternalData_1].[sum of profit].[All]" dimensionUniqueName="[Table_ExternalData_1]" displayFolder="" count="0" memberValueDatatype="5" unbalanced="0"/>
    <cacheHierarchy uniqueName="[Table_ExternalData_1].[Profit Percentage]" caption="Profit Percentage" attribute="1" defaultMemberUniqueName="[Table_ExternalData_1].[Profit Percentage].[All]" allUniqueName="[Table_ExternalData_1].[Profit Percentage].[All]" dimensionUniqueName="[Table_ExternalData_1]" displayFolder="" count="0" memberValueDatatype="5" unbalanced="0"/>
    <cacheHierarchy uniqueName="[FinData].[Date (Month Index)]" caption="Date (Month Index)" attribute="1" defaultMemberUniqueName="[FinData].[Date (Month Index)].[All]" allUniqueName="[FinData].[Date (Month Index)].[All]" dimensionUniqueName="[FinData]" displayFolder="" count="0" memberValueDatatype="20" unbalanced="0" hidden="1"/>
    <cacheHierarchy uniqueName="[Measures].[__XL_Count FinData]" caption="__XL_Count FinData" measure="1" displayFolder="" measureGroup="FinData"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Gross Sales]" caption="Sum of Gross Sales" measure="1" displayFolder="" measureGroup="FinData" count="0" hidden="1">
      <extLst>
        <ext xmlns:x15="http://schemas.microsoft.com/office/spreadsheetml/2010/11/main" uri="{B97F6D7D-B522-45F9-BDA1-12C45D357490}">
          <x15:cacheHierarchy aggregatedColumn="7"/>
        </ext>
      </extLst>
    </cacheHierarchy>
    <cacheHierarchy uniqueName="[Measures].[Sum of Sales]" caption="Sum of Sales" measure="1" displayFolder="" measureGroup="FinData"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FinData"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FinData"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Profit Percentage]" caption="Sum of Profit Percentage" measure="1" displayFolder="" measureGroup="Table_ExternalData_1" count="0" hidden="1">
      <extLst>
        <ext xmlns:x15="http://schemas.microsoft.com/office/spreadsheetml/2010/11/main" uri="{B97F6D7D-B522-45F9-BDA1-12C45D357490}">
          <x15:cacheHierarchy aggregatedColumn="42"/>
        </ext>
      </extLst>
    </cacheHierarchy>
  </cacheHierarchies>
  <kpis count="0"/>
  <dimensions count="3">
    <dimension name="FinData" uniqueName="[FinData]" caption="FinData"/>
    <dimension measure="1" name="Measures" uniqueName="[Measures]" caption="Measures"/>
    <dimension name="Table_ExternalData_1" uniqueName="[Table_ExternalData_1]" caption="Table_ExternalData_1"/>
  </dimensions>
  <measureGroups count="2">
    <measureGroup name="FinData" caption="FinData"/>
    <measureGroup name="Table_ExternalData_1" caption="Table_ExternalData_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dell" refreshedDate="45915.704349189815" createdVersion="3"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52">
    <cacheHierarchy uniqueName="[FinData].[Segment]" caption="Segment" attribute="1" defaultMemberUniqueName="[FinData].[Segment].[All]" allUniqueName="[FinData].[Segment].[All]" dimensionUniqueName="[FinData]" displayFolder="" count="2" memberValueDatatype="130" unbalanced="0"/>
    <cacheHierarchy uniqueName="[FinData].[Country]" caption="Country" attribute="1" defaultMemberUniqueName="[FinData].[Country].[All]" allUniqueName="[FinData].[Country].[All]" dimensionUniqueName="[FinData]" displayFolder="" count="2" memberValueDatatype="130" unbalanced="0"/>
    <cacheHierarchy uniqueName="[FinData].[Product]" caption="Product" attribute="1" defaultMemberUniqueName="[FinData].[Product].[All]" allUniqueName="[FinData].[Product].[All]" dimensionUniqueName="[FinData]" displayFolder="" count="2" memberValueDatatype="130" unbalanced="0"/>
    <cacheHierarchy uniqueName="[FinData].[Discount Band]" caption="Discount Band" attribute="1" defaultMemberUniqueName="[FinData].[Discount Band].[All]" allUniqueName="[FinData].[Discount Band].[All]" dimensionUniqueName="[FinData]" displayFolder="" count="0" memberValueDatatype="130" unbalanced="0"/>
    <cacheHierarchy uniqueName="[FinData].[Units Sold]" caption="Units Sold" attribute="1" defaultMemberUniqueName="[FinData].[Units Sold].[All]" allUniqueName="[FinData].[Units Sold].[All]" dimensionUniqueName="[FinData]" displayFolder="" count="0" memberValueDatatype="5" unbalanced="0"/>
    <cacheHierarchy uniqueName="[FinData].[Manufacturing Price]" caption="Manufacturing Price" attribute="1" defaultMemberUniqueName="[FinData].[Manufacturing Price].[All]" allUniqueName="[FinData].[Manufacturing Price].[All]" dimensionUniqueName="[FinData]" displayFolder="" count="0" memberValueDatatype="6" unbalanced="0"/>
    <cacheHierarchy uniqueName="[FinData].[Sale Price]" caption="Sale Price" attribute="1" defaultMemberUniqueName="[FinData].[Sale Price].[All]" allUniqueName="[FinData].[Sale Price].[All]" dimensionUniqueName="[FinData]" displayFolder="" count="0" memberValueDatatype="6" unbalanced="0"/>
    <cacheHierarchy uniqueName="[FinData].[Gross Sales]" caption="Gross Sales" attribute="1" defaultMemberUniqueName="[FinData].[Gross Sales].[All]" allUniqueName="[FinData].[Gross Sales].[All]" dimensionUniqueName="[FinData]" displayFolder="" count="0" memberValueDatatype="6" unbalanced="0"/>
    <cacheHierarchy uniqueName="[FinData].[Discounts]" caption="Discounts" attribute="1" defaultMemberUniqueName="[FinData].[Discounts].[All]" allUniqueName="[FinData].[Discounts].[All]" dimensionUniqueName="[FinData]" displayFolder="" count="0" memberValueDatatype="6" unbalanced="0"/>
    <cacheHierarchy uniqueName="[FinData].[Sales]" caption="Sales" attribute="1" defaultMemberUniqueName="[FinData].[Sales].[All]" allUniqueName="[FinData].[Sales].[All]" dimensionUniqueName="[FinData]" displayFolder="" count="0" memberValueDatatype="6" unbalanced="0"/>
    <cacheHierarchy uniqueName="[FinData].[COGS]" caption="COGS" attribute="1" defaultMemberUniqueName="[FinData].[COGS].[All]" allUniqueName="[FinData].[COGS].[All]" dimensionUniqueName="[FinData]" displayFolder="" count="0" memberValueDatatype="6" unbalanced="0"/>
    <cacheHierarchy uniqueName="[FinData].[Profit]" caption="Profit" attribute="1" defaultMemberUniqueName="[FinData].[Profit].[All]" allUniqueName="[FinData].[Profit].[All]" dimensionUniqueName="[FinData]" displayFolder="" count="0" memberValueDatatype="6" unbalanced="0"/>
    <cacheHierarchy uniqueName="[FinData].[Date]" caption="Date" attribute="1" time="1" defaultMemberUniqueName="[FinData].[Date].[All]" allUniqueName="[FinData].[Date].[All]" dimensionUniqueName="[FinData]" displayFolder="" count="0" memberValueDatatype="7" unbalanced="0"/>
    <cacheHierarchy uniqueName="[FinData].[Month Number]" caption="Month Number" attribute="1" defaultMemberUniqueName="[FinData].[Month Number].[All]" allUniqueName="[FinData].[Month Number].[All]" dimensionUniqueName="[FinData]" displayFolder="" count="0" memberValueDatatype="5" unbalanced="0"/>
    <cacheHierarchy uniqueName="[FinData].[Month Name]" caption="Month Name" attribute="1" defaultMemberUniqueName="[FinData].[Month Name].[All]" allUniqueName="[FinData].[Month Name].[All]" dimensionUniqueName="[FinData]" displayFolder="" count="0" memberValueDatatype="130" unbalanced="0"/>
    <cacheHierarchy uniqueName="[FinData].[Year]" caption="Year" attribute="1" defaultMemberUniqueName="[FinData].[Year].[All]" allUniqueName="[FinData].[Year].[All]" dimensionUniqueName="[FinData]" displayFolder="" count="0" memberValueDatatype="130" unbalanced="0"/>
    <cacheHierarchy uniqueName="[FinData].[Date (Year)]" caption="Date (Year)" attribute="1" defaultMemberUniqueName="[FinData].[Date (Year)].[All]" allUniqueName="[FinData].[Date (Year)].[All]" dimensionUniqueName="[FinData]" displayFolder="" count="0" memberValueDatatype="130" unbalanced="0"/>
    <cacheHierarchy uniqueName="[FinData].[Date (Quarter)]" caption="Date (Quarter)" attribute="1" defaultMemberUniqueName="[FinData].[Date (Quarter)].[All]" allUniqueName="[FinData].[Date (Quarter)].[All]" dimensionUniqueName="[FinData]" displayFolder="" count="0" memberValueDatatype="130" unbalanced="0"/>
    <cacheHierarchy uniqueName="[FinData].[Date (Month)]" caption="Date (Month)" attribute="1" defaultMemberUniqueName="[FinData].[Date (Month)].[All]" allUniqueName="[FinData].[Date (Month)].[All]" dimensionUniqueName="[FinData]" displayFolder="" count="0" memberValueDatatype="130" unbalanced="0"/>
    <cacheHierarchy uniqueName="[Table_ExternalData_1].[FinData[Segment]]]" caption="FinData[Segment]" attribute="1" defaultMemberUniqueName="[Table_ExternalData_1].[FinData[Segment]]].[All]" allUniqueName="[Table_ExternalData_1].[FinData[Segment]]].[All]" dimensionUniqueName="[Table_ExternalData_1]" displayFolder="" count="0" memberValueDatatype="130" unbalanced="0"/>
    <cacheHierarchy uniqueName="[Table_ExternalData_1].[FinData[Country]]]" caption="FinData[Country]" attribute="1" defaultMemberUniqueName="[Table_ExternalData_1].[FinData[Country]]].[All]" allUniqueName="[Table_ExternalData_1].[FinData[Country]]].[All]" dimensionUniqueName="[Table_ExternalData_1]" displayFolder="" count="0" memberValueDatatype="130" unbalanced="0"/>
    <cacheHierarchy uniqueName="[Table_ExternalData_1].[FinData[Product]]]" caption="FinData[Product]" attribute="1" defaultMemberUniqueName="[Table_ExternalData_1].[FinData[Product]]].[All]" allUniqueName="[Table_ExternalData_1].[FinData[Product]]].[All]" dimensionUniqueName="[Table_ExternalData_1]" displayFolder="" count="0" memberValueDatatype="130" unbalanced="0"/>
    <cacheHierarchy uniqueName="[Table_ExternalData_1].[FinData[Discount Band]]]" caption="FinData[Discount Band]" attribute="1" defaultMemberUniqueName="[Table_ExternalData_1].[FinData[Discount Band]]].[All]" allUniqueName="[Table_ExternalData_1].[FinData[Discount Band]]].[All]" dimensionUniqueName="[Table_ExternalData_1]" displayFolder="" count="0" memberValueDatatype="130" unbalanced="0"/>
    <cacheHierarchy uniqueName="[Table_ExternalData_1].[FinData[Units Sold]]]" caption="FinData[Units Sold]" attribute="1" defaultMemberUniqueName="[Table_ExternalData_1].[FinData[Units Sold]]].[All]" allUniqueName="[Table_ExternalData_1].[FinData[Units Sold]]].[All]" dimensionUniqueName="[Table_ExternalData_1]" displayFolder="" count="0" memberValueDatatype="5" unbalanced="0"/>
    <cacheHierarchy uniqueName="[Table_ExternalData_1].[FinData[Manufacturing Price]]]" caption="FinData[Manufacturing Price]" attribute="1" defaultMemberUniqueName="[Table_ExternalData_1].[FinData[Manufacturing Price]]].[All]" allUniqueName="[Table_ExternalData_1].[FinData[Manufacturing Price]]].[All]" dimensionUniqueName="[Table_ExternalData_1]" displayFolder="" count="0" memberValueDatatype="20" unbalanced="0"/>
    <cacheHierarchy uniqueName="[Table_ExternalData_1].[FinData[Sale Price]]]" caption="FinData[Sale Price]" attribute="1" defaultMemberUniqueName="[Table_ExternalData_1].[FinData[Sale Price]]].[All]" allUniqueName="[Table_ExternalData_1].[FinData[Sale Price]]].[All]" dimensionUniqueName="[Table_ExternalData_1]" displayFolder="" count="0" memberValueDatatype="20" unbalanced="0"/>
    <cacheHierarchy uniqueName="[Table_ExternalData_1].[FinData[Gross Sales]]]" caption="FinData[Gross Sales]" attribute="1" defaultMemberUniqueName="[Table_ExternalData_1].[FinData[Gross Sales]]].[All]" allUniqueName="[Table_ExternalData_1].[FinData[Gross Sales]]].[All]" dimensionUniqueName="[Table_ExternalData_1]" displayFolder="" count="0" memberValueDatatype="5" unbalanced="0"/>
    <cacheHierarchy uniqueName="[Table_ExternalData_1].[FinData[Discounts]]]" caption="FinData[Discounts]" attribute="1" defaultMemberUniqueName="[Table_ExternalData_1].[FinData[Discounts]]].[All]" allUniqueName="[Table_ExternalData_1].[FinData[Discounts]]].[All]" dimensionUniqueName="[Table_ExternalData_1]" displayFolder="" count="0" memberValueDatatype="5" unbalanced="0"/>
    <cacheHierarchy uniqueName="[Table_ExternalData_1].[FinData[Sales]]]" caption="FinData[Sales]" attribute="1" defaultMemberUniqueName="[Table_ExternalData_1].[FinData[Sales]]].[All]" allUniqueName="[Table_ExternalData_1].[FinData[Sales]]].[All]" dimensionUniqueName="[Table_ExternalData_1]" displayFolder="" count="0" memberValueDatatype="5" unbalanced="0"/>
    <cacheHierarchy uniqueName="[Table_ExternalData_1].[FinData[COGS]]]" caption="FinData[COGS]" attribute="1" defaultMemberUniqueName="[Table_ExternalData_1].[FinData[COGS]]].[All]" allUniqueName="[Table_ExternalData_1].[FinData[COGS]]].[All]" dimensionUniqueName="[Table_ExternalData_1]" displayFolder="" count="0" memberValueDatatype="5" unbalanced="0"/>
    <cacheHierarchy uniqueName="[Table_ExternalData_1].[FinData[Profit]]]" caption="FinData[Profit]" attribute="1" defaultMemberUniqueName="[Table_ExternalData_1].[FinData[Profit]]].[All]" allUniqueName="[Table_ExternalData_1].[FinData[Profit]]].[All]" dimensionUniqueName="[Table_ExternalData_1]" displayFolder="" count="0" memberValueDatatype="5" unbalanced="0"/>
    <cacheHierarchy uniqueName="[Table_ExternalData_1].[FinData[Date]]]" caption="FinData[Date]" attribute="1" time="1" defaultMemberUniqueName="[Table_ExternalData_1].[FinData[Date]]].[All]" allUniqueName="[Table_ExternalData_1].[FinData[Date]]].[All]" dimensionUniqueName="[Table_ExternalData_1]" displayFolder="" count="0" memberValueDatatype="7" unbalanced="0"/>
    <cacheHierarchy uniqueName="[Table_ExternalData_1].[FinData[Month Number]]]" caption="FinData[Month Number]" attribute="1" defaultMemberUniqueName="[Table_ExternalData_1].[FinData[Month Number]]].[All]" allUniqueName="[Table_ExternalData_1].[FinData[Month Number]]].[All]" dimensionUniqueName="[Table_ExternalData_1]" displayFolder="" count="0" memberValueDatatype="20" unbalanced="0"/>
    <cacheHierarchy uniqueName="[Table_ExternalData_1].[FinData[Month Name]]]" caption="FinData[Month Name]" attribute="1" defaultMemberUniqueName="[Table_ExternalData_1].[FinData[Month Name]]].[All]" allUniqueName="[Table_ExternalData_1].[FinData[Month Name]]].[All]" dimensionUniqueName="[Table_ExternalData_1]" displayFolder="" count="0" memberValueDatatype="130" unbalanced="0"/>
    <cacheHierarchy uniqueName="[Table_ExternalData_1].[FinData[Year]]]" caption="FinData[Year]" attribute="1" defaultMemberUniqueName="[Table_ExternalData_1].[FinData[Year]]].[All]" allUniqueName="[Table_ExternalData_1].[FinData[Year]]].[All]" dimensionUniqueName="[Table_ExternalData_1]" displayFolder="" count="0" memberValueDatatype="130" unbalanced="0"/>
    <cacheHierarchy uniqueName="[Table_ExternalData_1].[FinData[Date (Year)]]]" caption="FinData[Date (Year)]" attribute="1" defaultMemberUniqueName="[Table_ExternalData_1].[FinData[Date (Year)]]].[All]" allUniqueName="[Table_ExternalData_1].[FinData[Date (Year)]]].[All]" dimensionUniqueName="[Table_ExternalData_1]" displayFolder="" count="0" memberValueDatatype="130" unbalanced="0"/>
    <cacheHierarchy uniqueName="[Table_ExternalData_1].[FinData[Date (Quarter)]]]" caption="FinData[Date (Quarter)]" attribute="1" defaultMemberUniqueName="[Table_ExternalData_1].[FinData[Date (Quarter)]]].[All]" allUniqueName="[Table_ExternalData_1].[FinData[Date (Quarter)]]].[All]" dimensionUniqueName="[Table_ExternalData_1]" displayFolder="" count="0" memberValueDatatype="130" unbalanced="0"/>
    <cacheHierarchy uniqueName="[Table_ExternalData_1].[FinData[Date (Month)]]]" caption="FinData[Date (Month)]" attribute="1" defaultMemberUniqueName="[Table_ExternalData_1].[FinData[Date (Month)]]].[All]" allUniqueName="[Table_ExternalData_1].[FinData[Date (Month)]]].[All]" dimensionUniqueName="[Table_ExternalData_1]" displayFolder="" count="0" memberValueDatatype="130" unbalanced="0"/>
    <cacheHierarchy uniqueName="[Table_ExternalData_1].[FinData[Date (Month Index)]]]" caption="FinData[Date (Month Index)]" attribute="1" defaultMemberUniqueName="[Table_ExternalData_1].[FinData[Date (Month Index)]]].[All]" allUniqueName="[Table_ExternalData_1].[FinData[Date (Month Index)]]].[All]" dimensionUniqueName="[Table_ExternalData_1]" displayFolder="" count="0" memberValueDatatype="20" unbalanced="0"/>
    <cacheHierarchy uniqueName="[Table_ExternalData_1].[Column1]" caption="Column1" attribute="1" defaultMemberUniqueName="[Table_ExternalData_1].[Column1].[All]" allUniqueName="[Table_ExternalData_1].[Column1].[All]" dimensionUniqueName="[Table_ExternalData_1]" displayFolder="" count="0" memberValueDatatype="5" unbalanced="0"/>
    <cacheHierarchy uniqueName="[Table_ExternalData_1].[sum of sale]" caption="sum of sale" attribute="1" defaultMemberUniqueName="[Table_ExternalData_1].[sum of sale].[All]" allUniqueName="[Table_ExternalData_1].[sum of sale].[All]" dimensionUniqueName="[Table_ExternalData_1]" displayFolder="" count="0" memberValueDatatype="5" unbalanced="0"/>
    <cacheHierarchy uniqueName="[Table_ExternalData_1].[sum of profit]" caption="sum of profit" attribute="1" defaultMemberUniqueName="[Table_ExternalData_1].[sum of profit].[All]" allUniqueName="[Table_ExternalData_1].[sum of profit].[All]" dimensionUniqueName="[Table_ExternalData_1]" displayFolder="" count="0" memberValueDatatype="5" unbalanced="0"/>
    <cacheHierarchy uniqueName="[Table_ExternalData_1].[Profit Percentage]" caption="Profit Percentage" attribute="1" defaultMemberUniqueName="[Table_ExternalData_1].[Profit Percentage].[All]" allUniqueName="[Table_ExternalData_1].[Profit Percentage].[All]" dimensionUniqueName="[Table_ExternalData_1]" displayFolder="" count="0" memberValueDatatype="5" unbalanced="0"/>
    <cacheHierarchy uniqueName="[FinData].[Date (Month Index)]" caption="Date (Month Index)" attribute="1" defaultMemberUniqueName="[FinData].[Date (Month Index)].[All]" allUniqueName="[FinData].[Date (Month Index)].[All]" dimensionUniqueName="[FinData]" displayFolder="" count="0" memberValueDatatype="20" unbalanced="0" hidden="1"/>
    <cacheHierarchy uniqueName="[Measures].[__XL_Count FinData]" caption="__XL_Count FinData" measure="1" displayFolder="" measureGroup="FinData"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Gross Sales]" caption="Sum of Gross Sales" measure="1" displayFolder="" measureGroup="FinData" count="0" hidden="1">
      <extLst>
        <ext xmlns:x15="http://schemas.microsoft.com/office/spreadsheetml/2010/11/main" uri="{B97F6D7D-B522-45F9-BDA1-12C45D357490}">
          <x15:cacheHierarchy aggregatedColumn="7"/>
        </ext>
      </extLst>
    </cacheHierarchy>
    <cacheHierarchy uniqueName="[Measures].[Sum of Sales]" caption="Sum of Sales" measure="1" displayFolder="" measureGroup="FinData"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FinData"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FinData" count="0" hidden="1">
      <extLst>
        <ext xmlns:x15="http://schemas.microsoft.com/office/spreadsheetml/2010/11/main" uri="{B97F6D7D-B522-45F9-BDA1-12C45D357490}">
          <x15:cacheHierarchy aggregatedColumn="11"/>
        </ext>
      </extLst>
    </cacheHierarchy>
    <cacheHierarchy uniqueName="[Measures].[Sum of Profit Percentage]" caption="Sum of Profit Percentage" measure="1" displayFolder="" measureGroup="Table_ExternalData_1" count="0" hidden="1">
      <extLst>
        <ext xmlns:x15="http://schemas.microsoft.com/office/spreadsheetml/2010/11/main" uri="{B97F6D7D-B522-45F9-BDA1-12C45D357490}">
          <x15:cacheHierarchy aggregatedColumn="42"/>
        </ext>
      </extLst>
    </cacheHierarchy>
  </cacheHierarchies>
  <kpis count="0"/>
  <extLst>
    <ext xmlns:x14="http://schemas.microsoft.com/office/spreadsheetml/2009/9/main" uri="{725AE2AE-9491-48be-B2B4-4EB974FC3084}">
      <x14:pivotCacheDefinition slicerData="1" pivotCacheId="11"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dell" refreshedDate="45915.704354166664" createdVersion="3"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52">
    <cacheHierarchy uniqueName="[FinData].[Segment]" caption="Segment" attribute="1" defaultMemberUniqueName="[FinData].[Segment].[All]" allUniqueName="[FinData].[Segment].[All]" dimensionUniqueName="[FinData]" displayFolder="" count="0" memberValueDatatype="130" unbalanced="0"/>
    <cacheHierarchy uniqueName="[FinData].[Country]" caption="Country" attribute="1" defaultMemberUniqueName="[FinData].[Country].[All]" allUniqueName="[FinData].[Country].[All]" dimensionUniqueName="[FinData]" displayFolder="" count="0" memberValueDatatype="130" unbalanced="0"/>
    <cacheHierarchy uniqueName="[FinData].[Product]" caption="Product" attribute="1" defaultMemberUniqueName="[FinData].[Product].[All]" allUniqueName="[FinData].[Product].[All]" dimensionUniqueName="[FinData]" displayFolder="" count="0" memberValueDatatype="130" unbalanced="0"/>
    <cacheHierarchy uniqueName="[FinData].[Discount Band]" caption="Discount Band" attribute="1" defaultMemberUniqueName="[FinData].[Discount Band].[All]" allUniqueName="[FinData].[Discount Band].[All]" dimensionUniqueName="[FinData]" displayFolder="" count="0" memberValueDatatype="130" unbalanced="0"/>
    <cacheHierarchy uniqueName="[FinData].[Units Sold]" caption="Units Sold" attribute="1" defaultMemberUniqueName="[FinData].[Units Sold].[All]" allUniqueName="[FinData].[Units Sold].[All]" dimensionUniqueName="[FinData]" displayFolder="" count="0" memberValueDatatype="5" unbalanced="0"/>
    <cacheHierarchy uniqueName="[FinData].[Manufacturing Price]" caption="Manufacturing Price" attribute="1" defaultMemberUniqueName="[FinData].[Manufacturing Price].[All]" allUniqueName="[FinData].[Manufacturing Price].[All]" dimensionUniqueName="[FinData]" displayFolder="" count="0" memberValueDatatype="6" unbalanced="0"/>
    <cacheHierarchy uniqueName="[FinData].[Sale Price]" caption="Sale Price" attribute="1" defaultMemberUniqueName="[FinData].[Sale Price].[All]" allUniqueName="[FinData].[Sale Price].[All]" dimensionUniqueName="[FinData]" displayFolder="" count="0" memberValueDatatype="6" unbalanced="0"/>
    <cacheHierarchy uniqueName="[FinData].[Gross Sales]" caption="Gross Sales" attribute="1" defaultMemberUniqueName="[FinData].[Gross Sales].[All]" allUniqueName="[FinData].[Gross Sales].[All]" dimensionUniqueName="[FinData]" displayFolder="" count="0" memberValueDatatype="6" unbalanced="0"/>
    <cacheHierarchy uniqueName="[FinData].[Discounts]" caption="Discounts" attribute="1" defaultMemberUniqueName="[FinData].[Discounts].[All]" allUniqueName="[FinData].[Discounts].[All]" dimensionUniqueName="[FinData]" displayFolder="" count="0" memberValueDatatype="6" unbalanced="0"/>
    <cacheHierarchy uniqueName="[FinData].[Sales]" caption="Sales" attribute="1" defaultMemberUniqueName="[FinData].[Sales].[All]" allUniqueName="[FinData].[Sales].[All]" dimensionUniqueName="[FinData]" displayFolder="" count="0" memberValueDatatype="6" unbalanced="0"/>
    <cacheHierarchy uniqueName="[FinData].[COGS]" caption="COGS" attribute="1" defaultMemberUniqueName="[FinData].[COGS].[All]" allUniqueName="[FinData].[COGS].[All]" dimensionUniqueName="[FinData]" displayFolder="" count="0" memberValueDatatype="6" unbalanced="0"/>
    <cacheHierarchy uniqueName="[FinData].[Profit]" caption="Profit" attribute="1" defaultMemberUniqueName="[FinData].[Profit].[All]" allUniqueName="[FinData].[Profit].[All]" dimensionUniqueName="[FinData]" displayFolder="" count="0" memberValueDatatype="6" unbalanced="0"/>
    <cacheHierarchy uniqueName="[FinData].[Date]" caption="Date" attribute="1" time="1" defaultMemberUniqueName="[FinData].[Date].[All]" allUniqueName="[FinData].[Date].[All]" dimensionUniqueName="[FinData]" displayFolder="" count="2" memberValueDatatype="7" unbalanced="0"/>
    <cacheHierarchy uniqueName="[FinData].[Month Number]" caption="Month Number" attribute="1" defaultMemberUniqueName="[FinData].[Month Number].[All]" allUniqueName="[FinData].[Month Number].[All]" dimensionUniqueName="[FinData]" displayFolder="" count="0" memberValueDatatype="5" unbalanced="0"/>
    <cacheHierarchy uniqueName="[FinData].[Month Name]" caption="Month Name" attribute="1" defaultMemberUniqueName="[FinData].[Month Name].[All]" allUniqueName="[FinData].[Month Name].[All]" dimensionUniqueName="[FinData]" displayFolder="" count="0" memberValueDatatype="130" unbalanced="0"/>
    <cacheHierarchy uniqueName="[FinData].[Year]" caption="Year" attribute="1" defaultMemberUniqueName="[FinData].[Year].[All]" allUniqueName="[FinData].[Year].[All]" dimensionUniqueName="[FinData]" displayFolder="" count="0" memberValueDatatype="130" unbalanced="0"/>
    <cacheHierarchy uniqueName="[FinData].[Date (Year)]" caption="Date (Year)" attribute="1" defaultMemberUniqueName="[FinData].[Date (Year)].[All]" allUniqueName="[FinData].[Date (Year)].[All]" dimensionUniqueName="[FinData]" displayFolder="" count="0" memberValueDatatype="130" unbalanced="0"/>
    <cacheHierarchy uniqueName="[FinData].[Date (Quarter)]" caption="Date (Quarter)" attribute="1" defaultMemberUniqueName="[FinData].[Date (Quarter)].[All]" allUniqueName="[FinData].[Date (Quarter)].[All]" dimensionUniqueName="[FinData]" displayFolder="" count="0" memberValueDatatype="130" unbalanced="0"/>
    <cacheHierarchy uniqueName="[FinData].[Date (Month)]" caption="Date (Month)" attribute="1" defaultMemberUniqueName="[FinData].[Date (Month)].[All]" allUniqueName="[FinData].[Date (Month)].[All]" dimensionUniqueName="[FinData]" displayFolder="" count="0" memberValueDatatype="130" unbalanced="0"/>
    <cacheHierarchy uniqueName="[Table_ExternalData_1].[FinData[Segment]]]" caption="FinData[Segment]" attribute="1" defaultMemberUniqueName="[Table_ExternalData_1].[FinData[Segment]]].[All]" allUniqueName="[Table_ExternalData_1].[FinData[Segment]]].[All]" dimensionUniqueName="[Table_ExternalData_1]" displayFolder="" count="0" memberValueDatatype="130" unbalanced="0"/>
    <cacheHierarchy uniqueName="[Table_ExternalData_1].[FinData[Country]]]" caption="FinData[Country]" attribute="1" defaultMemberUniqueName="[Table_ExternalData_1].[FinData[Country]]].[All]" allUniqueName="[Table_ExternalData_1].[FinData[Country]]].[All]" dimensionUniqueName="[Table_ExternalData_1]" displayFolder="" count="0" memberValueDatatype="130" unbalanced="0"/>
    <cacheHierarchy uniqueName="[Table_ExternalData_1].[FinData[Product]]]" caption="FinData[Product]" attribute="1" defaultMemberUniqueName="[Table_ExternalData_1].[FinData[Product]]].[All]" allUniqueName="[Table_ExternalData_1].[FinData[Product]]].[All]" dimensionUniqueName="[Table_ExternalData_1]" displayFolder="" count="0" memberValueDatatype="130" unbalanced="0"/>
    <cacheHierarchy uniqueName="[Table_ExternalData_1].[FinData[Discount Band]]]" caption="FinData[Discount Band]" attribute="1" defaultMemberUniqueName="[Table_ExternalData_1].[FinData[Discount Band]]].[All]" allUniqueName="[Table_ExternalData_1].[FinData[Discount Band]]].[All]" dimensionUniqueName="[Table_ExternalData_1]" displayFolder="" count="0" memberValueDatatype="130" unbalanced="0"/>
    <cacheHierarchy uniqueName="[Table_ExternalData_1].[FinData[Units Sold]]]" caption="FinData[Units Sold]" attribute="1" defaultMemberUniqueName="[Table_ExternalData_1].[FinData[Units Sold]]].[All]" allUniqueName="[Table_ExternalData_1].[FinData[Units Sold]]].[All]" dimensionUniqueName="[Table_ExternalData_1]" displayFolder="" count="0" memberValueDatatype="5" unbalanced="0"/>
    <cacheHierarchy uniqueName="[Table_ExternalData_1].[FinData[Manufacturing Price]]]" caption="FinData[Manufacturing Price]" attribute="1" defaultMemberUniqueName="[Table_ExternalData_1].[FinData[Manufacturing Price]]].[All]" allUniqueName="[Table_ExternalData_1].[FinData[Manufacturing Price]]].[All]" dimensionUniqueName="[Table_ExternalData_1]" displayFolder="" count="0" memberValueDatatype="20" unbalanced="0"/>
    <cacheHierarchy uniqueName="[Table_ExternalData_1].[FinData[Sale Price]]]" caption="FinData[Sale Price]" attribute="1" defaultMemberUniqueName="[Table_ExternalData_1].[FinData[Sale Price]]].[All]" allUniqueName="[Table_ExternalData_1].[FinData[Sale Price]]].[All]" dimensionUniqueName="[Table_ExternalData_1]" displayFolder="" count="0" memberValueDatatype="20" unbalanced="0"/>
    <cacheHierarchy uniqueName="[Table_ExternalData_1].[FinData[Gross Sales]]]" caption="FinData[Gross Sales]" attribute="1" defaultMemberUniqueName="[Table_ExternalData_1].[FinData[Gross Sales]]].[All]" allUniqueName="[Table_ExternalData_1].[FinData[Gross Sales]]].[All]" dimensionUniqueName="[Table_ExternalData_1]" displayFolder="" count="0" memberValueDatatype="5" unbalanced="0"/>
    <cacheHierarchy uniqueName="[Table_ExternalData_1].[FinData[Discounts]]]" caption="FinData[Discounts]" attribute="1" defaultMemberUniqueName="[Table_ExternalData_1].[FinData[Discounts]]].[All]" allUniqueName="[Table_ExternalData_1].[FinData[Discounts]]].[All]" dimensionUniqueName="[Table_ExternalData_1]" displayFolder="" count="0" memberValueDatatype="5" unbalanced="0"/>
    <cacheHierarchy uniqueName="[Table_ExternalData_1].[FinData[Sales]]]" caption="FinData[Sales]" attribute="1" defaultMemberUniqueName="[Table_ExternalData_1].[FinData[Sales]]].[All]" allUniqueName="[Table_ExternalData_1].[FinData[Sales]]].[All]" dimensionUniqueName="[Table_ExternalData_1]" displayFolder="" count="0" memberValueDatatype="5" unbalanced="0"/>
    <cacheHierarchy uniqueName="[Table_ExternalData_1].[FinData[COGS]]]" caption="FinData[COGS]" attribute="1" defaultMemberUniqueName="[Table_ExternalData_1].[FinData[COGS]]].[All]" allUniqueName="[Table_ExternalData_1].[FinData[COGS]]].[All]" dimensionUniqueName="[Table_ExternalData_1]" displayFolder="" count="0" memberValueDatatype="5" unbalanced="0"/>
    <cacheHierarchy uniqueName="[Table_ExternalData_1].[FinData[Profit]]]" caption="FinData[Profit]" attribute="1" defaultMemberUniqueName="[Table_ExternalData_1].[FinData[Profit]]].[All]" allUniqueName="[Table_ExternalData_1].[FinData[Profit]]].[All]" dimensionUniqueName="[Table_ExternalData_1]" displayFolder="" count="0" memberValueDatatype="5" unbalanced="0"/>
    <cacheHierarchy uniqueName="[Table_ExternalData_1].[FinData[Date]]]" caption="FinData[Date]" attribute="1" time="1" defaultMemberUniqueName="[Table_ExternalData_1].[FinData[Date]]].[All]" allUniqueName="[Table_ExternalData_1].[FinData[Date]]].[All]" dimensionUniqueName="[Table_ExternalData_1]" displayFolder="" count="0" memberValueDatatype="7" unbalanced="0"/>
    <cacheHierarchy uniqueName="[Table_ExternalData_1].[FinData[Month Number]]]" caption="FinData[Month Number]" attribute="1" defaultMemberUniqueName="[Table_ExternalData_1].[FinData[Month Number]]].[All]" allUniqueName="[Table_ExternalData_1].[FinData[Month Number]]].[All]" dimensionUniqueName="[Table_ExternalData_1]" displayFolder="" count="0" memberValueDatatype="20" unbalanced="0"/>
    <cacheHierarchy uniqueName="[Table_ExternalData_1].[FinData[Month Name]]]" caption="FinData[Month Name]" attribute="1" defaultMemberUniqueName="[Table_ExternalData_1].[FinData[Month Name]]].[All]" allUniqueName="[Table_ExternalData_1].[FinData[Month Name]]].[All]" dimensionUniqueName="[Table_ExternalData_1]" displayFolder="" count="0" memberValueDatatype="130" unbalanced="0"/>
    <cacheHierarchy uniqueName="[Table_ExternalData_1].[FinData[Year]]]" caption="FinData[Year]" attribute="1" defaultMemberUniqueName="[Table_ExternalData_1].[FinData[Year]]].[All]" allUniqueName="[Table_ExternalData_1].[FinData[Year]]].[All]" dimensionUniqueName="[Table_ExternalData_1]" displayFolder="" count="0" memberValueDatatype="130" unbalanced="0"/>
    <cacheHierarchy uniqueName="[Table_ExternalData_1].[FinData[Date (Year)]]]" caption="FinData[Date (Year)]" attribute="1" defaultMemberUniqueName="[Table_ExternalData_1].[FinData[Date (Year)]]].[All]" allUniqueName="[Table_ExternalData_1].[FinData[Date (Year)]]].[All]" dimensionUniqueName="[Table_ExternalData_1]" displayFolder="" count="0" memberValueDatatype="130" unbalanced="0"/>
    <cacheHierarchy uniqueName="[Table_ExternalData_1].[FinData[Date (Quarter)]]]" caption="FinData[Date (Quarter)]" attribute="1" defaultMemberUniqueName="[Table_ExternalData_1].[FinData[Date (Quarter)]]].[All]" allUniqueName="[Table_ExternalData_1].[FinData[Date (Quarter)]]].[All]" dimensionUniqueName="[Table_ExternalData_1]" displayFolder="" count="0" memberValueDatatype="130" unbalanced="0"/>
    <cacheHierarchy uniqueName="[Table_ExternalData_1].[FinData[Date (Month)]]]" caption="FinData[Date (Month)]" attribute="1" defaultMemberUniqueName="[Table_ExternalData_1].[FinData[Date (Month)]]].[All]" allUniqueName="[Table_ExternalData_1].[FinData[Date (Month)]]].[All]" dimensionUniqueName="[Table_ExternalData_1]" displayFolder="" count="0" memberValueDatatype="130" unbalanced="0"/>
    <cacheHierarchy uniqueName="[Table_ExternalData_1].[FinData[Date (Month Index)]]]" caption="FinData[Date (Month Index)]" attribute="1" defaultMemberUniqueName="[Table_ExternalData_1].[FinData[Date (Month Index)]]].[All]" allUniqueName="[Table_ExternalData_1].[FinData[Date (Month Index)]]].[All]" dimensionUniqueName="[Table_ExternalData_1]" displayFolder="" count="0" memberValueDatatype="20" unbalanced="0"/>
    <cacheHierarchy uniqueName="[Table_ExternalData_1].[Column1]" caption="Column1" attribute="1" defaultMemberUniqueName="[Table_ExternalData_1].[Column1].[All]" allUniqueName="[Table_ExternalData_1].[Column1].[All]" dimensionUniqueName="[Table_ExternalData_1]" displayFolder="" count="0" memberValueDatatype="5" unbalanced="0"/>
    <cacheHierarchy uniqueName="[Table_ExternalData_1].[sum of sale]" caption="sum of sale" attribute="1" defaultMemberUniqueName="[Table_ExternalData_1].[sum of sale].[All]" allUniqueName="[Table_ExternalData_1].[sum of sale].[All]" dimensionUniqueName="[Table_ExternalData_1]" displayFolder="" count="0" memberValueDatatype="5" unbalanced="0"/>
    <cacheHierarchy uniqueName="[Table_ExternalData_1].[sum of profit]" caption="sum of profit" attribute="1" defaultMemberUniqueName="[Table_ExternalData_1].[sum of profit].[All]" allUniqueName="[Table_ExternalData_1].[sum of profit].[All]" dimensionUniqueName="[Table_ExternalData_1]" displayFolder="" count="0" memberValueDatatype="5" unbalanced="0"/>
    <cacheHierarchy uniqueName="[Table_ExternalData_1].[Profit Percentage]" caption="Profit Percentage" attribute="1" defaultMemberUniqueName="[Table_ExternalData_1].[Profit Percentage].[All]" allUniqueName="[Table_ExternalData_1].[Profit Percentage].[All]" dimensionUniqueName="[Table_ExternalData_1]" displayFolder="" count="0" memberValueDatatype="5" unbalanced="0"/>
    <cacheHierarchy uniqueName="[FinData].[Date (Month Index)]" caption="Date (Month Index)" attribute="1" defaultMemberUniqueName="[FinData].[Date (Month Index)].[All]" allUniqueName="[FinData].[Date (Month Index)].[All]" dimensionUniqueName="[FinData]" displayFolder="" count="0" memberValueDatatype="20" unbalanced="0" hidden="1"/>
    <cacheHierarchy uniqueName="[Measures].[__XL_Count FinData]" caption="__XL_Count FinData" measure="1" displayFolder="" measureGroup="FinData"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Gross Sales]" caption="Sum of Gross Sales" measure="1" displayFolder="" measureGroup="FinData" count="0" hidden="1">
      <extLst>
        <ext xmlns:x15="http://schemas.microsoft.com/office/spreadsheetml/2010/11/main" uri="{B97F6D7D-B522-45F9-BDA1-12C45D357490}">
          <x15:cacheHierarchy aggregatedColumn="7"/>
        </ext>
      </extLst>
    </cacheHierarchy>
    <cacheHierarchy uniqueName="[Measures].[Sum of Sales]" caption="Sum of Sales" measure="1" displayFolder="" measureGroup="FinData"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FinData"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FinData" count="0" hidden="1">
      <extLst>
        <ext xmlns:x15="http://schemas.microsoft.com/office/spreadsheetml/2010/11/main" uri="{B97F6D7D-B522-45F9-BDA1-12C45D357490}">
          <x15:cacheHierarchy aggregatedColumn="11"/>
        </ext>
      </extLst>
    </cacheHierarchy>
    <cacheHierarchy uniqueName="[Measures].[Sum of Profit Percentage]" caption="Sum of Profit Percentage" measure="1" displayFolder="" measureGroup="Table_ExternalData_1" count="0" hidden="1">
      <extLst>
        <ext xmlns:x15="http://schemas.microsoft.com/office/spreadsheetml/2010/11/main" uri="{B97F6D7D-B522-45F9-BDA1-12C45D357490}">
          <x15:cacheHierarchy aggregatedColumn="42"/>
        </ext>
      </extLst>
    </cacheHierarchy>
  </cacheHierarchies>
  <kpis count="0"/>
  <extLst>
    <ext xmlns:x14="http://schemas.microsoft.com/office/spreadsheetml/2009/9/main" uri="{725AE2AE-9491-48be-B2B4-4EB974FC3084}">
      <x14:pivotCacheDefinition pivotCacheId="12"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2.xml><?xml version="1.0" encoding="utf-8"?>
<pivotCacheDefinition xmlns="http://schemas.openxmlformats.org/spreadsheetml/2006/main" xmlns:r="http://schemas.openxmlformats.org/officeDocument/2006/relationships" saveData="0" refreshedBy="dell" refreshedDate="45936.492555324076" createdVersion="5" refreshedVersion="6" minRefreshableVersion="3" recordCount="0" supportSubquery="1" supportAdvancedDrill="1">
  <cacheSource type="external" connectionId="3"/>
  <cacheFields count="3">
    <cacheField name="[FinData].[Segment].[Segment]" caption="Segment" numFmtId="0" level="1">
      <sharedItems count="5">
        <s v="Channel Partners"/>
        <s v="Enterprise"/>
        <s v="Government"/>
        <s v="Midmarket"/>
        <s v="Small Business"/>
      </sharedItems>
    </cacheField>
    <cacheField name="[Measures].[Sum of Profit]" caption="Sum of Profit" numFmtId="0" hierarchy="50" level="32767"/>
    <cacheField name="[FinData].[Product].[Product]" caption="Product" numFmtId="0" hierarchy="2" level="1">
      <sharedItems containsSemiMixedTypes="0" containsNonDate="0" containsString="0"/>
    </cacheField>
  </cacheFields>
  <cacheHierarchies count="52">
    <cacheHierarchy uniqueName="[FinData].[Segment]" caption="Segment" attribute="1" defaultMemberUniqueName="[FinData].[Segment].[All]" allUniqueName="[FinData].[Segment].[All]" dimensionUniqueName="[FinData]" displayFolder="" count="2" memberValueDatatype="130" unbalanced="0">
      <fieldsUsage count="2">
        <fieldUsage x="-1"/>
        <fieldUsage x="0"/>
      </fieldsUsage>
    </cacheHierarchy>
    <cacheHierarchy uniqueName="[FinData].[Country]" caption="Country" attribute="1" defaultMemberUniqueName="[FinData].[Country].[All]" allUniqueName="[FinData].[Country].[All]" dimensionUniqueName="[FinData]" displayFolder="" count="2" memberValueDatatype="130" unbalanced="0"/>
    <cacheHierarchy uniqueName="[FinData].[Product]" caption="Product" attribute="1" defaultMemberUniqueName="[FinData].[Product].[All]" allUniqueName="[FinData].[Product].[All]" dimensionUniqueName="[FinData]" displayFolder="" count="2" memberValueDatatype="130" unbalanced="0">
      <fieldsUsage count="2">
        <fieldUsage x="-1"/>
        <fieldUsage x="2"/>
      </fieldsUsage>
    </cacheHierarchy>
    <cacheHierarchy uniqueName="[FinData].[Discount Band]" caption="Discount Band" attribute="1" defaultMemberUniqueName="[FinData].[Discount Band].[All]" allUniqueName="[FinData].[Discount Band].[All]" dimensionUniqueName="[FinData]" displayFolder="" count="0" memberValueDatatype="130" unbalanced="0"/>
    <cacheHierarchy uniqueName="[FinData].[Units Sold]" caption="Units Sold" attribute="1" defaultMemberUniqueName="[FinData].[Units Sold].[All]" allUniqueName="[FinData].[Units Sold].[All]" dimensionUniqueName="[FinData]" displayFolder="" count="0" memberValueDatatype="5" unbalanced="0"/>
    <cacheHierarchy uniqueName="[FinData].[Manufacturing Price]" caption="Manufacturing Price" attribute="1" defaultMemberUniqueName="[FinData].[Manufacturing Price].[All]" allUniqueName="[FinData].[Manufacturing Price].[All]" dimensionUniqueName="[FinData]" displayFolder="" count="0" memberValueDatatype="6" unbalanced="0"/>
    <cacheHierarchy uniqueName="[FinData].[Sale Price]" caption="Sale Price" attribute="1" defaultMemberUniqueName="[FinData].[Sale Price].[All]" allUniqueName="[FinData].[Sale Price].[All]" dimensionUniqueName="[FinData]" displayFolder="" count="0" memberValueDatatype="6" unbalanced="0"/>
    <cacheHierarchy uniqueName="[FinData].[Gross Sales]" caption="Gross Sales" attribute="1" defaultMemberUniqueName="[FinData].[Gross Sales].[All]" allUniqueName="[FinData].[Gross Sales].[All]" dimensionUniqueName="[FinData]" displayFolder="" count="0" memberValueDatatype="6" unbalanced="0"/>
    <cacheHierarchy uniqueName="[FinData].[Discounts]" caption="Discounts" attribute="1" defaultMemberUniqueName="[FinData].[Discounts].[All]" allUniqueName="[FinData].[Discounts].[All]" dimensionUniqueName="[FinData]" displayFolder="" count="0" memberValueDatatype="6" unbalanced="0"/>
    <cacheHierarchy uniqueName="[FinData].[Sales]" caption="Sales" attribute="1" defaultMemberUniqueName="[FinData].[Sales].[All]" allUniqueName="[FinData].[Sales].[All]" dimensionUniqueName="[FinData]" displayFolder="" count="0" memberValueDatatype="6" unbalanced="0"/>
    <cacheHierarchy uniqueName="[FinData].[COGS]" caption="COGS" attribute="1" defaultMemberUniqueName="[FinData].[COGS].[All]" allUniqueName="[FinData].[COGS].[All]" dimensionUniqueName="[FinData]" displayFolder="" count="0" memberValueDatatype="6" unbalanced="0"/>
    <cacheHierarchy uniqueName="[FinData].[Profit]" caption="Profit" attribute="1" defaultMemberUniqueName="[FinData].[Profit].[All]" allUniqueName="[FinData].[Profit].[All]" dimensionUniqueName="[FinData]" displayFolder="" count="0" memberValueDatatype="6" unbalanced="0"/>
    <cacheHierarchy uniqueName="[FinData].[Date]" caption="Date" attribute="1" time="1" defaultMemberUniqueName="[FinData].[Date].[All]" allUniqueName="[FinData].[Date].[All]" dimensionUniqueName="[FinData]" displayFolder="" count="2" memberValueDatatype="7" unbalanced="0"/>
    <cacheHierarchy uniqueName="[FinData].[Month Number]" caption="Month Number" attribute="1" defaultMemberUniqueName="[FinData].[Month Number].[All]" allUniqueName="[FinData].[Month Number].[All]" dimensionUniqueName="[FinData]" displayFolder="" count="0" memberValueDatatype="5" unbalanced="0"/>
    <cacheHierarchy uniqueName="[FinData].[Month Name]" caption="Month Name" attribute="1" defaultMemberUniqueName="[FinData].[Month Name].[All]" allUniqueName="[FinData].[Month Name].[All]" dimensionUniqueName="[FinData]" displayFolder="" count="0" memberValueDatatype="130" unbalanced="0"/>
    <cacheHierarchy uniqueName="[FinData].[Year]" caption="Year" attribute="1" defaultMemberUniqueName="[FinData].[Year].[All]" allUniqueName="[FinData].[Year].[All]" dimensionUniqueName="[FinData]" displayFolder="" count="0" memberValueDatatype="130" unbalanced="0"/>
    <cacheHierarchy uniqueName="[FinData].[Date (Year)]" caption="Date (Year)" attribute="1" defaultMemberUniqueName="[FinData].[Date (Year)].[All]" allUniqueName="[FinData].[Date (Year)].[All]" dimensionUniqueName="[FinData]" displayFolder="" count="0" memberValueDatatype="130" unbalanced="0"/>
    <cacheHierarchy uniqueName="[FinData].[Date (Quarter)]" caption="Date (Quarter)" attribute="1" defaultMemberUniqueName="[FinData].[Date (Quarter)].[All]" allUniqueName="[FinData].[Date (Quarter)].[All]" dimensionUniqueName="[FinData]" displayFolder="" count="0" memberValueDatatype="130" unbalanced="0"/>
    <cacheHierarchy uniqueName="[FinData].[Date (Month)]" caption="Date (Month)" attribute="1" defaultMemberUniqueName="[FinData].[Date (Month)].[All]" allUniqueName="[FinData].[Date (Month)].[All]" dimensionUniqueName="[FinData]" displayFolder="" count="0" memberValueDatatype="130" unbalanced="0"/>
    <cacheHierarchy uniqueName="[Table_ExternalData_1].[FinData[Segment]]]" caption="FinData[Segment]" attribute="1" defaultMemberUniqueName="[Table_ExternalData_1].[FinData[Segment]]].[All]" allUniqueName="[Table_ExternalData_1].[FinData[Segment]]].[All]" dimensionUniqueName="[Table_ExternalData_1]" displayFolder="" count="0" memberValueDatatype="130" unbalanced="0"/>
    <cacheHierarchy uniqueName="[Table_ExternalData_1].[FinData[Country]]]" caption="FinData[Country]" attribute="1" defaultMemberUniqueName="[Table_ExternalData_1].[FinData[Country]]].[All]" allUniqueName="[Table_ExternalData_1].[FinData[Country]]].[All]" dimensionUniqueName="[Table_ExternalData_1]" displayFolder="" count="0" memberValueDatatype="130" unbalanced="0"/>
    <cacheHierarchy uniqueName="[Table_ExternalData_1].[FinData[Product]]]" caption="FinData[Product]" attribute="1" defaultMemberUniqueName="[Table_ExternalData_1].[FinData[Product]]].[All]" allUniqueName="[Table_ExternalData_1].[FinData[Product]]].[All]" dimensionUniqueName="[Table_ExternalData_1]" displayFolder="" count="0" memberValueDatatype="130" unbalanced="0"/>
    <cacheHierarchy uniqueName="[Table_ExternalData_1].[FinData[Discount Band]]]" caption="FinData[Discount Band]" attribute="1" defaultMemberUniqueName="[Table_ExternalData_1].[FinData[Discount Band]]].[All]" allUniqueName="[Table_ExternalData_1].[FinData[Discount Band]]].[All]" dimensionUniqueName="[Table_ExternalData_1]" displayFolder="" count="0" memberValueDatatype="130" unbalanced="0"/>
    <cacheHierarchy uniqueName="[Table_ExternalData_1].[FinData[Units Sold]]]" caption="FinData[Units Sold]" attribute="1" defaultMemberUniqueName="[Table_ExternalData_1].[FinData[Units Sold]]].[All]" allUniqueName="[Table_ExternalData_1].[FinData[Units Sold]]].[All]" dimensionUniqueName="[Table_ExternalData_1]" displayFolder="" count="0" memberValueDatatype="5" unbalanced="0"/>
    <cacheHierarchy uniqueName="[Table_ExternalData_1].[FinData[Manufacturing Price]]]" caption="FinData[Manufacturing Price]" attribute="1" defaultMemberUniqueName="[Table_ExternalData_1].[FinData[Manufacturing Price]]].[All]" allUniqueName="[Table_ExternalData_1].[FinData[Manufacturing Price]]].[All]" dimensionUniqueName="[Table_ExternalData_1]" displayFolder="" count="0" memberValueDatatype="20" unbalanced="0"/>
    <cacheHierarchy uniqueName="[Table_ExternalData_1].[FinData[Sale Price]]]" caption="FinData[Sale Price]" attribute="1" defaultMemberUniqueName="[Table_ExternalData_1].[FinData[Sale Price]]].[All]" allUniqueName="[Table_ExternalData_1].[FinData[Sale Price]]].[All]" dimensionUniqueName="[Table_ExternalData_1]" displayFolder="" count="0" memberValueDatatype="20" unbalanced="0"/>
    <cacheHierarchy uniqueName="[Table_ExternalData_1].[FinData[Gross Sales]]]" caption="FinData[Gross Sales]" attribute="1" defaultMemberUniqueName="[Table_ExternalData_1].[FinData[Gross Sales]]].[All]" allUniqueName="[Table_ExternalData_1].[FinData[Gross Sales]]].[All]" dimensionUniqueName="[Table_ExternalData_1]" displayFolder="" count="0" memberValueDatatype="5" unbalanced="0"/>
    <cacheHierarchy uniqueName="[Table_ExternalData_1].[FinData[Discounts]]]" caption="FinData[Discounts]" attribute="1" defaultMemberUniqueName="[Table_ExternalData_1].[FinData[Discounts]]].[All]" allUniqueName="[Table_ExternalData_1].[FinData[Discounts]]].[All]" dimensionUniqueName="[Table_ExternalData_1]" displayFolder="" count="0" memberValueDatatype="5" unbalanced="0"/>
    <cacheHierarchy uniqueName="[Table_ExternalData_1].[FinData[Sales]]]" caption="FinData[Sales]" attribute="1" defaultMemberUniqueName="[Table_ExternalData_1].[FinData[Sales]]].[All]" allUniqueName="[Table_ExternalData_1].[FinData[Sales]]].[All]" dimensionUniqueName="[Table_ExternalData_1]" displayFolder="" count="0" memberValueDatatype="5" unbalanced="0"/>
    <cacheHierarchy uniqueName="[Table_ExternalData_1].[FinData[COGS]]]" caption="FinData[COGS]" attribute="1" defaultMemberUniqueName="[Table_ExternalData_1].[FinData[COGS]]].[All]" allUniqueName="[Table_ExternalData_1].[FinData[COGS]]].[All]" dimensionUniqueName="[Table_ExternalData_1]" displayFolder="" count="0" memberValueDatatype="5" unbalanced="0"/>
    <cacheHierarchy uniqueName="[Table_ExternalData_1].[FinData[Profit]]]" caption="FinData[Profit]" attribute="1" defaultMemberUniqueName="[Table_ExternalData_1].[FinData[Profit]]].[All]" allUniqueName="[Table_ExternalData_1].[FinData[Profit]]].[All]" dimensionUniqueName="[Table_ExternalData_1]" displayFolder="" count="0" memberValueDatatype="5" unbalanced="0"/>
    <cacheHierarchy uniqueName="[Table_ExternalData_1].[FinData[Date]]]" caption="FinData[Date]" attribute="1" time="1" defaultMemberUniqueName="[Table_ExternalData_1].[FinData[Date]]].[All]" allUniqueName="[Table_ExternalData_1].[FinData[Date]]].[All]" dimensionUniqueName="[Table_ExternalData_1]" displayFolder="" count="0" memberValueDatatype="7" unbalanced="0"/>
    <cacheHierarchy uniqueName="[Table_ExternalData_1].[FinData[Month Number]]]" caption="FinData[Month Number]" attribute="1" defaultMemberUniqueName="[Table_ExternalData_1].[FinData[Month Number]]].[All]" allUniqueName="[Table_ExternalData_1].[FinData[Month Number]]].[All]" dimensionUniqueName="[Table_ExternalData_1]" displayFolder="" count="0" memberValueDatatype="20" unbalanced="0"/>
    <cacheHierarchy uniqueName="[Table_ExternalData_1].[FinData[Month Name]]]" caption="FinData[Month Name]" attribute="1" defaultMemberUniqueName="[Table_ExternalData_1].[FinData[Month Name]]].[All]" allUniqueName="[Table_ExternalData_1].[FinData[Month Name]]].[All]" dimensionUniqueName="[Table_ExternalData_1]" displayFolder="" count="0" memberValueDatatype="130" unbalanced="0"/>
    <cacheHierarchy uniqueName="[Table_ExternalData_1].[FinData[Year]]]" caption="FinData[Year]" attribute="1" defaultMemberUniqueName="[Table_ExternalData_1].[FinData[Year]]].[All]" allUniqueName="[Table_ExternalData_1].[FinData[Year]]].[All]" dimensionUniqueName="[Table_ExternalData_1]" displayFolder="" count="0" memberValueDatatype="130" unbalanced="0"/>
    <cacheHierarchy uniqueName="[Table_ExternalData_1].[FinData[Date (Year)]]]" caption="FinData[Date (Year)]" attribute="1" defaultMemberUniqueName="[Table_ExternalData_1].[FinData[Date (Year)]]].[All]" allUniqueName="[Table_ExternalData_1].[FinData[Date (Year)]]].[All]" dimensionUniqueName="[Table_ExternalData_1]" displayFolder="" count="0" memberValueDatatype="130" unbalanced="0"/>
    <cacheHierarchy uniqueName="[Table_ExternalData_1].[FinData[Date (Quarter)]]]" caption="FinData[Date (Quarter)]" attribute="1" defaultMemberUniqueName="[Table_ExternalData_1].[FinData[Date (Quarter)]]].[All]" allUniqueName="[Table_ExternalData_1].[FinData[Date (Quarter)]]].[All]" dimensionUniqueName="[Table_ExternalData_1]" displayFolder="" count="0" memberValueDatatype="130" unbalanced="0"/>
    <cacheHierarchy uniqueName="[Table_ExternalData_1].[FinData[Date (Month)]]]" caption="FinData[Date (Month)]" attribute="1" defaultMemberUniqueName="[Table_ExternalData_1].[FinData[Date (Month)]]].[All]" allUniqueName="[Table_ExternalData_1].[FinData[Date (Month)]]].[All]" dimensionUniqueName="[Table_ExternalData_1]" displayFolder="" count="0" memberValueDatatype="130" unbalanced="0"/>
    <cacheHierarchy uniqueName="[Table_ExternalData_1].[FinData[Date (Month Index)]]]" caption="FinData[Date (Month Index)]" attribute="1" defaultMemberUniqueName="[Table_ExternalData_1].[FinData[Date (Month Index)]]].[All]" allUniqueName="[Table_ExternalData_1].[FinData[Date (Month Index)]]].[All]" dimensionUniqueName="[Table_ExternalData_1]" displayFolder="" count="0" memberValueDatatype="20" unbalanced="0"/>
    <cacheHierarchy uniqueName="[Table_ExternalData_1].[Column1]" caption="Column1" attribute="1" defaultMemberUniqueName="[Table_ExternalData_1].[Column1].[All]" allUniqueName="[Table_ExternalData_1].[Column1].[All]" dimensionUniqueName="[Table_ExternalData_1]" displayFolder="" count="0" memberValueDatatype="5" unbalanced="0"/>
    <cacheHierarchy uniqueName="[Table_ExternalData_1].[sum of sale]" caption="sum of sale" attribute="1" defaultMemberUniqueName="[Table_ExternalData_1].[sum of sale].[All]" allUniqueName="[Table_ExternalData_1].[sum of sale].[All]" dimensionUniqueName="[Table_ExternalData_1]" displayFolder="" count="0" memberValueDatatype="5" unbalanced="0"/>
    <cacheHierarchy uniqueName="[Table_ExternalData_1].[sum of profit]" caption="sum of profit" attribute="1" defaultMemberUniqueName="[Table_ExternalData_1].[sum of profit].[All]" allUniqueName="[Table_ExternalData_1].[sum of profit].[All]" dimensionUniqueName="[Table_ExternalData_1]" displayFolder="" count="0" memberValueDatatype="5" unbalanced="0"/>
    <cacheHierarchy uniqueName="[Table_ExternalData_1].[Profit Percentage]" caption="Profit Percentage" attribute="1" defaultMemberUniqueName="[Table_ExternalData_1].[Profit Percentage].[All]" allUniqueName="[Table_ExternalData_1].[Profit Percentage].[All]" dimensionUniqueName="[Table_ExternalData_1]" displayFolder="" count="0" memberValueDatatype="5" unbalanced="0"/>
    <cacheHierarchy uniqueName="[FinData].[Date (Month Index)]" caption="Date (Month Index)" attribute="1" defaultMemberUniqueName="[FinData].[Date (Month Index)].[All]" allUniqueName="[FinData].[Date (Month Index)].[All]" dimensionUniqueName="[FinData]" displayFolder="" count="0" memberValueDatatype="20" unbalanced="0" hidden="1"/>
    <cacheHierarchy uniqueName="[Measures].[__XL_Count FinData]" caption="__XL_Count FinData" measure="1" displayFolder="" measureGroup="FinData"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Gross Sales]" caption="Sum of Gross Sales" measure="1" displayFolder="" measureGroup="FinData" count="0" hidden="1">
      <extLst>
        <ext xmlns:x15="http://schemas.microsoft.com/office/spreadsheetml/2010/11/main" uri="{B97F6D7D-B522-45F9-BDA1-12C45D357490}">
          <x15:cacheHierarchy aggregatedColumn="7"/>
        </ext>
      </extLst>
    </cacheHierarchy>
    <cacheHierarchy uniqueName="[Measures].[Sum of Sales]" caption="Sum of Sales" measure="1" displayFolder="" measureGroup="FinData"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FinData"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FinData"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Profit Percentage]" caption="Sum of Profit Percentage" measure="1" displayFolder="" measureGroup="Table_ExternalData_1" count="0" hidden="1">
      <extLst>
        <ext xmlns:x15="http://schemas.microsoft.com/office/spreadsheetml/2010/11/main" uri="{B97F6D7D-B522-45F9-BDA1-12C45D357490}">
          <x15:cacheHierarchy aggregatedColumn="42"/>
        </ext>
      </extLst>
    </cacheHierarchy>
  </cacheHierarchies>
  <kpis count="0"/>
  <dimensions count="3">
    <dimension name="FinData" uniqueName="[FinData]" caption="FinData"/>
    <dimension measure="1" name="Measures" uniqueName="[Measures]" caption="Measures"/>
    <dimension name="Table_ExternalData_1" uniqueName="[Table_ExternalData_1]" caption="Table_ExternalData_1"/>
  </dimensions>
  <measureGroups count="2">
    <measureGroup name="FinData" caption="FinData"/>
    <measureGroup name="Table_ExternalData_1" caption="Table_ExternalData_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dell" refreshedDate="45936.492555902776" createdVersion="5" refreshedVersion="6" minRefreshableVersion="3" recordCount="0" supportSubquery="1" supportAdvancedDrill="1">
  <cacheSource type="external" connectionId="3"/>
  <cacheFields count="3">
    <cacheField name="[FinData].[Country].[Country]" caption="Country" numFmtId="0" hierarchy="1" level="1">
      <sharedItems count="5">
        <s v="Canada"/>
        <s v="France"/>
        <s v="Germany"/>
        <s v="Mexico"/>
        <s v="United States of America"/>
      </sharedItems>
    </cacheField>
    <cacheField name="[Measures].[Sum of Profit]" caption="Sum of Profit" numFmtId="0" hierarchy="50" level="32767"/>
    <cacheField name="[FinData].[Product].[Product]" caption="Product" numFmtId="0" hierarchy="2" level="1">
      <sharedItems containsSemiMixedTypes="0" containsNonDate="0" containsString="0"/>
    </cacheField>
  </cacheFields>
  <cacheHierarchies count="52">
    <cacheHierarchy uniqueName="[FinData].[Segment]" caption="Segment" attribute="1" defaultMemberUniqueName="[FinData].[Segment].[All]" allUniqueName="[FinData].[Segment].[All]" dimensionUniqueName="[FinData]" displayFolder="" count="2" memberValueDatatype="130" unbalanced="0"/>
    <cacheHierarchy uniqueName="[FinData].[Country]" caption="Country" attribute="1" defaultMemberUniqueName="[FinData].[Country].[All]" allUniqueName="[FinData].[Country].[All]" dimensionUniqueName="[FinData]" displayFolder="" count="2" memberValueDatatype="130" unbalanced="0">
      <fieldsUsage count="2">
        <fieldUsage x="-1"/>
        <fieldUsage x="0"/>
      </fieldsUsage>
    </cacheHierarchy>
    <cacheHierarchy uniqueName="[FinData].[Product]" caption="Product" attribute="1" defaultMemberUniqueName="[FinData].[Product].[All]" allUniqueName="[FinData].[Product].[All]" dimensionUniqueName="[FinData]" displayFolder="" count="2" memberValueDatatype="130" unbalanced="0">
      <fieldsUsage count="2">
        <fieldUsage x="-1"/>
        <fieldUsage x="2"/>
      </fieldsUsage>
    </cacheHierarchy>
    <cacheHierarchy uniqueName="[FinData].[Discount Band]" caption="Discount Band" attribute="1" defaultMemberUniqueName="[FinData].[Discount Band].[All]" allUniqueName="[FinData].[Discount Band].[All]" dimensionUniqueName="[FinData]" displayFolder="" count="0" memberValueDatatype="130" unbalanced="0"/>
    <cacheHierarchy uniqueName="[FinData].[Units Sold]" caption="Units Sold" attribute="1" defaultMemberUniqueName="[FinData].[Units Sold].[All]" allUniqueName="[FinData].[Units Sold].[All]" dimensionUniqueName="[FinData]" displayFolder="" count="0" memberValueDatatype="5" unbalanced="0"/>
    <cacheHierarchy uniqueName="[FinData].[Manufacturing Price]" caption="Manufacturing Price" attribute="1" defaultMemberUniqueName="[FinData].[Manufacturing Price].[All]" allUniqueName="[FinData].[Manufacturing Price].[All]" dimensionUniqueName="[FinData]" displayFolder="" count="0" memberValueDatatype="6" unbalanced="0"/>
    <cacheHierarchy uniqueName="[FinData].[Sale Price]" caption="Sale Price" attribute="1" defaultMemberUniqueName="[FinData].[Sale Price].[All]" allUniqueName="[FinData].[Sale Price].[All]" dimensionUniqueName="[FinData]" displayFolder="" count="0" memberValueDatatype="6" unbalanced="0"/>
    <cacheHierarchy uniqueName="[FinData].[Gross Sales]" caption="Gross Sales" attribute="1" defaultMemberUniqueName="[FinData].[Gross Sales].[All]" allUniqueName="[FinData].[Gross Sales].[All]" dimensionUniqueName="[FinData]" displayFolder="" count="0" memberValueDatatype="6" unbalanced="0"/>
    <cacheHierarchy uniqueName="[FinData].[Discounts]" caption="Discounts" attribute="1" defaultMemberUniqueName="[FinData].[Discounts].[All]" allUniqueName="[FinData].[Discounts].[All]" dimensionUniqueName="[FinData]" displayFolder="" count="0" memberValueDatatype="6" unbalanced="0"/>
    <cacheHierarchy uniqueName="[FinData].[Sales]" caption="Sales" attribute="1" defaultMemberUniqueName="[FinData].[Sales].[All]" allUniqueName="[FinData].[Sales].[All]" dimensionUniqueName="[FinData]" displayFolder="" count="0" memberValueDatatype="6" unbalanced="0"/>
    <cacheHierarchy uniqueName="[FinData].[COGS]" caption="COGS" attribute="1" defaultMemberUniqueName="[FinData].[COGS].[All]" allUniqueName="[FinData].[COGS].[All]" dimensionUniqueName="[FinData]" displayFolder="" count="0" memberValueDatatype="6" unbalanced="0"/>
    <cacheHierarchy uniqueName="[FinData].[Profit]" caption="Profit" attribute="1" defaultMemberUniqueName="[FinData].[Profit].[All]" allUniqueName="[FinData].[Profit].[All]" dimensionUniqueName="[FinData]" displayFolder="" count="0" memberValueDatatype="6" unbalanced="0"/>
    <cacheHierarchy uniqueName="[FinData].[Date]" caption="Date" attribute="1" time="1" defaultMemberUniqueName="[FinData].[Date].[All]" allUniqueName="[FinData].[Date].[All]" dimensionUniqueName="[FinData]" displayFolder="" count="2" memberValueDatatype="7" unbalanced="0"/>
    <cacheHierarchy uniqueName="[FinData].[Month Number]" caption="Month Number" attribute="1" defaultMemberUniqueName="[FinData].[Month Number].[All]" allUniqueName="[FinData].[Month Number].[All]" dimensionUniqueName="[FinData]" displayFolder="" count="0" memberValueDatatype="5" unbalanced="0"/>
    <cacheHierarchy uniqueName="[FinData].[Month Name]" caption="Month Name" attribute="1" defaultMemberUniqueName="[FinData].[Month Name].[All]" allUniqueName="[FinData].[Month Name].[All]" dimensionUniqueName="[FinData]" displayFolder="" count="0" memberValueDatatype="130" unbalanced="0"/>
    <cacheHierarchy uniqueName="[FinData].[Year]" caption="Year" attribute="1" defaultMemberUniqueName="[FinData].[Year].[All]" allUniqueName="[FinData].[Year].[All]" dimensionUniqueName="[FinData]" displayFolder="" count="0" memberValueDatatype="130" unbalanced="0"/>
    <cacheHierarchy uniqueName="[FinData].[Date (Year)]" caption="Date (Year)" attribute="1" defaultMemberUniqueName="[FinData].[Date (Year)].[All]" allUniqueName="[FinData].[Date (Year)].[All]" dimensionUniqueName="[FinData]" displayFolder="" count="0" memberValueDatatype="130" unbalanced="0"/>
    <cacheHierarchy uniqueName="[FinData].[Date (Quarter)]" caption="Date (Quarter)" attribute="1" defaultMemberUniqueName="[FinData].[Date (Quarter)].[All]" allUniqueName="[FinData].[Date (Quarter)].[All]" dimensionUniqueName="[FinData]" displayFolder="" count="0" memberValueDatatype="130" unbalanced="0"/>
    <cacheHierarchy uniqueName="[FinData].[Date (Month)]" caption="Date (Month)" attribute="1" defaultMemberUniqueName="[FinData].[Date (Month)].[All]" allUniqueName="[FinData].[Date (Month)].[All]" dimensionUniqueName="[FinData]" displayFolder="" count="0" memberValueDatatype="130" unbalanced="0"/>
    <cacheHierarchy uniqueName="[Table_ExternalData_1].[FinData[Segment]]]" caption="FinData[Segment]" attribute="1" defaultMemberUniqueName="[Table_ExternalData_1].[FinData[Segment]]].[All]" allUniqueName="[Table_ExternalData_1].[FinData[Segment]]].[All]" dimensionUniqueName="[Table_ExternalData_1]" displayFolder="" count="0" memberValueDatatype="130" unbalanced="0"/>
    <cacheHierarchy uniqueName="[Table_ExternalData_1].[FinData[Country]]]" caption="FinData[Country]" attribute="1" defaultMemberUniqueName="[Table_ExternalData_1].[FinData[Country]]].[All]" allUniqueName="[Table_ExternalData_1].[FinData[Country]]].[All]" dimensionUniqueName="[Table_ExternalData_1]" displayFolder="" count="0" memberValueDatatype="130" unbalanced="0"/>
    <cacheHierarchy uniqueName="[Table_ExternalData_1].[FinData[Product]]]" caption="FinData[Product]" attribute="1" defaultMemberUniqueName="[Table_ExternalData_1].[FinData[Product]]].[All]" allUniqueName="[Table_ExternalData_1].[FinData[Product]]].[All]" dimensionUniqueName="[Table_ExternalData_1]" displayFolder="" count="0" memberValueDatatype="130" unbalanced="0"/>
    <cacheHierarchy uniqueName="[Table_ExternalData_1].[FinData[Discount Band]]]" caption="FinData[Discount Band]" attribute="1" defaultMemberUniqueName="[Table_ExternalData_1].[FinData[Discount Band]]].[All]" allUniqueName="[Table_ExternalData_1].[FinData[Discount Band]]].[All]" dimensionUniqueName="[Table_ExternalData_1]" displayFolder="" count="0" memberValueDatatype="130" unbalanced="0"/>
    <cacheHierarchy uniqueName="[Table_ExternalData_1].[FinData[Units Sold]]]" caption="FinData[Units Sold]" attribute="1" defaultMemberUniqueName="[Table_ExternalData_1].[FinData[Units Sold]]].[All]" allUniqueName="[Table_ExternalData_1].[FinData[Units Sold]]].[All]" dimensionUniqueName="[Table_ExternalData_1]" displayFolder="" count="0" memberValueDatatype="5" unbalanced="0"/>
    <cacheHierarchy uniqueName="[Table_ExternalData_1].[FinData[Manufacturing Price]]]" caption="FinData[Manufacturing Price]" attribute="1" defaultMemberUniqueName="[Table_ExternalData_1].[FinData[Manufacturing Price]]].[All]" allUniqueName="[Table_ExternalData_1].[FinData[Manufacturing Price]]].[All]" dimensionUniqueName="[Table_ExternalData_1]" displayFolder="" count="0" memberValueDatatype="20" unbalanced="0"/>
    <cacheHierarchy uniqueName="[Table_ExternalData_1].[FinData[Sale Price]]]" caption="FinData[Sale Price]" attribute="1" defaultMemberUniqueName="[Table_ExternalData_1].[FinData[Sale Price]]].[All]" allUniqueName="[Table_ExternalData_1].[FinData[Sale Price]]].[All]" dimensionUniqueName="[Table_ExternalData_1]" displayFolder="" count="0" memberValueDatatype="20" unbalanced="0"/>
    <cacheHierarchy uniqueName="[Table_ExternalData_1].[FinData[Gross Sales]]]" caption="FinData[Gross Sales]" attribute="1" defaultMemberUniqueName="[Table_ExternalData_1].[FinData[Gross Sales]]].[All]" allUniqueName="[Table_ExternalData_1].[FinData[Gross Sales]]].[All]" dimensionUniqueName="[Table_ExternalData_1]" displayFolder="" count="0" memberValueDatatype="5" unbalanced="0"/>
    <cacheHierarchy uniqueName="[Table_ExternalData_1].[FinData[Discounts]]]" caption="FinData[Discounts]" attribute="1" defaultMemberUniqueName="[Table_ExternalData_1].[FinData[Discounts]]].[All]" allUniqueName="[Table_ExternalData_1].[FinData[Discounts]]].[All]" dimensionUniqueName="[Table_ExternalData_1]" displayFolder="" count="0" memberValueDatatype="5" unbalanced="0"/>
    <cacheHierarchy uniqueName="[Table_ExternalData_1].[FinData[Sales]]]" caption="FinData[Sales]" attribute="1" defaultMemberUniqueName="[Table_ExternalData_1].[FinData[Sales]]].[All]" allUniqueName="[Table_ExternalData_1].[FinData[Sales]]].[All]" dimensionUniqueName="[Table_ExternalData_1]" displayFolder="" count="0" memberValueDatatype="5" unbalanced="0"/>
    <cacheHierarchy uniqueName="[Table_ExternalData_1].[FinData[COGS]]]" caption="FinData[COGS]" attribute="1" defaultMemberUniqueName="[Table_ExternalData_1].[FinData[COGS]]].[All]" allUniqueName="[Table_ExternalData_1].[FinData[COGS]]].[All]" dimensionUniqueName="[Table_ExternalData_1]" displayFolder="" count="0" memberValueDatatype="5" unbalanced="0"/>
    <cacheHierarchy uniqueName="[Table_ExternalData_1].[FinData[Profit]]]" caption="FinData[Profit]" attribute="1" defaultMemberUniqueName="[Table_ExternalData_1].[FinData[Profit]]].[All]" allUniqueName="[Table_ExternalData_1].[FinData[Profit]]].[All]" dimensionUniqueName="[Table_ExternalData_1]" displayFolder="" count="0" memberValueDatatype="5" unbalanced="0"/>
    <cacheHierarchy uniqueName="[Table_ExternalData_1].[FinData[Date]]]" caption="FinData[Date]" attribute="1" time="1" defaultMemberUniqueName="[Table_ExternalData_1].[FinData[Date]]].[All]" allUniqueName="[Table_ExternalData_1].[FinData[Date]]].[All]" dimensionUniqueName="[Table_ExternalData_1]" displayFolder="" count="0" memberValueDatatype="7" unbalanced="0"/>
    <cacheHierarchy uniqueName="[Table_ExternalData_1].[FinData[Month Number]]]" caption="FinData[Month Number]" attribute="1" defaultMemberUniqueName="[Table_ExternalData_1].[FinData[Month Number]]].[All]" allUniqueName="[Table_ExternalData_1].[FinData[Month Number]]].[All]" dimensionUniqueName="[Table_ExternalData_1]" displayFolder="" count="0" memberValueDatatype="20" unbalanced="0"/>
    <cacheHierarchy uniqueName="[Table_ExternalData_1].[FinData[Month Name]]]" caption="FinData[Month Name]" attribute="1" defaultMemberUniqueName="[Table_ExternalData_1].[FinData[Month Name]]].[All]" allUniqueName="[Table_ExternalData_1].[FinData[Month Name]]].[All]" dimensionUniqueName="[Table_ExternalData_1]" displayFolder="" count="0" memberValueDatatype="130" unbalanced="0"/>
    <cacheHierarchy uniqueName="[Table_ExternalData_1].[FinData[Year]]]" caption="FinData[Year]" attribute="1" defaultMemberUniqueName="[Table_ExternalData_1].[FinData[Year]]].[All]" allUniqueName="[Table_ExternalData_1].[FinData[Year]]].[All]" dimensionUniqueName="[Table_ExternalData_1]" displayFolder="" count="0" memberValueDatatype="130" unbalanced="0"/>
    <cacheHierarchy uniqueName="[Table_ExternalData_1].[FinData[Date (Year)]]]" caption="FinData[Date (Year)]" attribute="1" defaultMemberUniqueName="[Table_ExternalData_1].[FinData[Date (Year)]]].[All]" allUniqueName="[Table_ExternalData_1].[FinData[Date (Year)]]].[All]" dimensionUniqueName="[Table_ExternalData_1]" displayFolder="" count="0" memberValueDatatype="130" unbalanced="0"/>
    <cacheHierarchy uniqueName="[Table_ExternalData_1].[FinData[Date (Quarter)]]]" caption="FinData[Date (Quarter)]" attribute="1" defaultMemberUniqueName="[Table_ExternalData_1].[FinData[Date (Quarter)]]].[All]" allUniqueName="[Table_ExternalData_1].[FinData[Date (Quarter)]]].[All]" dimensionUniqueName="[Table_ExternalData_1]" displayFolder="" count="0" memberValueDatatype="130" unbalanced="0"/>
    <cacheHierarchy uniqueName="[Table_ExternalData_1].[FinData[Date (Month)]]]" caption="FinData[Date (Month)]" attribute="1" defaultMemberUniqueName="[Table_ExternalData_1].[FinData[Date (Month)]]].[All]" allUniqueName="[Table_ExternalData_1].[FinData[Date (Month)]]].[All]" dimensionUniqueName="[Table_ExternalData_1]" displayFolder="" count="0" memberValueDatatype="130" unbalanced="0"/>
    <cacheHierarchy uniqueName="[Table_ExternalData_1].[FinData[Date (Month Index)]]]" caption="FinData[Date (Month Index)]" attribute="1" defaultMemberUniqueName="[Table_ExternalData_1].[FinData[Date (Month Index)]]].[All]" allUniqueName="[Table_ExternalData_1].[FinData[Date (Month Index)]]].[All]" dimensionUniqueName="[Table_ExternalData_1]" displayFolder="" count="0" memberValueDatatype="20" unbalanced="0"/>
    <cacheHierarchy uniqueName="[Table_ExternalData_1].[Column1]" caption="Column1" attribute="1" defaultMemberUniqueName="[Table_ExternalData_1].[Column1].[All]" allUniqueName="[Table_ExternalData_1].[Column1].[All]" dimensionUniqueName="[Table_ExternalData_1]" displayFolder="" count="0" memberValueDatatype="5" unbalanced="0"/>
    <cacheHierarchy uniqueName="[Table_ExternalData_1].[sum of sale]" caption="sum of sale" attribute="1" defaultMemberUniqueName="[Table_ExternalData_1].[sum of sale].[All]" allUniqueName="[Table_ExternalData_1].[sum of sale].[All]" dimensionUniqueName="[Table_ExternalData_1]" displayFolder="" count="0" memberValueDatatype="5" unbalanced="0"/>
    <cacheHierarchy uniqueName="[Table_ExternalData_1].[sum of profit]" caption="sum of profit" attribute="1" defaultMemberUniqueName="[Table_ExternalData_1].[sum of profit].[All]" allUniqueName="[Table_ExternalData_1].[sum of profit].[All]" dimensionUniqueName="[Table_ExternalData_1]" displayFolder="" count="0" memberValueDatatype="5" unbalanced="0"/>
    <cacheHierarchy uniqueName="[Table_ExternalData_1].[Profit Percentage]" caption="Profit Percentage" attribute="1" defaultMemberUniqueName="[Table_ExternalData_1].[Profit Percentage].[All]" allUniqueName="[Table_ExternalData_1].[Profit Percentage].[All]" dimensionUniqueName="[Table_ExternalData_1]" displayFolder="" count="0" memberValueDatatype="5" unbalanced="0"/>
    <cacheHierarchy uniqueName="[FinData].[Date (Month Index)]" caption="Date (Month Index)" attribute="1" defaultMemberUniqueName="[FinData].[Date (Month Index)].[All]" allUniqueName="[FinData].[Date (Month Index)].[All]" dimensionUniqueName="[FinData]" displayFolder="" count="0" memberValueDatatype="20" unbalanced="0" hidden="1"/>
    <cacheHierarchy uniqueName="[Measures].[__XL_Count FinData]" caption="__XL_Count FinData" measure="1" displayFolder="" measureGroup="FinData"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Gross Sales]" caption="Sum of Gross Sales" measure="1" displayFolder="" measureGroup="FinData" count="0" hidden="1">
      <extLst>
        <ext xmlns:x15="http://schemas.microsoft.com/office/spreadsheetml/2010/11/main" uri="{B97F6D7D-B522-45F9-BDA1-12C45D357490}">
          <x15:cacheHierarchy aggregatedColumn="7"/>
        </ext>
      </extLst>
    </cacheHierarchy>
    <cacheHierarchy uniqueName="[Measures].[Sum of Sales]" caption="Sum of Sales" measure="1" displayFolder="" measureGroup="FinData"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FinData"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FinData"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Profit Percentage]" caption="Sum of Profit Percentage" measure="1" displayFolder="" measureGroup="Table_ExternalData_1" count="0" hidden="1">
      <extLst>
        <ext xmlns:x15="http://schemas.microsoft.com/office/spreadsheetml/2010/11/main" uri="{B97F6D7D-B522-45F9-BDA1-12C45D357490}">
          <x15:cacheHierarchy aggregatedColumn="42"/>
        </ext>
      </extLst>
    </cacheHierarchy>
  </cacheHierarchies>
  <kpis count="0"/>
  <dimensions count="3">
    <dimension name="FinData" uniqueName="[FinData]" caption="FinData"/>
    <dimension measure="1" name="Measures" uniqueName="[Measures]" caption="Measures"/>
    <dimension name="Table_ExternalData_1" uniqueName="[Table_ExternalData_1]" caption="Table_ExternalData_1"/>
  </dimensions>
  <measureGroups count="2">
    <measureGroup name="FinData" caption="FinData"/>
    <measureGroup name="Table_ExternalData_1" caption="Table_ExternalData_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dell" refreshedDate="45936.492556597223" createdVersion="5" refreshedVersion="6" minRefreshableVersion="3" recordCount="0" supportSubquery="1" supportAdvancedDrill="1">
  <cacheSource type="external" connectionId="3"/>
  <cacheFields count="6">
    <cacheField name="[FinData].[Date].[Date]" caption="Date" numFmtId="0" hierarchy="12" level="1">
      <sharedItems containsSemiMixedTypes="0" containsNonDate="0" containsDate="1" containsString="0" minDate="2013-09-01T00:00:00" maxDate="2014-12-02T00:00:00" count="16">
        <d v="2014-01-01T00:00:00"/>
        <d v="2014-02-01T00:00:00"/>
        <d v="2014-03-01T00:00:00"/>
        <d v="2014-04-01T00:00:00"/>
        <d v="2014-05-01T00:00:00"/>
        <d v="2014-06-01T00:00:00"/>
        <d v="2014-07-01T00:00:00"/>
        <d v="2014-08-01T00:00:00"/>
        <d v="2013-09-01T00:00:00"/>
        <d v="2014-09-01T00:00:00"/>
        <d v="2013-10-01T00:00:00"/>
        <d v="2014-10-01T00:00:00"/>
        <d v="2013-11-01T00:00:00"/>
        <d v="2014-11-01T00:00:00"/>
        <d v="2013-12-01T00:00:00"/>
        <d v="2014-12-01T00:00:00"/>
      </sharedItems>
    </cacheField>
    <cacheField name="[FinData].[Date (Month)].[Date (Month)]" caption="Date (Month)" numFmtId="0" hierarchy="18" level="1">
      <sharedItems count="12">
        <s v="Jan"/>
        <s v="Feb"/>
        <s v="Mar"/>
        <s v="Apr"/>
        <s v="May"/>
        <s v="Jun"/>
        <s v="Jul"/>
        <s v="Aug"/>
        <s v="Sep"/>
        <s v="Oct"/>
        <s v="Nov"/>
        <s v="Dec"/>
      </sharedItems>
    </cacheField>
    <cacheField name="[FinData].[Date (Quarter)].[Date (Quarter)]" caption="Date (Quarter)" numFmtId="0" hierarchy="17" level="1">
      <sharedItems count="4">
        <s v="Qtr1"/>
        <s v="Qtr2"/>
        <s v="Qtr3"/>
        <s v="Qtr4"/>
      </sharedItems>
    </cacheField>
    <cacheField name="[FinData].[Date (Year)].[Date (Year)]" caption="Date (Year)" numFmtId="0" hierarchy="16" level="1">
      <sharedItems count="2">
        <s v="2014"/>
        <s v="2013"/>
      </sharedItems>
    </cacheField>
    <cacheField name="[Measures].[Sum of Profit]" caption="Sum of Profit" numFmtId="0" hierarchy="50" level="32767"/>
    <cacheField name="[FinData].[Product].[Product]" caption="Product" numFmtId="0" hierarchy="2" level="1">
      <sharedItems containsSemiMixedTypes="0" containsNonDate="0" containsString="0"/>
    </cacheField>
  </cacheFields>
  <cacheHierarchies count="52">
    <cacheHierarchy uniqueName="[FinData].[Segment]" caption="Segment" attribute="1" defaultMemberUniqueName="[FinData].[Segment].[All]" allUniqueName="[FinData].[Segment].[All]" dimensionUniqueName="[FinData]" displayFolder="" count="2" memberValueDatatype="130" unbalanced="0"/>
    <cacheHierarchy uniqueName="[FinData].[Country]" caption="Country" attribute="1" defaultMemberUniqueName="[FinData].[Country].[All]" allUniqueName="[FinData].[Country].[All]" dimensionUniqueName="[FinData]" displayFolder="" count="2" memberValueDatatype="130" unbalanced="0"/>
    <cacheHierarchy uniqueName="[FinData].[Product]" caption="Product" attribute="1" defaultMemberUniqueName="[FinData].[Product].[All]" allUniqueName="[FinData].[Product].[All]" dimensionUniqueName="[FinData]" displayFolder="" count="2" memberValueDatatype="130" unbalanced="0">
      <fieldsUsage count="2">
        <fieldUsage x="-1"/>
        <fieldUsage x="5"/>
      </fieldsUsage>
    </cacheHierarchy>
    <cacheHierarchy uniqueName="[FinData].[Discount Band]" caption="Discount Band" attribute="1" defaultMemberUniqueName="[FinData].[Discount Band].[All]" allUniqueName="[FinData].[Discount Band].[All]" dimensionUniqueName="[FinData]" displayFolder="" count="0" memberValueDatatype="130" unbalanced="0"/>
    <cacheHierarchy uniqueName="[FinData].[Units Sold]" caption="Units Sold" attribute="1" defaultMemberUniqueName="[FinData].[Units Sold].[All]" allUniqueName="[FinData].[Units Sold].[All]" dimensionUniqueName="[FinData]" displayFolder="" count="0" memberValueDatatype="5" unbalanced="0"/>
    <cacheHierarchy uniqueName="[FinData].[Manufacturing Price]" caption="Manufacturing Price" attribute="1" defaultMemberUniqueName="[FinData].[Manufacturing Price].[All]" allUniqueName="[FinData].[Manufacturing Price].[All]" dimensionUniqueName="[FinData]" displayFolder="" count="0" memberValueDatatype="6" unbalanced="0"/>
    <cacheHierarchy uniqueName="[FinData].[Sale Price]" caption="Sale Price" attribute="1" defaultMemberUniqueName="[FinData].[Sale Price].[All]" allUniqueName="[FinData].[Sale Price].[All]" dimensionUniqueName="[FinData]" displayFolder="" count="0" memberValueDatatype="6" unbalanced="0"/>
    <cacheHierarchy uniqueName="[FinData].[Gross Sales]" caption="Gross Sales" attribute="1" defaultMemberUniqueName="[FinData].[Gross Sales].[All]" allUniqueName="[FinData].[Gross Sales].[All]" dimensionUniqueName="[FinData]" displayFolder="" count="0" memberValueDatatype="6" unbalanced="0"/>
    <cacheHierarchy uniqueName="[FinData].[Discounts]" caption="Discounts" attribute="1" defaultMemberUniqueName="[FinData].[Discounts].[All]" allUniqueName="[FinData].[Discounts].[All]" dimensionUniqueName="[FinData]" displayFolder="" count="0" memberValueDatatype="6" unbalanced="0"/>
    <cacheHierarchy uniqueName="[FinData].[Sales]" caption="Sales" attribute="1" defaultMemberUniqueName="[FinData].[Sales].[All]" allUniqueName="[FinData].[Sales].[All]" dimensionUniqueName="[FinData]" displayFolder="" count="0" memberValueDatatype="6" unbalanced="0"/>
    <cacheHierarchy uniqueName="[FinData].[COGS]" caption="COGS" attribute="1" defaultMemberUniqueName="[FinData].[COGS].[All]" allUniqueName="[FinData].[COGS].[All]" dimensionUniqueName="[FinData]" displayFolder="" count="0" memberValueDatatype="6" unbalanced="0"/>
    <cacheHierarchy uniqueName="[FinData].[Profit]" caption="Profit" attribute="1" defaultMemberUniqueName="[FinData].[Profit].[All]" allUniqueName="[FinData].[Profit].[All]" dimensionUniqueName="[FinData]" displayFolder="" count="0" memberValueDatatype="6" unbalanced="0"/>
    <cacheHierarchy uniqueName="[FinData].[Date]" caption="Date" attribute="1" time="1" defaultMemberUniqueName="[FinData].[Date].[All]" allUniqueName="[FinData].[Date].[All]" dimensionUniqueName="[FinData]" displayFolder="" count="2" memberValueDatatype="7" unbalanced="0">
      <fieldsUsage count="2">
        <fieldUsage x="-1"/>
        <fieldUsage x="0"/>
      </fieldsUsage>
    </cacheHierarchy>
    <cacheHierarchy uniqueName="[FinData].[Month Number]" caption="Month Number" attribute="1" defaultMemberUniqueName="[FinData].[Month Number].[All]" allUniqueName="[FinData].[Month Number].[All]" dimensionUniqueName="[FinData]" displayFolder="" count="0" memberValueDatatype="5" unbalanced="0"/>
    <cacheHierarchy uniqueName="[FinData].[Month Name]" caption="Month Name" attribute="1" defaultMemberUniqueName="[FinData].[Month Name].[All]" allUniqueName="[FinData].[Month Name].[All]" dimensionUniqueName="[FinData]" displayFolder="" count="0" memberValueDatatype="130" unbalanced="0"/>
    <cacheHierarchy uniqueName="[FinData].[Year]" caption="Year" attribute="1" defaultMemberUniqueName="[FinData].[Year].[All]" allUniqueName="[FinData].[Year].[All]" dimensionUniqueName="[FinData]" displayFolder="" count="0" memberValueDatatype="130" unbalanced="0"/>
    <cacheHierarchy uniqueName="[FinData].[Date (Year)]" caption="Date (Year)" attribute="1" defaultMemberUniqueName="[FinData].[Date (Year)].[All]" allUniqueName="[FinData].[Date (Year)].[All]" dimensionUniqueName="[FinData]" displayFolder="" count="2" memberValueDatatype="130" unbalanced="0">
      <fieldsUsage count="2">
        <fieldUsage x="-1"/>
        <fieldUsage x="3"/>
      </fieldsUsage>
    </cacheHierarchy>
    <cacheHierarchy uniqueName="[FinData].[Date (Quarter)]" caption="Date (Quarter)" attribute="1" defaultMemberUniqueName="[FinData].[Date (Quarter)].[All]" allUniqueName="[FinData].[Date (Quarter)].[All]" dimensionUniqueName="[FinData]" displayFolder="" count="2" memberValueDatatype="130" unbalanced="0">
      <fieldsUsage count="2">
        <fieldUsage x="-1"/>
        <fieldUsage x="2"/>
      </fieldsUsage>
    </cacheHierarchy>
    <cacheHierarchy uniqueName="[FinData].[Date (Month)]" caption="Date (Month)" attribute="1" defaultMemberUniqueName="[FinData].[Date (Month)].[All]" allUniqueName="[FinData].[Date (Month)].[All]" dimensionUniqueName="[FinData]" displayFolder="" count="2" memberValueDatatype="130" unbalanced="0">
      <fieldsUsage count="2">
        <fieldUsage x="-1"/>
        <fieldUsage x="1"/>
      </fieldsUsage>
    </cacheHierarchy>
    <cacheHierarchy uniqueName="[Table_ExternalData_1].[FinData[Segment]]]" caption="FinData[Segment]" attribute="1" defaultMemberUniqueName="[Table_ExternalData_1].[FinData[Segment]]].[All]" allUniqueName="[Table_ExternalData_1].[FinData[Segment]]].[All]" dimensionUniqueName="[Table_ExternalData_1]" displayFolder="" count="0" memberValueDatatype="130" unbalanced="0"/>
    <cacheHierarchy uniqueName="[Table_ExternalData_1].[FinData[Country]]]" caption="FinData[Country]" attribute="1" defaultMemberUniqueName="[Table_ExternalData_1].[FinData[Country]]].[All]" allUniqueName="[Table_ExternalData_1].[FinData[Country]]].[All]" dimensionUniqueName="[Table_ExternalData_1]" displayFolder="" count="0" memberValueDatatype="130" unbalanced="0"/>
    <cacheHierarchy uniqueName="[Table_ExternalData_1].[FinData[Product]]]" caption="FinData[Product]" attribute="1" defaultMemberUniqueName="[Table_ExternalData_1].[FinData[Product]]].[All]" allUniqueName="[Table_ExternalData_1].[FinData[Product]]].[All]" dimensionUniqueName="[Table_ExternalData_1]" displayFolder="" count="0" memberValueDatatype="130" unbalanced="0"/>
    <cacheHierarchy uniqueName="[Table_ExternalData_1].[FinData[Discount Band]]]" caption="FinData[Discount Band]" attribute="1" defaultMemberUniqueName="[Table_ExternalData_1].[FinData[Discount Band]]].[All]" allUniqueName="[Table_ExternalData_1].[FinData[Discount Band]]].[All]" dimensionUniqueName="[Table_ExternalData_1]" displayFolder="" count="0" memberValueDatatype="130" unbalanced="0"/>
    <cacheHierarchy uniqueName="[Table_ExternalData_1].[FinData[Units Sold]]]" caption="FinData[Units Sold]" attribute="1" defaultMemberUniqueName="[Table_ExternalData_1].[FinData[Units Sold]]].[All]" allUniqueName="[Table_ExternalData_1].[FinData[Units Sold]]].[All]" dimensionUniqueName="[Table_ExternalData_1]" displayFolder="" count="0" memberValueDatatype="5" unbalanced="0"/>
    <cacheHierarchy uniqueName="[Table_ExternalData_1].[FinData[Manufacturing Price]]]" caption="FinData[Manufacturing Price]" attribute="1" defaultMemberUniqueName="[Table_ExternalData_1].[FinData[Manufacturing Price]]].[All]" allUniqueName="[Table_ExternalData_1].[FinData[Manufacturing Price]]].[All]" dimensionUniqueName="[Table_ExternalData_1]" displayFolder="" count="0" memberValueDatatype="20" unbalanced="0"/>
    <cacheHierarchy uniqueName="[Table_ExternalData_1].[FinData[Sale Price]]]" caption="FinData[Sale Price]" attribute="1" defaultMemberUniqueName="[Table_ExternalData_1].[FinData[Sale Price]]].[All]" allUniqueName="[Table_ExternalData_1].[FinData[Sale Price]]].[All]" dimensionUniqueName="[Table_ExternalData_1]" displayFolder="" count="0" memberValueDatatype="20" unbalanced="0"/>
    <cacheHierarchy uniqueName="[Table_ExternalData_1].[FinData[Gross Sales]]]" caption="FinData[Gross Sales]" attribute="1" defaultMemberUniqueName="[Table_ExternalData_1].[FinData[Gross Sales]]].[All]" allUniqueName="[Table_ExternalData_1].[FinData[Gross Sales]]].[All]" dimensionUniqueName="[Table_ExternalData_1]" displayFolder="" count="0" memberValueDatatype="5" unbalanced="0"/>
    <cacheHierarchy uniqueName="[Table_ExternalData_1].[FinData[Discounts]]]" caption="FinData[Discounts]" attribute="1" defaultMemberUniqueName="[Table_ExternalData_1].[FinData[Discounts]]].[All]" allUniqueName="[Table_ExternalData_1].[FinData[Discounts]]].[All]" dimensionUniqueName="[Table_ExternalData_1]" displayFolder="" count="0" memberValueDatatype="5" unbalanced="0"/>
    <cacheHierarchy uniqueName="[Table_ExternalData_1].[FinData[Sales]]]" caption="FinData[Sales]" attribute="1" defaultMemberUniqueName="[Table_ExternalData_1].[FinData[Sales]]].[All]" allUniqueName="[Table_ExternalData_1].[FinData[Sales]]].[All]" dimensionUniqueName="[Table_ExternalData_1]" displayFolder="" count="0" memberValueDatatype="5" unbalanced="0"/>
    <cacheHierarchy uniqueName="[Table_ExternalData_1].[FinData[COGS]]]" caption="FinData[COGS]" attribute="1" defaultMemberUniqueName="[Table_ExternalData_1].[FinData[COGS]]].[All]" allUniqueName="[Table_ExternalData_1].[FinData[COGS]]].[All]" dimensionUniqueName="[Table_ExternalData_1]" displayFolder="" count="0" memberValueDatatype="5" unbalanced="0"/>
    <cacheHierarchy uniqueName="[Table_ExternalData_1].[FinData[Profit]]]" caption="FinData[Profit]" attribute="1" defaultMemberUniqueName="[Table_ExternalData_1].[FinData[Profit]]].[All]" allUniqueName="[Table_ExternalData_1].[FinData[Profit]]].[All]" dimensionUniqueName="[Table_ExternalData_1]" displayFolder="" count="0" memberValueDatatype="5" unbalanced="0"/>
    <cacheHierarchy uniqueName="[Table_ExternalData_1].[FinData[Date]]]" caption="FinData[Date]" attribute="1" time="1" defaultMemberUniqueName="[Table_ExternalData_1].[FinData[Date]]].[All]" allUniqueName="[Table_ExternalData_1].[FinData[Date]]].[All]" dimensionUniqueName="[Table_ExternalData_1]" displayFolder="" count="0" memberValueDatatype="7" unbalanced="0"/>
    <cacheHierarchy uniqueName="[Table_ExternalData_1].[FinData[Month Number]]]" caption="FinData[Month Number]" attribute="1" defaultMemberUniqueName="[Table_ExternalData_1].[FinData[Month Number]]].[All]" allUniqueName="[Table_ExternalData_1].[FinData[Month Number]]].[All]" dimensionUniqueName="[Table_ExternalData_1]" displayFolder="" count="0" memberValueDatatype="20" unbalanced="0"/>
    <cacheHierarchy uniqueName="[Table_ExternalData_1].[FinData[Month Name]]]" caption="FinData[Month Name]" attribute="1" defaultMemberUniqueName="[Table_ExternalData_1].[FinData[Month Name]]].[All]" allUniqueName="[Table_ExternalData_1].[FinData[Month Name]]].[All]" dimensionUniqueName="[Table_ExternalData_1]" displayFolder="" count="0" memberValueDatatype="130" unbalanced="0"/>
    <cacheHierarchy uniqueName="[Table_ExternalData_1].[FinData[Year]]]" caption="FinData[Year]" attribute="1" defaultMemberUniqueName="[Table_ExternalData_1].[FinData[Year]]].[All]" allUniqueName="[Table_ExternalData_1].[FinData[Year]]].[All]" dimensionUniqueName="[Table_ExternalData_1]" displayFolder="" count="0" memberValueDatatype="130" unbalanced="0"/>
    <cacheHierarchy uniqueName="[Table_ExternalData_1].[FinData[Date (Year)]]]" caption="FinData[Date (Year)]" attribute="1" defaultMemberUniqueName="[Table_ExternalData_1].[FinData[Date (Year)]]].[All]" allUniqueName="[Table_ExternalData_1].[FinData[Date (Year)]]].[All]" dimensionUniqueName="[Table_ExternalData_1]" displayFolder="" count="0" memberValueDatatype="130" unbalanced="0"/>
    <cacheHierarchy uniqueName="[Table_ExternalData_1].[FinData[Date (Quarter)]]]" caption="FinData[Date (Quarter)]" attribute="1" defaultMemberUniqueName="[Table_ExternalData_1].[FinData[Date (Quarter)]]].[All]" allUniqueName="[Table_ExternalData_1].[FinData[Date (Quarter)]]].[All]" dimensionUniqueName="[Table_ExternalData_1]" displayFolder="" count="0" memberValueDatatype="130" unbalanced="0"/>
    <cacheHierarchy uniqueName="[Table_ExternalData_1].[FinData[Date (Month)]]]" caption="FinData[Date (Month)]" attribute="1" defaultMemberUniqueName="[Table_ExternalData_1].[FinData[Date (Month)]]].[All]" allUniqueName="[Table_ExternalData_1].[FinData[Date (Month)]]].[All]" dimensionUniqueName="[Table_ExternalData_1]" displayFolder="" count="0" memberValueDatatype="130" unbalanced="0"/>
    <cacheHierarchy uniqueName="[Table_ExternalData_1].[FinData[Date (Month Index)]]]" caption="FinData[Date (Month Index)]" attribute="1" defaultMemberUniqueName="[Table_ExternalData_1].[FinData[Date (Month Index)]]].[All]" allUniqueName="[Table_ExternalData_1].[FinData[Date (Month Index)]]].[All]" dimensionUniqueName="[Table_ExternalData_1]" displayFolder="" count="0" memberValueDatatype="20" unbalanced="0"/>
    <cacheHierarchy uniqueName="[Table_ExternalData_1].[Column1]" caption="Column1" attribute="1" defaultMemberUniqueName="[Table_ExternalData_1].[Column1].[All]" allUniqueName="[Table_ExternalData_1].[Column1].[All]" dimensionUniqueName="[Table_ExternalData_1]" displayFolder="" count="0" memberValueDatatype="5" unbalanced="0"/>
    <cacheHierarchy uniqueName="[Table_ExternalData_1].[sum of sale]" caption="sum of sale" attribute="1" defaultMemberUniqueName="[Table_ExternalData_1].[sum of sale].[All]" allUniqueName="[Table_ExternalData_1].[sum of sale].[All]" dimensionUniqueName="[Table_ExternalData_1]" displayFolder="" count="0" memberValueDatatype="5" unbalanced="0"/>
    <cacheHierarchy uniqueName="[Table_ExternalData_1].[sum of profit]" caption="sum of profit" attribute="1" defaultMemberUniqueName="[Table_ExternalData_1].[sum of profit].[All]" allUniqueName="[Table_ExternalData_1].[sum of profit].[All]" dimensionUniqueName="[Table_ExternalData_1]" displayFolder="" count="0" memberValueDatatype="5" unbalanced="0"/>
    <cacheHierarchy uniqueName="[Table_ExternalData_1].[Profit Percentage]" caption="Profit Percentage" attribute="1" defaultMemberUniqueName="[Table_ExternalData_1].[Profit Percentage].[All]" allUniqueName="[Table_ExternalData_1].[Profit Percentage].[All]" dimensionUniqueName="[Table_ExternalData_1]" displayFolder="" count="0" memberValueDatatype="5" unbalanced="0"/>
    <cacheHierarchy uniqueName="[FinData].[Date (Month Index)]" caption="Date (Month Index)" attribute="1" defaultMemberUniqueName="[FinData].[Date (Month Index)].[All]" allUniqueName="[FinData].[Date (Month Index)].[All]" dimensionUniqueName="[FinData]" displayFolder="" count="0" memberValueDatatype="20" unbalanced="0" hidden="1"/>
    <cacheHierarchy uniqueName="[Measures].[__XL_Count FinData]" caption="__XL_Count FinData" measure="1" displayFolder="" measureGroup="FinData"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Gross Sales]" caption="Sum of Gross Sales" measure="1" displayFolder="" measureGroup="FinData" count="0" hidden="1">
      <extLst>
        <ext xmlns:x15="http://schemas.microsoft.com/office/spreadsheetml/2010/11/main" uri="{B97F6D7D-B522-45F9-BDA1-12C45D357490}">
          <x15:cacheHierarchy aggregatedColumn="7"/>
        </ext>
      </extLst>
    </cacheHierarchy>
    <cacheHierarchy uniqueName="[Measures].[Sum of Sales]" caption="Sum of Sales" measure="1" displayFolder="" measureGroup="FinData"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FinData"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FinData" count="0" oneField="1" hidden="1">
      <fieldsUsage count="1">
        <fieldUsage x="4"/>
      </fieldsUsage>
      <extLst>
        <ext xmlns:x15="http://schemas.microsoft.com/office/spreadsheetml/2010/11/main" uri="{B97F6D7D-B522-45F9-BDA1-12C45D357490}">
          <x15:cacheHierarchy aggregatedColumn="11"/>
        </ext>
      </extLst>
    </cacheHierarchy>
    <cacheHierarchy uniqueName="[Measures].[Sum of Profit Percentage]" caption="Sum of Profit Percentage" measure="1" displayFolder="" measureGroup="Table_ExternalData_1" count="0" hidden="1">
      <extLst>
        <ext xmlns:x15="http://schemas.microsoft.com/office/spreadsheetml/2010/11/main" uri="{B97F6D7D-B522-45F9-BDA1-12C45D357490}">
          <x15:cacheHierarchy aggregatedColumn="42"/>
        </ext>
      </extLst>
    </cacheHierarchy>
  </cacheHierarchies>
  <kpis count="0"/>
  <dimensions count="3">
    <dimension name="FinData" uniqueName="[FinData]" caption="FinData"/>
    <dimension measure="1" name="Measures" uniqueName="[Measures]" caption="Measures"/>
    <dimension name="Table_ExternalData_1" uniqueName="[Table_ExternalData_1]" caption="Table_ExternalData_1"/>
  </dimensions>
  <measureGroups count="2">
    <measureGroup name="FinData" caption="FinData"/>
    <measureGroup name="Table_ExternalData_1" caption="Table_ExternalData_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dell" refreshedDate="45936.492557175923" createdVersion="5" refreshedVersion="6" minRefreshableVersion="3" recordCount="0" supportSubquery="1" supportAdvancedDrill="1">
  <cacheSource type="external" connectionId="3"/>
  <cacheFields count="2">
    <cacheField name="[Measures].[Sum of Gross Sales]" caption="Sum of Gross Sales" numFmtId="0" hierarchy="47" level="32767"/>
    <cacheField name="[FinData].[Product].[Product]" caption="Product" numFmtId="0" hierarchy="2" level="1">
      <sharedItems containsSemiMixedTypes="0" containsNonDate="0" containsString="0"/>
    </cacheField>
  </cacheFields>
  <cacheHierarchies count="52">
    <cacheHierarchy uniqueName="[FinData].[Segment]" caption="Segment" attribute="1" defaultMemberUniqueName="[FinData].[Segment].[All]" allUniqueName="[FinData].[Segment].[All]" dimensionUniqueName="[FinData]" displayFolder="" count="2" memberValueDatatype="130" unbalanced="0"/>
    <cacheHierarchy uniqueName="[FinData].[Country]" caption="Country" attribute="1" defaultMemberUniqueName="[FinData].[Country].[All]" allUniqueName="[FinData].[Country].[All]" dimensionUniqueName="[FinData]" displayFolder="" count="2" memberValueDatatype="130" unbalanced="0"/>
    <cacheHierarchy uniqueName="[FinData].[Product]" caption="Product" attribute="1" defaultMemberUniqueName="[FinData].[Product].[All]" allUniqueName="[FinData].[Product].[All]" dimensionUniqueName="[FinData]" displayFolder="" count="2" memberValueDatatype="130" unbalanced="0">
      <fieldsUsage count="2">
        <fieldUsage x="-1"/>
        <fieldUsage x="1"/>
      </fieldsUsage>
    </cacheHierarchy>
    <cacheHierarchy uniqueName="[FinData].[Discount Band]" caption="Discount Band" attribute="1" defaultMemberUniqueName="[FinData].[Discount Band].[All]" allUniqueName="[FinData].[Discount Band].[All]" dimensionUniqueName="[FinData]" displayFolder="" count="0" memberValueDatatype="130" unbalanced="0"/>
    <cacheHierarchy uniqueName="[FinData].[Units Sold]" caption="Units Sold" attribute="1" defaultMemberUniqueName="[FinData].[Units Sold].[All]" allUniqueName="[FinData].[Units Sold].[All]" dimensionUniqueName="[FinData]" displayFolder="" count="0" memberValueDatatype="5" unbalanced="0"/>
    <cacheHierarchy uniqueName="[FinData].[Manufacturing Price]" caption="Manufacturing Price" attribute="1" defaultMemberUniqueName="[FinData].[Manufacturing Price].[All]" allUniqueName="[FinData].[Manufacturing Price].[All]" dimensionUniqueName="[FinData]" displayFolder="" count="0" memberValueDatatype="6" unbalanced="0"/>
    <cacheHierarchy uniqueName="[FinData].[Sale Price]" caption="Sale Price" attribute="1" defaultMemberUniqueName="[FinData].[Sale Price].[All]" allUniqueName="[FinData].[Sale Price].[All]" dimensionUniqueName="[FinData]" displayFolder="" count="0" memberValueDatatype="6" unbalanced="0"/>
    <cacheHierarchy uniqueName="[FinData].[Gross Sales]" caption="Gross Sales" attribute="1" defaultMemberUniqueName="[FinData].[Gross Sales].[All]" allUniqueName="[FinData].[Gross Sales].[All]" dimensionUniqueName="[FinData]" displayFolder="" count="0" memberValueDatatype="6" unbalanced="0"/>
    <cacheHierarchy uniqueName="[FinData].[Discounts]" caption="Discounts" attribute="1" defaultMemberUniqueName="[FinData].[Discounts].[All]" allUniqueName="[FinData].[Discounts].[All]" dimensionUniqueName="[FinData]" displayFolder="" count="0" memberValueDatatype="6" unbalanced="0"/>
    <cacheHierarchy uniqueName="[FinData].[Sales]" caption="Sales" attribute="1" defaultMemberUniqueName="[FinData].[Sales].[All]" allUniqueName="[FinData].[Sales].[All]" dimensionUniqueName="[FinData]" displayFolder="" count="0" memberValueDatatype="6" unbalanced="0"/>
    <cacheHierarchy uniqueName="[FinData].[COGS]" caption="COGS" attribute="1" defaultMemberUniqueName="[FinData].[COGS].[All]" allUniqueName="[FinData].[COGS].[All]" dimensionUniqueName="[FinData]" displayFolder="" count="0" memberValueDatatype="6" unbalanced="0"/>
    <cacheHierarchy uniqueName="[FinData].[Profit]" caption="Profit" attribute="1" defaultMemberUniqueName="[FinData].[Profit].[All]" allUniqueName="[FinData].[Profit].[All]" dimensionUniqueName="[FinData]" displayFolder="" count="0" memberValueDatatype="6" unbalanced="0"/>
    <cacheHierarchy uniqueName="[FinData].[Date]" caption="Date" attribute="1" time="1" defaultMemberUniqueName="[FinData].[Date].[All]" allUniqueName="[FinData].[Date].[All]" dimensionUniqueName="[FinData]" displayFolder="" count="2" memberValueDatatype="7" unbalanced="0"/>
    <cacheHierarchy uniqueName="[FinData].[Month Number]" caption="Month Number" attribute="1" defaultMemberUniqueName="[FinData].[Month Number].[All]" allUniqueName="[FinData].[Month Number].[All]" dimensionUniqueName="[FinData]" displayFolder="" count="0" memberValueDatatype="5" unbalanced="0"/>
    <cacheHierarchy uniqueName="[FinData].[Month Name]" caption="Month Name" attribute="1" defaultMemberUniqueName="[FinData].[Month Name].[All]" allUniqueName="[FinData].[Month Name].[All]" dimensionUniqueName="[FinData]" displayFolder="" count="0" memberValueDatatype="130" unbalanced="0"/>
    <cacheHierarchy uniqueName="[FinData].[Year]" caption="Year" attribute="1" defaultMemberUniqueName="[FinData].[Year].[All]" allUniqueName="[FinData].[Year].[All]" dimensionUniqueName="[FinData]" displayFolder="" count="0" memberValueDatatype="130" unbalanced="0"/>
    <cacheHierarchy uniqueName="[FinData].[Date (Year)]" caption="Date (Year)" attribute="1" defaultMemberUniqueName="[FinData].[Date (Year)].[All]" allUniqueName="[FinData].[Date (Year)].[All]" dimensionUniqueName="[FinData]" displayFolder="" count="0" memberValueDatatype="130" unbalanced="0"/>
    <cacheHierarchy uniqueName="[FinData].[Date (Quarter)]" caption="Date (Quarter)" attribute="1" defaultMemberUniqueName="[FinData].[Date (Quarter)].[All]" allUniqueName="[FinData].[Date (Quarter)].[All]" dimensionUniqueName="[FinData]" displayFolder="" count="0" memberValueDatatype="130" unbalanced="0"/>
    <cacheHierarchy uniqueName="[FinData].[Date (Month)]" caption="Date (Month)" attribute="1" defaultMemberUniqueName="[FinData].[Date (Month)].[All]" allUniqueName="[FinData].[Date (Month)].[All]" dimensionUniqueName="[FinData]" displayFolder="" count="0" memberValueDatatype="130" unbalanced="0"/>
    <cacheHierarchy uniqueName="[Table_ExternalData_1].[FinData[Segment]]]" caption="FinData[Segment]" attribute="1" defaultMemberUniqueName="[Table_ExternalData_1].[FinData[Segment]]].[All]" allUniqueName="[Table_ExternalData_1].[FinData[Segment]]].[All]" dimensionUniqueName="[Table_ExternalData_1]" displayFolder="" count="0" memberValueDatatype="130" unbalanced="0"/>
    <cacheHierarchy uniqueName="[Table_ExternalData_1].[FinData[Country]]]" caption="FinData[Country]" attribute="1" defaultMemberUniqueName="[Table_ExternalData_1].[FinData[Country]]].[All]" allUniqueName="[Table_ExternalData_1].[FinData[Country]]].[All]" dimensionUniqueName="[Table_ExternalData_1]" displayFolder="" count="0" memberValueDatatype="130" unbalanced="0"/>
    <cacheHierarchy uniqueName="[Table_ExternalData_1].[FinData[Product]]]" caption="FinData[Product]" attribute="1" defaultMemberUniqueName="[Table_ExternalData_1].[FinData[Product]]].[All]" allUniqueName="[Table_ExternalData_1].[FinData[Product]]].[All]" dimensionUniqueName="[Table_ExternalData_1]" displayFolder="" count="0" memberValueDatatype="130" unbalanced="0"/>
    <cacheHierarchy uniqueName="[Table_ExternalData_1].[FinData[Discount Band]]]" caption="FinData[Discount Band]" attribute="1" defaultMemberUniqueName="[Table_ExternalData_1].[FinData[Discount Band]]].[All]" allUniqueName="[Table_ExternalData_1].[FinData[Discount Band]]].[All]" dimensionUniqueName="[Table_ExternalData_1]" displayFolder="" count="0" memberValueDatatype="130" unbalanced="0"/>
    <cacheHierarchy uniqueName="[Table_ExternalData_1].[FinData[Units Sold]]]" caption="FinData[Units Sold]" attribute="1" defaultMemberUniqueName="[Table_ExternalData_1].[FinData[Units Sold]]].[All]" allUniqueName="[Table_ExternalData_1].[FinData[Units Sold]]].[All]" dimensionUniqueName="[Table_ExternalData_1]" displayFolder="" count="0" memberValueDatatype="5" unbalanced="0"/>
    <cacheHierarchy uniqueName="[Table_ExternalData_1].[FinData[Manufacturing Price]]]" caption="FinData[Manufacturing Price]" attribute="1" defaultMemberUniqueName="[Table_ExternalData_1].[FinData[Manufacturing Price]]].[All]" allUniqueName="[Table_ExternalData_1].[FinData[Manufacturing Price]]].[All]" dimensionUniqueName="[Table_ExternalData_1]" displayFolder="" count="0" memberValueDatatype="20" unbalanced="0"/>
    <cacheHierarchy uniqueName="[Table_ExternalData_1].[FinData[Sale Price]]]" caption="FinData[Sale Price]" attribute="1" defaultMemberUniqueName="[Table_ExternalData_1].[FinData[Sale Price]]].[All]" allUniqueName="[Table_ExternalData_1].[FinData[Sale Price]]].[All]" dimensionUniqueName="[Table_ExternalData_1]" displayFolder="" count="0" memberValueDatatype="20" unbalanced="0"/>
    <cacheHierarchy uniqueName="[Table_ExternalData_1].[FinData[Gross Sales]]]" caption="FinData[Gross Sales]" attribute="1" defaultMemberUniqueName="[Table_ExternalData_1].[FinData[Gross Sales]]].[All]" allUniqueName="[Table_ExternalData_1].[FinData[Gross Sales]]].[All]" dimensionUniqueName="[Table_ExternalData_1]" displayFolder="" count="0" memberValueDatatype="5" unbalanced="0"/>
    <cacheHierarchy uniqueName="[Table_ExternalData_1].[FinData[Discounts]]]" caption="FinData[Discounts]" attribute="1" defaultMemberUniqueName="[Table_ExternalData_1].[FinData[Discounts]]].[All]" allUniqueName="[Table_ExternalData_1].[FinData[Discounts]]].[All]" dimensionUniqueName="[Table_ExternalData_1]" displayFolder="" count="0" memberValueDatatype="5" unbalanced="0"/>
    <cacheHierarchy uniqueName="[Table_ExternalData_1].[FinData[Sales]]]" caption="FinData[Sales]" attribute="1" defaultMemberUniqueName="[Table_ExternalData_1].[FinData[Sales]]].[All]" allUniqueName="[Table_ExternalData_1].[FinData[Sales]]].[All]" dimensionUniqueName="[Table_ExternalData_1]" displayFolder="" count="0" memberValueDatatype="5" unbalanced="0"/>
    <cacheHierarchy uniqueName="[Table_ExternalData_1].[FinData[COGS]]]" caption="FinData[COGS]" attribute="1" defaultMemberUniqueName="[Table_ExternalData_1].[FinData[COGS]]].[All]" allUniqueName="[Table_ExternalData_1].[FinData[COGS]]].[All]" dimensionUniqueName="[Table_ExternalData_1]" displayFolder="" count="0" memberValueDatatype="5" unbalanced="0"/>
    <cacheHierarchy uniqueName="[Table_ExternalData_1].[FinData[Profit]]]" caption="FinData[Profit]" attribute="1" defaultMemberUniqueName="[Table_ExternalData_1].[FinData[Profit]]].[All]" allUniqueName="[Table_ExternalData_1].[FinData[Profit]]].[All]" dimensionUniqueName="[Table_ExternalData_1]" displayFolder="" count="0" memberValueDatatype="5" unbalanced="0"/>
    <cacheHierarchy uniqueName="[Table_ExternalData_1].[FinData[Date]]]" caption="FinData[Date]" attribute="1" time="1" defaultMemberUniqueName="[Table_ExternalData_1].[FinData[Date]]].[All]" allUniqueName="[Table_ExternalData_1].[FinData[Date]]].[All]" dimensionUniqueName="[Table_ExternalData_1]" displayFolder="" count="0" memberValueDatatype="7" unbalanced="0"/>
    <cacheHierarchy uniqueName="[Table_ExternalData_1].[FinData[Month Number]]]" caption="FinData[Month Number]" attribute="1" defaultMemberUniqueName="[Table_ExternalData_1].[FinData[Month Number]]].[All]" allUniqueName="[Table_ExternalData_1].[FinData[Month Number]]].[All]" dimensionUniqueName="[Table_ExternalData_1]" displayFolder="" count="0" memberValueDatatype="20" unbalanced="0"/>
    <cacheHierarchy uniqueName="[Table_ExternalData_1].[FinData[Month Name]]]" caption="FinData[Month Name]" attribute="1" defaultMemberUniqueName="[Table_ExternalData_1].[FinData[Month Name]]].[All]" allUniqueName="[Table_ExternalData_1].[FinData[Month Name]]].[All]" dimensionUniqueName="[Table_ExternalData_1]" displayFolder="" count="0" memberValueDatatype="130" unbalanced="0"/>
    <cacheHierarchy uniqueName="[Table_ExternalData_1].[FinData[Year]]]" caption="FinData[Year]" attribute="1" defaultMemberUniqueName="[Table_ExternalData_1].[FinData[Year]]].[All]" allUniqueName="[Table_ExternalData_1].[FinData[Year]]].[All]" dimensionUniqueName="[Table_ExternalData_1]" displayFolder="" count="0" memberValueDatatype="130" unbalanced="0"/>
    <cacheHierarchy uniqueName="[Table_ExternalData_1].[FinData[Date (Year)]]]" caption="FinData[Date (Year)]" attribute="1" defaultMemberUniqueName="[Table_ExternalData_1].[FinData[Date (Year)]]].[All]" allUniqueName="[Table_ExternalData_1].[FinData[Date (Year)]]].[All]" dimensionUniqueName="[Table_ExternalData_1]" displayFolder="" count="0" memberValueDatatype="130" unbalanced="0"/>
    <cacheHierarchy uniqueName="[Table_ExternalData_1].[FinData[Date (Quarter)]]]" caption="FinData[Date (Quarter)]" attribute="1" defaultMemberUniqueName="[Table_ExternalData_1].[FinData[Date (Quarter)]]].[All]" allUniqueName="[Table_ExternalData_1].[FinData[Date (Quarter)]]].[All]" dimensionUniqueName="[Table_ExternalData_1]" displayFolder="" count="0" memberValueDatatype="130" unbalanced="0"/>
    <cacheHierarchy uniqueName="[Table_ExternalData_1].[FinData[Date (Month)]]]" caption="FinData[Date (Month)]" attribute="1" defaultMemberUniqueName="[Table_ExternalData_1].[FinData[Date (Month)]]].[All]" allUniqueName="[Table_ExternalData_1].[FinData[Date (Month)]]].[All]" dimensionUniqueName="[Table_ExternalData_1]" displayFolder="" count="0" memberValueDatatype="130" unbalanced="0"/>
    <cacheHierarchy uniqueName="[Table_ExternalData_1].[FinData[Date (Month Index)]]]" caption="FinData[Date (Month Index)]" attribute="1" defaultMemberUniqueName="[Table_ExternalData_1].[FinData[Date (Month Index)]]].[All]" allUniqueName="[Table_ExternalData_1].[FinData[Date (Month Index)]]].[All]" dimensionUniqueName="[Table_ExternalData_1]" displayFolder="" count="0" memberValueDatatype="20" unbalanced="0"/>
    <cacheHierarchy uniqueName="[Table_ExternalData_1].[Column1]" caption="Column1" attribute="1" defaultMemberUniqueName="[Table_ExternalData_1].[Column1].[All]" allUniqueName="[Table_ExternalData_1].[Column1].[All]" dimensionUniqueName="[Table_ExternalData_1]" displayFolder="" count="0" memberValueDatatype="5" unbalanced="0"/>
    <cacheHierarchy uniqueName="[Table_ExternalData_1].[sum of sale]" caption="sum of sale" attribute="1" defaultMemberUniqueName="[Table_ExternalData_1].[sum of sale].[All]" allUniqueName="[Table_ExternalData_1].[sum of sale].[All]" dimensionUniqueName="[Table_ExternalData_1]" displayFolder="" count="0" memberValueDatatype="5" unbalanced="0"/>
    <cacheHierarchy uniqueName="[Table_ExternalData_1].[sum of profit]" caption="sum of profit" attribute="1" defaultMemberUniqueName="[Table_ExternalData_1].[sum of profit].[All]" allUniqueName="[Table_ExternalData_1].[sum of profit].[All]" dimensionUniqueName="[Table_ExternalData_1]" displayFolder="" count="0" memberValueDatatype="5" unbalanced="0"/>
    <cacheHierarchy uniqueName="[Table_ExternalData_1].[Profit Percentage]" caption="Profit Percentage" attribute="1" defaultMemberUniqueName="[Table_ExternalData_1].[Profit Percentage].[All]" allUniqueName="[Table_ExternalData_1].[Profit Percentage].[All]" dimensionUniqueName="[Table_ExternalData_1]" displayFolder="" count="0" memberValueDatatype="5" unbalanced="0"/>
    <cacheHierarchy uniqueName="[FinData].[Date (Month Index)]" caption="Date (Month Index)" attribute="1" defaultMemberUniqueName="[FinData].[Date (Month Index)].[All]" allUniqueName="[FinData].[Date (Month Index)].[All]" dimensionUniqueName="[FinData]" displayFolder="" count="0" memberValueDatatype="20" unbalanced="0" hidden="1"/>
    <cacheHierarchy uniqueName="[Measures].[__XL_Count FinData]" caption="__XL_Count FinData" measure="1" displayFolder="" measureGroup="FinData"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Gross Sales]" caption="Sum of Gross Sales" measure="1" displayFolder="" measureGroup="FinData"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Sales]" caption="Sum of Sales" measure="1" displayFolder="" measureGroup="FinData"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FinData"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FinData" count="0" hidden="1">
      <extLst>
        <ext xmlns:x15="http://schemas.microsoft.com/office/spreadsheetml/2010/11/main" uri="{B97F6D7D-B522-45F9-BDA1-12C45D357490}">
          <x15:cacheHierarchy aggregatedColumn="11"/>
        </ext>
      </extLst>
    </cacheHierarchy>
    <cacheHierarchy uniqueName="[Measures].[Sum of Profit Percentage]" caption="Sum of Profit Percentage" measure="1" displayFolder="" measureGroup="Table_ExternalData_1" count="0" hidden="1">
      <extLst>
        <ext xmlns:x15="http://schemas.microsoft.com/office/spreadsheetml/2010/11/main" uri="{B97F6D7D-B522-45F9-BDA1-12C45D357490}">
          <x15:cacheHierarchy aggregatedColumn="42"/>
        </ext>
      </extLst>
    </cacheHierarchy>
  </cacheHierarchies>
  <kpis count="0"/>
  <dimensions count="3">
    <dimension name="FinData" uniqueName="[FinData]" caption="FinData"/>
    <dimension measure="1" name="Measures" uniqueName="[Measures]" caption="Measures"/>
    <dimension name="Table_ExternalData_1" uniqueName="[Table_ExternalData_1]" caption="Table_ExternalData_1"/>
  </dimensions>
  <measureGroups count="2">
    <measureGroup name="FinData" caption="FinData"/>
    <measureGroup name="Table_ExternalData_1" caption="Table_ExternalData_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dell" refreshedDate="45936.492557523146" createdVersion="5" refreshedVersion="6" minRefreshableVersion="3" recordCount="0" supportSubquery="1" supportAdvancedDrill="1">
  <cacheSource type="external" connectionId="3"/>
  <cacheFields count="2">
    <cacheField name="[Measures].[Sum of Sales]" caption="Sum of Sales" numFmtId="0" hierarchy="48" level="32767"/>
    <cacheField name="[FinData].[Product].[Product]" caption="Product" numFmtId="0" hierarchy="2" level="1">
      <sharedItems containsSemiMixedTypes="0" containsNonDate="0" containsString="0"/>
    </cacheField>
  </cacheFields>
  <cacheHierarchies count="52">
    <cacheHierarchy uniqueName="[FinData].[Segment]" caption="Segment" attribute="1" defaultMemberUniqueName="[FinData].[Segment].[All]" allUniqueName="[FinData].[Segment].[All]" dimensionUniqueName="[FinData]" displayFolder="" count="2" memberValueDatatype="130" unbalanced="0"/>
    <cacheHierarchy uniqueName="[FinData].[Country]" caption="Country" attribute="1" defaultMemberUniqueName="[FinData].[Country].[All]" allUniqueName="[FinData].[Country].[All]" dimensionUniqueName="[FinData]" displayFolder="" count="2" memberValueDatatype="130" unbalanced="0"/>
    <cacheHierarchy uniqueName="[FinData].[Product]" caption="Product" attribute="1" defaultMemberUniqueName="[FinData].[Product].[All]" allUniqueName="[FinData].[Product].[All]" dimensionUniqueName="[FinData]" displayFolder="" count="2" memberValueDatatype="130" unbalanced="0">
      <fieldsUsage count="2">
        <fieldUsage x="-1"/>
        <fieldUsage x="1"/>
      </fieldsUsage>
    </cacheHierarchy>
    <cacheHierarchy uniqueName="[FinData].[Discount Band]" caption="Discount Band" attribute="1" defaultMemberUniqueName="[FinData].[Discount Band].[All]" allUniqueName="[FinData].[Discount Band].[All]" dimensionUniqueName="[FinData]" displayFolder="" count="0" memberValueDatatype="130" unbalanced="0"/>
    <cacheHierarchy uniqueName="[FinData].[Units Sold]" caption="Units Sold" attribute="1" defaultMemberUniqueName="[FinData].[Units Sold].[All]" allUniqueName="[FinData].[Units Sold].[All]" dimensionUniqueName="[FinData]" displayFolder="" count="0" memberValueDatatype="5" unbalanced="0"/>
    <cacheHierarchy uniqueName="[FinData].[Manufacturing Price]" caption="Manufacturing Price" attribute="1" defaultMemberUniqueName="[FinData].[Manufacturing Price].[All]" allUniqueName="[FinData].[Manufacturing Price].[All]" dimensionUniqueName="[FinData]" displayFolder="" count="0" memberValueDatatype="6" unbalanced="0"/>
    <cacheHierarchy uniqueName="[FinData].[Sale Price]" caption="Sale Price" attribute="1" defaultMemberUniqueName="[FinData].[Sale Price].[All]" allUniqueName="[FinData].[Sale Price].[All]" dimensionUniqueName="[FinData]" displayFolder="" count="0" memberValueDatatype="6" unbalanced="0"/>
    <cacheHierarchy uniqueName="[FinData].[Gross Sales]" caption="Gross Sales" attribute="1" defaultMemberUniqueName="[FinData].[Gross Sales].[All]" allUniqueName="[FinData].[Gross Sales].[All]" dimensionUniqueName="[FinData]" displayFolder="" count="0" memberValueDatatype="6" unbalanced="0"/>
    <cacheHierarchy uniqueName="[FinData].[Discounts]" caption="Discounts" attribute="1" defaultMemberUniqueName="[FinData].[Discounts].[All]" allUniqueName="[FinData].[Discounts].[All]" dimensionUniqueName="[FinData]" displayFolder="" count="0" memberValueDatatype="6" unbalanced="0"/>
    <cacheHierarchy uniqueName="[FinData].[Sales]" caption="Sales" attribute="1" defaultMemberUniqueName="[FinData].[Sales].[All]" allUniqueName="[FinData].[Sales].[All]" dimensionUniqueName="[FinData]" displayFolder="" count="0" memberValueDatatype="6" unbalanced="0"/>
    <cacheHierarchy uniqueName="[FinData].[COGS]" caption="COGS" attribute="1" defaultMemberUniqueName="[FinData].[COGS].[All]" allUniqueName="[FinData].[COGS].[All]" dimensionUniqueName="[FinData]" displayFolder="" count="0" memberValueDatatype="6" unbalanced="0"/>
    <cacheHierarchy uniqueName="[FinData].[Profit]" caption="Profit" attribute="1" defaultMemberUniqueName="[FinData].[Profit].[All]" allUniqueName="[FinData].[Profit].[All]" dimensionUniqueName="[FinData]" displayFolder="" count="0" memberValueDatatype="6" unbalanced="0"/>
    <cacheHierarchy uniqueName="[FinData].[Date]" caption="Date" attribute="1" time="1" defaultMemberUniqueName="[FinData].[Date].[All]" allUniqueName="[FinData].[Date].[All]" dimensionUniqueName="[FinData]" displayFolder="" count="2" memberValueDatatype="7" unbalanced="0"/>
    <cacheHierarchy uniqueName="[FinData].[Month Number]" caption="Month Number" attribute="1" defaultMemberUniqueName="[FinData].[Month Number].[All]" allUniqueName="[FinData].[Month Number].[All]" dimensionUniqueName="[FinData]" displayFolder="" count="0" memberValueDatatype="5" unbalanced="0"/>
    <cacheHierarchy uniqueName="[FinData].[Month Name]" caption="Month Name" attribute="1" defaultMemberUniqueName="[FinData].[Month Name].[All]" allUniqueName="[FinData].[Month Name].[All]" dimensionUniqueName="[FinData]" displayFolder="" count="0" memberValueDatatype="130" unbalanced="0"/>
    <cacheHierarchy uniqueName="[FinData].[Year]" caption="Year" attribute="1" defaultMemberUniqueName="[FinData].[Year].[All]" allUniqueName="[FinData].[Year].[All]" dimensionUniqueName="[FinData]" displayFolder="" count="0" memberValueDatatype="130" unbalanced="0"/>
    <cacheHierarchy uniqueName="[FinData].[Date (Year)]" caption="Date (Year)" attribute="1" defaultMemberUniqueName="[FinData].[Date (Year)].[All]" allUniqueName="[FinData].[Date (Year)].[All]" dimensionUniqueName="[FinData]" displayFolder="" count="0" memberValueDatatype="130" unbalanced="0"/>
    <cacheHierarchy uniqueName="[FinData].[Date (Quarter)]" caption="Date (Quarter)" attribute="1" defaultMemberUniqueName="[FinData].[Date (Quarter)].[All]" allUniqueName="[FinData].[Date (Quarter)].[All]" dimensionUniqueName="[FinData]" displayFolder="" count="0" memberValueDatatype="130" unbalanced="0"/>
    <cacheHierarchy uniqueName="[FinData].[Date (Month)]" caption="Date (Month)" attribute="1" defaultMemberUniqueName="[FinData].[Date (Month)].[All]" allUniqueName="[FinData].[Date (Month)].[All]" dimensionUniqueName="[FinData]" displayFolder="" count="0" memberValueDatatype="130" unbalanced="0"/>
    <cacheHierarchy uniqueName="[Table_ExternalData_1].[FinData[Segment]]]" caption="FinData[Segment]" attribute="1" defaultMemberUniqueName="[Table_ExternalData_1].[FinData[Segment]]].[All]" allUniqueName="[Table_ExternalData_1].[FinData[Segment]]].[All]" dimensionUniqueName="[Table_ExternalData_1]" displayFolder="" count="0" memberValueDatatype="130" unbalanced="0"/>
    <cacheHierarchy uniqueName="[Table_ExternalData_1].[FinData[Country]]]" caption="FinData[Country]" attribute="1" defaultMemberUniqueName="[Table_ExternalData_1].[FinData[Country]]].[All]" allUniqueName="[Table_ExternalData_1].[FinData[Country]]].[All]" dimensionUniqueName="[Table_ExternalData_1]" displayFolder="" count="0" memberValueDatatype="130" unbalanced="0"/>
    <cacheHierarchy uniqueName="[Table_ExternalData_1].[FinData[Product]]]" caption="FinData[Product]" attribute="1" defaultMemberUniqueName="[Table_ExternalData_1].[FinData[Product]]].[All]" allUniqueName="[Table_ExternalData_1].[FinData[Product]]].[All]" dimensionUniqueName="[Table_ExternalData_1]" displayFolder="" count="0" memberValueDatatype="130" unbalanced="0"/>
    <cacheHierarchy uniqueName="[Table_ExternalData_1].[FinData[Discount Band]]]" caption="FinData[Discount Band]" attribute="1" defaultMemberUniqueName="[Table_ExternalData_1].[FinData[Discount Band]]].[All]" allUniqueName="[Table_ExternalData_1].[FinData[Discount Band]]].[All]" dimensionUniqueName="[Table_ExternalData_1]" displayFolder="" count="0" memberValueDatatype="130" unbalanced="0"/>
    <cacheHierarchy uniqueName="[Table_ExternalData_1].[FinData[Units Sold]]]" caption="FinData[Units Sold]" attribute="1" defaultMemberUniqueName="[Table_ExternalData_1].[FinData[Units Sold]]].[All]" allUniqueName="[Table_ExternalData_1].[FinData[Units Sold]]].[All]" dimensionUniqueName="[Table_ExternalData_1]" displayFolder="" count="0" memberValueDatatype="5" unbalanced="0"/>
    <cacheHierarchy uniqueName="[Table_ExternalData_1].[FinData[Manufacturing Price]]]" caption="FinData[Manufacturing Price]" attribute="1" defaultMemberUniqueName="[Table_ExternalData_1].[FinData[Manufacturing Price]]].[All]" allUniqueName="[Table_ExternalData_1].[FinData[Manufacturing Price]]].[All]" dimensionUniqueName="[Table_ExternalData_1]" displayFolder="" count="0" memberValueDatatype="20" unbalanced="0"/>
    <cacheHierarchy uniqueName="[Table_ExternalData_1].[FinData[Sale Price]]]" caption="FinData[Sale Price]" attribute="1" defaultMemberUniqueName="[Table_ExternalData_1].[FinData[Sale Price]]].[All]" allUniqueName="[Table_ExternalData_1].[FinData[Sale Price]]].[All]" dimensionUniqueName="[Table_ExternalData_1]" displayFolder="" count="0" memberValueDatatype="20" unbalanced="0"/>
    <cacheHierarchy uniqueName="[Table_ExternalData_1].[FinData[Gross Sales]]]" caption="FinData[Gross Sales]" attribute="1" defaultMemberUniqueName="[Table_ExternalData_1].[FinData[Gross Sales]]].[All]" allUniqueName="[Table_ExternalData_1].[FinData[Gross Sales]]].[All]" dimensionUniqueName="[Table_ExternalData_1]" displayFolder="" count="0" memberValueDatatype="5" unbalanced="0"/>
    <cacheHierarchy uniqueName="[Table_ExternalData_1].[FinData[Discounts]]]" caption="FinData[Discounts]" attribute="1" defaultMemberUniqueName="[Table_ExternalData_1].[FinData[Discounts]]].[All]" allUniqueName="[Table_ExternalData_1].[FinData[Discounts]]].[All]" dimensionUniqueName="[Table_ExternalData_1]" displayFolder="" count="0" memberValueDatatype="5" unbalanced="0"/>
    <cacheHierarchy uniqueName="[Table_ExternalData_1].[FinData[Sales]]]" caption="FinData[Sales]" attribute="1" defaultMemberUniqueName="[Table_ExternalData_1].[FinData[Sales]]].[All]" allUniqueName="[Table_ExternalData_1].[FinData[Sales]]].[All]" dimensionUniqueName="[Table_ExternalData_1]" displayFolder="" count="0" memberValueDatatype="5" unbalanced="0"/>
    <cacheHierarchy uniqueName="[Table_ExternalData_1].[FinData[COGS]]]" caption="FinData[COGS]" attribute="1" defaultMemberUniqueName="[Table_ExternalData_1].[FinData[COGS]]].[All]" allUniqueName="[Table_ExternalData_1].[FinData[COGS]]].[All]" dimensionUniqueName="[Table_ExternalData_1]" displayFolder="" count="0" memberValueDatatype="5" unbalanced="0"/>
    <cacheHierarchy uniqueName="[Table_ExternalData_1].[FinData[Profit]]]" caption="FinData[Profit]" attribute="1" defaultMemberUniqueName="[Table_ExternalData_1].[FinData[Profit]]].[All]" allUniqueName="[Table_ExternalData_1].[FinData[Profit]]].[All]" dimensionUniqueName="[Table_ExternalData_1]" displayFolder="" count="0" memberValueDatatype="5" unbalanced="0"/>
    <cacheHierarchy uniqueName="[Table_ExternalData_1].[FinData[Date]]]" caption="FinData[Date]" attribute="1" time="1" defaultMemberUniqueName="[Table_ExternalData_1].[FinData[Date]]].[All]" allUniqueName="[Table_ExternalData_1].[FinData[Date]]].[All]" dimensionUniqueName="[Table_ExternalData_1]" displayFolder="" count="0" memberValueDatatype="7" unbalanced="0"/>
    <cacheHierarchy uniqueName="[Table_ExternalData_1].[FinData[Month Number]]]" caption="FinData[Month Number]" attribute="1" defaultMemberUniqueName="[Table_ExternalData_1].[FinData[Month Number]]].[All]" allUniqueName="[Table_ExternalData_1].[FinData[Month Number]]].[All]" dimensionUniqueName="[Table_ExternalData_1]" displayFolder="" count="0" memberValueDatatype="20" unbalanced="0"/>
    <cacheHierarchy uniqueName="[Table_ExternalData_1].[FinData[Month Name]]]" caption="FinData[Month Name]" attribute="1" defaultMemberUniqueName="[Table_ExternalData_1].[FinData[Month Name]]].[All]" allUniqueName="[Table_ExternalData_1].[FinData[Month Name]]].[All]" dimensionUniqueName="[Table_ExternalData_1]" displayFolder="" count="0" memberValueDatatype="130" unbalanced="0"/>
    <cacheHierarchy uniqueName="[Table_ExternalData_1].[FinData[Year]]]" caption="FinData[Year]" attribute="1" defaultMemberUniqueName="[Table_ExternalData_1].[FinData[Year]]].[All]" allUniqueName="[Table_ExternalData_1].[FinData[Year]]].[All]" dimensionUniqueName="[Table_ExternalData_1]" displayFolder="" count="0" memberValueDatatype="130" unbalanced="0"/>
    <cacheHierarchy uniqueName="[Table_ExternalData_1].[FinData[Date (Year)]]]" caption="FinData[Date (Year)]" attribute="1" defaultMemberUniqueName="[Table_ExternalData_1].[FinData[Date (Year)]]].[All]" allUniqueName="[Table_ExternalData_1].[FinData[Date (Year)]]].[All]" dimensionUniqueName="[Table_ExternalData_1]" displayFolder="" count="0" memberValueDatatype="130" unbalanced="0"/>
    <cacheHierarchy uniqueName="[Table_ExternalData_1].[FinData[Date (Quarter)]]]" caption="FinData[Date (Quarter)]" attribute="1" defaultMemberUniqueName="[Table_ExternalData_1].[FinData[Date (Quarter)]]].[All]" allUniqueName="[Table_ExternalData_1].[FinData[Date (Quarter)]]].[All]" dimensionUniqueName="[Table_ExternalData_1]" displayFolder="" count="0" memberValueDatatype="130" unbalanced="0"/>
    <cacheHierarchy uniqueName="[Table_ExternalData_1].[FinData[Date (Month)]]]" caption="FinData[Date (Month)]" attribute="1" defaultMemberUniqueName="[Table_ExternalData_1].[FinData[Date (Month)]]].[All]" allUniqueName="[Table_ExternalData_1].[FinData[Date (Month)]]].[All]" dimensionUniqueName="[Table_ExternalData_1]" displayFolder="" count="0" memberValueDatatype="130" unbalanced="0"/>
    <cacheHierarchy uniqueName="[Table_ExternalData_1].[FinData[Date (Month Index)]]]" caption="FinData[Date (Month Index)]" attribute="1" defaultMemberUniqueName="[Table_ExternalData_1].[FinData[Date (Month Index)]]].[All]" allUniqueName="[Table_ExternalData_1].[FinData[Date (Month Index)]]].[All]" dimensionUniqueName="[Table_ExternalData_1]" displayFolder="" count="0" memberValueDatatype="20" unbalanced="0"/>
    <cacheHierarchy uniqueName="[Table_ExternalData_1].[Column1]" caption="Column1" attribute="1" defaultMemberUniqueName="[Table_ExternalData_1].[Column1].[All]" allUniqueName="[Table_ExternalData_1].[Column1].[All]" dimensionUniqueName="[Table_ExternalData_1]" displayFolder="" count="0" memberValueDatatype="5" unbalanced="0"/>
    <cacheHierarchy uniqueName="[Table_ExternalData_1].[sum of sale]" caption="sum of sale" attribute="1" defaultMemberUniqueName="[Table_ExternalData_1].[sum of sale].[All]" allUniqueName="[Table_ExternalData_1].[sum of sale].[All]" dimensionUniqueName="[Table_ExternalData_1]" displayFolder="" count="0" memberValueDatatype="5" unbalanced="0"/>
    <cacheHierarchy uniqueName="[Table_ExternalData_1].[sum of profit]" caption="sum of profit" attribute="1" defaultMemberUniqueName="[Table_ExternalData_1].[sum of profit].[All]" allUniqueName="[Table_ExternalData_1].[sum of profit].[All]" dimensionUniqueName="[Table_ExternalData_1]" displayFolder="" count="0" memberValueDatatype="5" unbalanced="0"/>
    <cacheHierarchy uniqueName="[Table_ExternalData_1].[Profit Percentage]" caption="Profit Percentage" attribute="1" defaultMemberUniqueName="[Table_ExternalData_1].[Profit Percentage].[All]" allUniqueName="[Table_ExternalData_1].[Profit Percentage].[All]" dimensionUniqueName="[Table_ExternalData_1]" displayFolder="" count="0" memberValueDatatype="5" unbalanced="0"/>
    <cacheHierarchy uniqueName="[FinData].[Date (Month Index)]" caption="Date (Month Index)" attribute="1" defaultMemberUniqueName="[FinData].[Date (Month Index)].[All]" allUniqueName="[FinData].[Date (Month Index)].[All]" dimensionUniqueName="[FinData]" displayFolder="" count="0" memberValueDatatype="20" unbalanced="0" hidden="1"/>
    <cacheHierarchy uniqueName="[Measures].[__XL_Count FinData]" caption="__XL_Count FinData" measure="1" displayFolder="" measureGroup="FinData"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Gross Sales]" caption="Sum of Gross Sales" measure="1" displayFolder="" measureGroup="FinData" count="0" hidden="1">
      <extLst>
        <ext xmlns:x15="http://schemas.microsoft.com/office/spreadsheetml/2010/11/main" uri="{B97F6D7D-B522-45F9-BDA1-12C45D357490}">
          <x15:cacheHierarchy aggregatedColumn="7"/>
        </ext>
      </extLst>
    </cacheHierarchy>
    <cacheHierarchy uniqueName="[Measures].[Sum of Sales]" caption="Sum of Sales" measure="1" displayFolder="" measureGroup="FinData"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COGS]" caption="Sum of COGS" measure="1" displayFolder="" measureGroup="FinData"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FinData" count="0" hidden="1">
      <extLst>
        <ext xmlns:x15="http://schemas.microsoft.com/office/spreadsheetml/2010/11/main" uri="{B97F6D7D-B522-45F9-BDA1-12C45D357490}">
          <x15:cacheHierarchy aggregatedColumn="11"/>
        </ext>
      </extLst>
    </cacheHierarchy>
    <cacheHierarchy uniqueName="[Measures].[Sum of Profit Percentage]" caption="Sum of Profit Percentage" measure="1" displayFolder="" measureGroup="Table_ExternalData_1" count="0" hidden="1">
      <extLst>
        <ext xmlns:x15="http://schemas.microsoft.com/office/spreadsheetml/2010/11/main" uri="{B97F6D7D-B522-45F9-BDA1-12C45D357490}">
          <x15:cacheHierarchy aggregatedColumn="42"/>
        </ext>
      </extLst>
    </cacheHierarchy>
  </cacheHierarchies>
  <kpis count="0"/>
  <dimensions count="3">
    <dimension name="FinData" uniqueName="[FinData]" caption="FinData"/>
    <dimension measure="1" name="Measures" uniqueName="[Measures]" caption="Measures"/>
    <dimension name="Table_ExternalData_1" uniqueName="[Table_ExternalData_1]" caption="Table_ExternalData_1"/>
  </dimensions>
  <measureGroups count="2">
    <measureGroup name="FinData" caption="FinData"/>
    <measureGroup name="Table_ExternalData_1" caption="Table_ExternalData_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dell" refreshedDate="45936.49255787037" createdVersion="5" refreshedVersion="6" minRefreshableVersion="3" recordCount="0" supportSubquery="1" supportAdvancedDrill="1">
  <cacheSource type="external" connectionId="3"/>
  <cacheFields count="2">
    <cacheField name="[Measures].[Sum of COGS]" caption="Sum of COGS" numFmtId="0" hierarchy="49" level="32767"/>
    <cacheField name="[FinData].[Product].[Product]" caption="Product" numFmtId="0" hierarchy="2" level="1">
      <sharedItems containsSemiMixedTypes="0" containsNonDate="0" containsString="0"/>
    </cacheField>
  </cacheFields>
  <cacheHierarchies count="52">
    <cacheHierarchy uniqueName="[FinData].[Segment]" caption="Segment" attribute="1" defaultMemberUniqueName="[FinData].[Segment].[All]" allUniqueName="[FinData].[Segment].[All]" dimensionUniqueName="[FinData]" displayFolder="" count="2" memberValueDatatype="130" unbalanced="0"/>
    <cacheHierarchy uniqueName="[FinData].[Country]" caption="Country" attribute="1" defaultMemberUniqueName="[FinData].[Country].[All]" allUniqueName="[FinData].[Country].[All]" dimensionUniqueName="[FinData]" displayFolder="" count="2" memberValueDatatype="130" unbalanced="0"/>
    <cacheHierarchy uniqueName="[FinData].[Product]" caption="Product" attribute="1" defaultMemberUniqueName="[FinData].[Product].[All]" allUniqueName="[FinData].[Product].[All]" dimensionUniqueName="[FinData]" displayFolder="" count="2" memberValueDatatype="130" unbalanced="0">
      <fieldsUsage count="2">
        <fieldUsage x="-1"/>
        <fieldUsage x="1"/>
      </fieldsUsage>
    </cacheHierarchy>
    <cacheHierarchy uniqueName="[FinData].[Discount Band]" caption="Discount Band" attribute="1" defaultMemberUniqueName="[FinData].[Discount Band].[All]" allUniqueName="[FinData].[Discount Band].[All]" dimensionUniqueName="[FinData]" displayFolder="" count="0" memberValueDatatype="130" unbalanced="0"/>
    <cacheHierarchy uniqueName="[FinData].[Units Sold]" caption="Units Sold" attribute="1" defaultMemberUniqueName="[FinData].[Units Sold].[All]" allUniqueName="[FinData].[Units Sold].[All]" dimensionUniqueName="[FinData]" displayFolder="" count="0" memberValueDatatype="5" unbalanced="0"/>
    <cacheHierarchy uniqueName="[FinData].[Manufacturing Price]" caption="Manufacturing Price" attribute="1" defaultMemberUniqueName="[FinData].[Manufacturing Price].[All]" allUniqueName="[FinData].[Manufacturing Price].[All]" dimensionUniqueName="[FinData]" displayFolder="" count="0" memberValueDatatype="6" unbalanced="0"/>
    <cacheHierarchy uniqueName="[FinData].[Sale Price]" caption="Sale Price" attribute="1" defaultMemberUniqueName="[FinData].[Sale Price].[All]" allUniqueName="[FinData].[Sale Price].[All]" dimensionUniqueName="[FinData]" displayFolder="" count="0" memberValueDatatype="6" unbalanced="0"/>
    <cacheHierarchy uniqueName="[FinData].[Gross Sales]" caption="Gross Sales" attribute="1" defaultMemberUniqueName="[FinData].[Gross Sales].[All]" allUniqueName="[FinData].[Gross Sales].[All]" dimensionUniqueName="[FinData]" displayFolder="" count="0" memberValueDatatype="6" unbalanced="0"/>
    <cacheHierarchy uniqueName="[FinData].[Discounts]" caption="Discounts" attribute="1" defaultMemberUniqueName="[FinData].[Discounts].[All]" allUniqueName="[FinData].[Discounts].[All]" dimensionUniqueName="[FinData]" displayFolder="" count="0" memberValueDatatype="6" unbalanced="0"/>
    <cacheHierarchy uniqueName="[FinData].[Sales]" caption="Sales" attribute="1" defaultMemberUniqueName="[FinData].[Sales].[All]" allUniqueName="[FinData].[Sales].[All]" dimensionUniqueName="[FinData]" displayFolder="" count="0" memberValueDatatype="6" unbalanced="0"/>
    <cacheHierarchy uniqueName="[FinData].[COGS]" caption="COGS" attribute="1" defaultMemberUniqueName="[FinData].[COGS].[All]" allUniqueName="[FinData].[COGS].[All]" dimensionUniqueName="[FinData]" displayFolder="" count="0" memberValueDatatype="6" unbalanced="0"/>
    <cacheHierarchy uniqueName="[FinData].[Profit]" caption="Profit" attribute="1" defaultMemberUniqueName="[FinData].[Profit].[All]" allUniqueName="[FinData].[Profit].[All]" dimensionUniqueName="[FinData]" displayFolder="" count="0" memberValueDatatype="6" unbalanced="0"/>
    <cacheHierarchy uniqueName="[FinData].[Date]" caption="Date" attribute="1" time="1" defaultMemberUniqueName="[FinData].[Date].[All]" allUniqueName="[FinData].[Date].[All]" dimensionUniqueName="[FinData]" displayFolder="" count="2" memberValueDatatype="7" unbalanced="0"/>
    <cacheHierarchy uniqueName="[FinData].[Month Number]" caption="Month Number" attribute="1" defaultMemberUniqueName="[FinData].[Month Number].[All]" allUniqueName="[FinData].[Month Number].[All]" dimensionUniqueName="[FinData]" displayFolder="" count="0" memberValueDatatype="5" unbalanced="0"/>
    <cacheHierarchy uniqueName="[FinData].[Month Name]" caption="Month Name" attribute="1" defaultMemberUniqueName="[FinData].[Month Name].[All]" allUniqueName="[FinData].[Month Name].[All]" dimensionUniqueName="[FinData]" displayFolder="" count="0" memberValueDatatype="130" unbalanced="0"/>
    <cacheHierarchy uniqueName="[FinData].[Year]" caption="Year" attribute="1" defaultMemberUniqueName="[FinData].[Year].[All]" allUniqueName="[FinData].[Year].[All]" dimensionUniqueName="[FinData]" displayFolder="" count="0" memberValueDatatype="130" unbalanced="0"/>
    <cacheHierarchy uniqueName="[FinData].[Date (Year)]" caption="Date (Year)" attribute="1" defaultMemberUniqueName="[FinData].[Date (Year)].[All]" allUniqueName="[FinData].[Date (Year)].[All]" dimensionUniqueName="[FinData]" displayFolder="" count="0" memberValueDatatype="130" unbalanced="0"/>
    <cacheHierarchy uniqueName="[FinData].[Date (Quarter)]" caption="Date (Quarter)" attribute="1" defaultMemberUniqueName="[FinData].[Date (Quarter)].[All]" allUniqueName="[FinData].[Date (Quarter)].[All]" dimensionUniqueName="[FinData]" displayFolder="" count="0" memberValueDatatype="130" unbalanced="0"/>
    <cacheHierarchy uniqueName="[FinData].[Date (Month)]" caption="Date (Month)" attribute="1" defaultMemberUniqueName="[FinData].[Date (Month)].[All]" allUniqueName="[FinData].[Date (Month)].[All]" dimensionUniqueName="[FinData]" displayFolder="" count="0" memberValueDatatype="130" unbalanced="0"/>
    <cacheHierarchy uniqueName="[Table_ExternalData_1].[FinData[Segment]]]" caption="FinData[Segment]" attribute="1" defaultMemberUniqueName="[Table_ExternalData_1].[FinData[Segment]]].[All]" allUniqueName="[Table_ExternalData_1].[FinData[Segment]]].[All]" dimensionUniqueName="[Table_ExternalData_1]" displayFolder="" count="0" memberValueDatatype="130" unbalanced="0"/>
    <cacheHierarchy uniqueName="[Table_ExternalData_1].[FinData[Country]]]" caption="FinData[Country]" attribute="1" defaultMemberUniqueName="[Table_ExternalData_1].[FinData[Country]]].[All]" allUniqueName="[Table_ExternalData_1].[FinData[Country]]].[All]" dimensionUniqueName="[Table_ExternalData_1]" displayFolder="" count="0" memberValueDatatype="130" unbalanced="0"/>
    <cacheHierarchy uniqueName="[Table_ExternalData_1].[FinData[Product]]]" caption="FinData[Product]" attribute="1" defaultMemberUniqueName="[Table_ExternalData_1].[FinData[Product]]].[All]" allUniqueName="[Table_ExternalData_1].[FinData[Product]]].[All]" dimensionUniqueName="[Table_ExternalData_1]" displayFolder="" count="0" memberValueDatatype="130" unbalanced="0"/>
    <cacheHierarchy uniqueName="[Table_ExternalData_1].[FinData[Discount Band]]]" caption="FinData[Discount Band]" attribute="1" defaultMemberUniqueName="[Table_ExternalData_1].[FinData[Discount Band]]].[All]" allUniqueName="[Table_ExternalData_1].[FinData[Discount Band]]].[All]" dimensionUniqueName="[Table_ExternalData_1]" displayFolder="" count="0" memberValueDatatype="130" unbalanced="0"/>
    <cacheHierarchy uniqueName="[Table_ExternalData_1].[FinData[Units Sold]]]" caption="FinData[Units Sold]" attribute="1" defaultMemberUniqueName="[Table_ExternalData_1].[FinData[Units Sold]]].[All]" allUniqueName="[Table_ExternalData_1].[FinData[Units Sold]]].[All]" dimensionUniqueName="[Table_ExternalData_1]" displayFolder="" count="0" memberValueDatatype="5" unbalanced="0"/>
    <cacheHierarchy uniqueName="[Table_ExternalData_1].[FinData[Manufacturing Price]]]" caption="FinData[Manufacturing Price]" attribute="1" defaultMemberUniqueName="[Table_ExternalData_1].[FinData[Manufacturing Price]]].[All]" allUniqueName="[Table_ExternalData_1].[FinData[Manufacturing Price]]].[All]" dimensionUniqueName="[Table_ExternalData_1]" displayFolder="" count="0" memberValueDatatype="20" unbalanced="0"/>
    <cacheHierarchy uniqueName="[Table_ExternalData_1].[FinData[Sale Price]]]" caption="FinData[Sale Price]" attribute="1" defaultMemberUniqueName="[Table_ExternalData_1].[FinData[Sale Price]]].[All]" allUniqueName="[Table_ExternalData_1].[FinData[Sale Price]]].[All]" dimensionUniqueName="[Table_ExternalData_1]" displayFolder="" count="0" memberValueDatatype="20" unbalanced="0"/>
    <cacheHierarchy uniqueName="[Table_ExternalData_1].[FinData[Gross Sales]]]" caption="FinData[Gross Sales]" attribute="1" defaultMemberUniqueName="[Table_ExternalData_1].[FinData[Gross Sales]]].[All]" allUniqueName="[Table_ExternalData_1].[FinData[Gross Sales]]].[All]" dimensionUniqueName="[Table_ExternalData_1]" displayFolder="" count="0" memberValueDatatype="5" unbalanced="0"/>
    <cacheHierarchy uniqueName="[Table_ExternalData_1].[FinData[Discounts]]]" caption="FinData[Discounts]" attribute="1" defaultMemberUniqueName="[Table_ExternalData_1].[FinData[Discounts]]].[All]" allUniqueName="[Table_ExternalData_1].[FinData[Discounts]]].[All]" dimensionUniqueName="[Table_ExternalData_1]" displayFolder="" count="0" memberValueDatatype="5" unbalanced="0"/>
    <cacheHierarchy uniqueName="[Table_ExternalData_1].[FinData[Sales]]]" caption="FinData[Sales]" attribute="1" defaultMemberUniqueName="[Table_ExternalData_1].[FinData[Sales]]].[All]" allUniqueName="[Table_ExternalData_1].[FinData[Sales]]].[All]" dimensionUniqueName="[Table_ExternalData_1]" displayFolder="" count="0" memberValueDatatype="5" unbalanced="0"/>
    <cacheHierarchy uniqueName="[Table_ExternalData_1].[FinData[COGS]]]" caption="FinData[COGS]" attribute="1" defaultMemberUniqueName="[Table_ExternalData_1].[FinData[COGS]]].[All]" allUniqueName="[Table_ExternalData_1].[FinData[COGS]]].[All]" dimensionUniqueName="[Table_ExternalData_1]" displayFolder="" count="0" memberValueDatatype="5" unbalanced="0"/>
    <cacheHierarchy uniqueName="[Table_ExternalData_1].[FinData[Profit]]]" caption="FinData[Profit]" attribute="1" defaultMemberUniqueName="[Table_ExternalData_1].[FinData[Profit]]].[All]" allUniqueName="[Table_ExternalData_1].[FinData[Profit]]].[All]" dimensionUniqueName="[Table_ExternalData_1]" displayFolder="" count="0" memberValueDatatype="5" unbalanced="0"/>
    <cacheHierarchy uniqueName="[Table_ExternalData_1].[FinData[Date]]]" caption="FinData[Date]" attribute="1" time="1" defaultMemberUniqueName="[Table_ExternalData_1].[FinData[Date]]].[All]" allUniqueName="[Table_ExternalData_1].[FinData[Date]]].[All]" dimensionUniqueName="[Table_ExternalData_1]" displayFolder="" count="0" memberValueDatatype="7" unbalanced="0"/>
    <cacheHierarchy uniqueName="[Table_ExternalData_1].[FinData[Month Number]]]" caption="FinData[Month Number]" attribute="1" defaultMemberUniqueName="[Table_ExternalData_1].[FinData[Month Number]]].[All]" allUniqueName="[Table_ExternalData_1].[FinData[Month Number]]].[All]" dimensionUniqueName="[Table_ExternalData_1]" displayFolder="" count="0" memberValueDatatype="20" unbalanced="0"/>
    <cacheHierarchy uniqueName="[Table_ExternalData_1].[FinData[Month Name]]]" caption="FinData[Month Name]" attribute="1" defaultMemberUniqueName="[Table_ExternalData_1].[FinData[Month Name]]].[All]" allUniqueName="[Table_ExternalData_1].[FinData[Month Name]]].[All]" dimensionUniqueName="[Table_ExternalData_1]" displayFolder="" count="0" memberValueDatatype="130" unbalanced="0"/>
    <cacheHierarchy uniqueName="[Table_ExternalData_1].[FinData[Year]]]" caption="FinData[Year]" attribute="1" defaultMemberUniqueName="[Table_ExternalData_1].[FinData[Year]]].[All]" allUniqueName="[Table_ExternalData_1].[FinData[Year]]].[All]" dimensionUniqueName="[Table_ExternalData_1]" displayFolder="" count="0" memberValueDatatype="130" unbalanced="0"/>
    <cacheHierarchy uniqueName="[Table_ExternalData_1].[FinData[Date (Year)]]]" caption="FinData[Date (Year)]" attribute="1" defaultMemberUniqueName="[Table_ExternalData_1].[FinData[Date (Year)]]].[All]" allUniqueName="[Table_ExternalData_1].[FinData[Date (Year)]]].[All]" dimensionUniqueName="[Table_ExternalData_1]" displayFolder="" count="0" memberValueDatatype="130" unbalanced="0"/>
    <cacheHierarchy uniqueName="[Table_ExternalData_1].[FinData[Date (Quarter)]]]" caption="FinData[Date (Quarter)]" attribute="1" defaultMemberUniqueName="[Table_ExternalData_1].[FinData[Date (Quarter)]]].[All]" allUniqueName="[Table_ExternalData_1].[FinData[Date (Quarter)]]].[All]" dimensionUniqueName="[Table_ExternalData_1]" displayFolder="" count="0" memberValueDatatype="130" unbalanced="0"/>
    <cacheHierarchy uniqueName="[Table_ExternalData_1].[FinData[Date (Month)]]]" caption="FinData[Date (Month)]" attribute="1" defaultMemberUniqueName="[Table_ExternalData_1].[FinData[Date (Month)]]].[All]" allUniqueName="[Table_ExternalData_1].[FinData[Date (Month)]]].[All]" dimensionUniqueName="[Table_ExternalData_1]" displayFolder="" count="0" memberValueDatatype="130" unbalanced="0"/>
    <cacheHierarchy uniqueName="[Table_ExternalData_1].[FinData[Date (Month Index)]]]" caption="FinData[Date (Month Index)]" attribute="1" defaultMemberUniqueName="[Table_ExternalData_1].[FinData[Date (Month Index)]]].[All]" allUniqueName="[Table_ExternalData_1].[FinData[Date (Month Index)]]].[All]" dimensionUniqueName="[Table_ExternalData_1]" displayFolder="" count="0" memberValueDatatype="20" unbalanced="0"/>
    <cacheHierarchy uniqueName="[Table_ExternalData_1].[Column1]" caption="Column1" attribute="1" defaultMemberUniqueName="[Table_ExternalData_1].[Column1].[All]" allUniqueName="[Table_ExternalData_1].[Column1].[All]" dimensionUniqueName="[Table_ExternalData_1]" displayFolder="" count="0" memberValueDatatype="5" unbalanced="0"/>
    <cacheHierarchy uniqueName="[Table_ExternalData_1].[sum of sale]" caption="sum of sale" attribute="1" defaultMemberUniqueName="[Table_ExternalData_1].[sum of sale].[All]" allUniqueName="[Table_ExternalData_1].[sum of sale].[All]" dimensionUniqueName="[Table_ExternalData_1]" displayFolder="" count="0" memberValueDatatype="5" unbalanced="0"/>
    <cacheHierarchy uniqueName="[Table_ExternalData_1].[sum of profit]" caption="sum of profit" attribute="1" defaultMemberUniqueName="[Table_ExternalData_1].[sum of profit].[All]" allUniqueName="[Table_ExternalData_1].[sum of profit].[All]" dimensionUniqueName="[Table_ExternalData_1]" displayFolder="" count="0" memberValueDatatype="5" unbalanced="0"/>
    <cacheHierarchy uniqueName="[Table_ExternalData_1].[Profit Percentage]" caption="Profit Percentage" attribute="1" defaultMemberUniqueName="[Table_ExternalData_1].[Profit Percentage].[All]" allUniqueName="[Table_ExternalData_1].[Profit Percentage].[All]" dimensionUniqueName="[Table_ExternalData_1]" displayFolder="" count="0" memberValueDatatype="5" unbalanced="0"/>
    <cacheHierarchy uniqueName="[FinData].[Date (Month Index)]" caption="Date (Month Index)" attribute="1" defaultMemberUniqueName="[FinData].[Date (Month Index)].[All]" allUniqueName="[FinData].[Date (Month Index)].[All]" dimensionUniqueName="[FinData]" displayFolder="" count="0" memberValueDatatype="20" unbalanced="0" hidden="1"/>
    <cacheHierarchy uniqueName="[Measures].[__XL_Count FinData]" caption="__XL_Count FinData" measure="1" displayFolder="" measureGroup="FinData"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Gross Sales]" caption="Sum of Gross Sales" measure="1" displayFolder="" measureGroup="FinData" count="0" hidden="1">
      <extLst>
        <ext xmlns:x15="http://schemas.microsoft.com/office/spreadsheetml/2010/11/main" uri="{B97F6D7D-B522-45F9-BDA1-12C45D357490}">
          <x15:cacheHierarchy aggregatedColumn="7"/>
        </ext>
      </extLst>
    </cacheHierarchy>
    <cacheHierarchy uniqueName="[Measures].[Sum of Sales]" caption="Sum of Sales" measure="1" displayFolder="" measureGroup="FinData"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FinData"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Profit]" caption="Sum of Profit" measure="1" displayFolder="" measureGroup="FinData" count="0" hidden="1">
      <extLst>
        <ext xmlns:x15="http://schemas.microsoft.com/office/spreadsheetml/2010/11/main" uri="{B97F6D7D-B522-45F9-BDA1-12C45D357490}">
          <x15:cacheHierarchy aggregatedColumn="11"/>
        </ext>
      </extLst>
    </cacheHierarchy>
    <cacheHierarchy uniqueName="[Measures].[Sum of Profit Percentage]" caption="Sum of Profit Percentage" measure="1" displayFolder="" measureGroup="Table_ExternalData_1" count="0" hidden="1">
      <extLst>
        <ext xmlns:x15="http://schemas.microsoft.com/office/spreadsheetml/2010/11/main" uri="{B97F6D7D-B522-45F9-BDA1-12C45D357490}">
          <x15:cacheHierarchy aggregatedColumn="42"/>
        </ext>
      </extLst>
    </cacheHierarchy>
  </cacheHierarchies>
  <kpis count="0"/>
  <dimensions count="3">
    <dimension name="FinData" uniqueName="[FinData]" caption="FinData"/>
    <dimension measure="1" name="Measures" uniqueName="[Measures]" caption="Measures"/>
    <dimension name="Table_ExternalData_1" uniqueName="[Table_ExternalData_1]" caption="Table_ExternalData_1"/>
  </dimensions>
  <measureGroups count="2">
    <measureGroup name="FinData" caption="FinData"/>
    <measureGroup name="Table_ExternalData_1" caption="Table_ExternalData_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dell" refreshedDate="45936.492558333332" createdVersion="5" refreshedVersion="6" minRefreshableVersion="3" recordCount="0" supportSubquery="1" supportAdvancedDrill="1">
  <cacheSource type="external" connectionId="3"/>
  <cacheFields count="2">
    <cacheField name="[Measures].[Sum of Profit]" caption="Sum of Profit" numFmtId="0" hierarchy="50" level="32767"/>
    <cacheField name="[FinData].[Product].[Product]" caption="Product" numFmtId="0" hierarchy="2" level="1">
      <sharedItems containsSemiMixedTypes="0" containsNonDate="0" containsString="0"/>
    </cacheField>
  </cacheFields>
  <cacheHierarchies count="52">
    <cacheHierarchy uniqueName="[FinData].[Segment]" caption="Segment" attribute="1" defaultMemberUniqueName="[FinData].[Segment].[All]" allUniqueName="[FinData].[Segment].[All]" dimensionUniqueName="[FinData]" displayFolder="" count="2" memberValueDatatype="130" unbalanced="0"/>
    <cacheHierarchy uniqueName="[FinData].[Country]" caption="Country" attribute="1" defaultMemberUniqueName="[FinData].[Country].[All]" allUniqueName="[FinData].[Country].[All]" dimensionUniqueName="[FinData]" displayFolder="" count="2" memberValueDatatype="130" unbalanced="0"/>
    <cacheHierarchy uniqueName="[FinData].[Product]" caption="Product" attribute="1" defaultMemberUniqueName="[FinData].[Product].[All]" allUniqueName="[FinData].[Product].[All]" dimensionUniqueName="[FinData]" displayFolder="" count="2" memberValueDatatype="130" unbalanced="0">
      <fieldsUsage count="2">
        <fieldUsage x="-1"/>
        <fieldUsage x="1"/>
      </fieldsUsage>
    </cacheHierarchy>
    <cacheHierarchy uniqueName="[FinData].[Discount Band]" caption="Discount Band" attribute="1" defaultMemberUniqueName="[FinData].[Discount Band].[All]" allUniqueName="[FinData].[Discount Band].[All]" dimensionUniqueName="[FinData]" displayFolder="" count="0" memberValueDatatype="130" unbalanced="0"/>
    <cacheHierarchy uniqueName="[FinData].[Units Sold]" caption="Units Sold" attribute="1" defaultMemberUniqueName="[FinData].[Units Sold].[All]" allUniqueName="[FinData].[Units Sold].[All]" dimensionUniqueName="[FinData]" displayFolder="" count="0" memberValueDatatype="5" unbalanced="0"/>
    <cacheHierarchy uniqueName="[FinData].[Manufacturing Price]" caption="Manufacturing Price" attribute="1" defaultMemberUniqueName="[FinData].[Manufacturing Price].[All]" allUniqueName="[FinData].[Manufacturing Price].[All]" dimensionUniqueName="[FinData]" displayFolder="" count="0" memberValueDatatype="6" unbalanced="0"/>
    <cacheHierarchy uniqueName="[FinData].[Sale Price]" caption="Sale Price" attribute="1" defaultMemberUniqueName="[FinData].[Sale Price].[All]" allUniqueName="[FinData].[Sale Price].[All]" dimensionUniqueName="[FinData]" displayFolder="" count="0" memberValueDatatype="6" unbalanced="0"/>
    <cacheHierarchy uniqueName="[FinData].[Gross Sales]" caption="Gross Sales" attribute="1" defaultMemberUniqueName="[FinData].[Gross Sales].[All]" allUniqueName="[FinData].[Gross Sales].[All]" dimensionUniqueName="[FinData]" displayFolder="" count="0" memberValueDatatype="6" unbalanced="0"/>
    <cacheHierarchy uniqueName="[FinData].[Discounts]" caption="Discounts" attribute="1" defaultMemberUniqueName="[FinData].[Discounts].[All]" allUniqueName="[FinData].[Discounts].[All]" dimensionUniqueName="[FinData]" displayFolder="" count="0" memberValueDatatype="6" unbalanced="0"/>
    <cacheHierarchy uniqueName="[FinData].[Sales]" caption="Sales" attribute="1" defaultMemberUniqueName="[FinData].[Sales].[All]" allUniqueName="[FinData].[Sales].[All]" dimensionUniqueName="[FinData]" displayFolder="" count="0" memberValueDatatype="6" unbalanced="0"/>
    <cacheHierarchy uniqueName="[FinData].[COGS]" caption="COGS" attribute="1" defaultMemberUniqueName="[FinData].[COGS].[All]" allUniqueName="[FinData].[COGS].[All]" dimensionUniqueName="[FinData]" displayFolder="" count="0" memberValueDatatype="6" unbalanced="0"/>
    <cacheHierarchy uniqueName="[FinData].[Profit]" caption="Profit" attribute="1" defaultMemberUniqueName="[FinData].[Profit].[All]" allUniqueName="[FinData].[Profit].[All]" dimensionUniqueName="[FinData]" displayFolder="" count="0" memberValueDatatype="6" unbalanced="0"/>
    <cacheHierarchy uniqueName="[FinData].[Date]" caption="Date" attribute="1" time="1" defaultMemberUniqueName="[FinData].[Date].[All]" allUniqueName="[FinData].[Date].[All]" dimensionUniqueName="[FinData]" displayFolder="" count="2" memberValueDatatype="7" unbalanced="0"/>
    <cacheHierarchy uniqueName="[FinData].[Month Number]" caption="Month Number" attribute="1" defaultMemberUniqueName="[FinData].[Month Number].[All]" allUniqueName="[FinData].[Month Number].[All]" dimensionUniqueName="[FinData]" displayFolder="" count="0" memberValueDatatype="5" unbalanced="0"/>
    <cacheHierarchy uniqueName="[FinData].[Month Name]" caption="Month Name" attribute="1" defaultMemberUniqueName="[FinData].[Month Name].[All]" allUniqueName="[FinData].[Month Name].[All]" dimensionUniqueName="[FinData]" displayFolder="" count="0" memberValueDatatype="130" unbalanced="0"/>
    <cacheHierarchy uniqueName="[FinData].[Year]" caption="Year" attribute="1" defaultMemberUniqueName="[FinData].[Year].[All]" allUniqueName="[FinData].[Year].[All]" dimensionUniqueName="[FinData]" displayFolder="" count="0" memberValueDatatype="130" unbalanced="0"/>
    <cacheHierarchy uniqueName="[FinData].[Date (Year)]" caption="Date (Year)" attribute="1" defaultMemberUniqueName="[FinData].[Date (Year)].[All]" allUniqueName="[FinData].[Date (Year)].[All]" dimensionUniqueName="[FinData]" displayFolder="" count="0" memberValueDatatype="130" unbalanced="0"/>
    <cacheHierarchy uniqueName="[FinData].[Date (Quarter)]" caption="Date (Quarter)" attribute="1" defaultMemberUniqueName="[FinData].[Date (Quarter)].[All]" allUniqueName="[FinData].[Date (Quarter)].[All]" dimensionUniqueName="[FinData]" displayFolder="" count="0" memberValueDatatype="130" unbalanced="0"/>
    <cacheHierarchy uniqueName="[FinData].[Date (Month)]" caption="Date (Month)" attribute="1" defaultMemberUniqueName="[FinData].[Date (Month)].[All]" allUniqueName="[FinData].[Date (Month)].[All]" dimensionUniqueName="[FinData]" displayFolder="" count="0" memberValueDatatype="130" unbalanced="0"/>
    <cacheHierarchy uniqueName="[Table_ExternalData_1].[FinData[Segment]]]" caption="FinData[Segment]" attribute="1" defaultMemberUniqueName="[Table_ExternalData_1].[FinData[Segment]]].[All]" allUniqueName="[Table_ExternalData_1].[FinData[Segment]]].[All]" dimensionUniqueName="[Table_ExternalData_1]" displayFolder="" count="0" memberValueDatatype="130" unbalanced="0"/>
    <cacheHierarchy uniqueName="[Table_ExternalData_1].[FinData[Country]]]" caption="FinData[Country]" attribute="1" defaultMemberUniqueName="[Table_ExternalData_1].[FinData[Country]]].[All]" allUniqueName="[Table_ExternalData_1].[FinData[Country]]].[All]" dimensionUniqueName="[Table_ExternalData_1]" displayFolder="" count="0" memberValueDatatype="130" unbalanced="0"/>
    <cacheHierarchy uniqueName="[Table_ExternalData_1].[FinData[Product]]]" caption="FinData[Product]" attribute="1" defaultMemberUniqueName="[Table_ExternalData_1].[FinData[Product]]].[All]" allUniqueName="[Table_ExternalData_1].[FinData[Product]]].[All]" dimensionUniqueName="[Table_ExternalData_1]" displayFolder="" count="0" memberValueDatatype="130" unbalanced="0"/>
    <cacheHierarchy uniqueName="[Table_ExternalData_1].[FinData[Discount Band]]]" caption="FinData[Discount Band]" attribute="1" defaultMemberUniqueName="[Table_ExternalData_1].[FinData[Discount Band]]].[All]" allUniqueName="[Table_ExternalData_1].[FinData[Discount Band]]].[All]" dimensionUniqueName="[Table_ExternalData_1]" displayFolder="" count="0" memberValueDatatype="130" unbalanced="0"/>
    <cacheHierarchy uniqueName="[Table_ExternalData_1].[FinData[Units Sold]]]" caption="FinData[Units Sold]" attribute="1" defaultMemberUniqueName="[Table_ExternalData_1].[FinData[Units Sold]]].[All]" allUniqueName="[Table_ExternalData_1].[FinData[Units Sold]]].[All]" dimensionUniqueName="[Table_ExternalData_1]" displayFolder="" count="0" memberValueDatatype="5" unbalanced="0"/>
    <cacheHierarchy uniqueName="[Table_ExternalData_1].[FinData[Manufacturing Price]]]" caption="FinData[Manufacturing Price]" attribute="1" defaultMemberUniqueName="[Table_ExternalData_1].[FinData[Manufacturing Price]]].[All]" allUniqueName="[Table_ExternalData_1].[FinData[Manufacturing Price]]].[All]" dimensionUniqueName="[Table_ExternalData_1]" displayFolder="" count="0" memberValueDatatype="20" unbalanced="0"/>
    <cacheHierarchy uniqueName="[Table_ExternalData_1].[FinData[Sale Price]]]" caption="FinData[Sale Price]" attribute="1" defaultMemberUniqueName="[Table_ExternalData_1].[FinData[Sale Price]]].[All]" allUniqueName="[Table_ExternalData_1].[FinData[Sale Price]]].[All]" dimensionUniqueName="[Table_ExternalData_1]" displayFolder="" count="0" memberValueDatatype="20" unbalanced="0"/>
    <cacheHierarchy uniqueName="[Table_ExternalData_1].[FinData[Gross Sales]]]" caption="FinData[Gross Sales]" attribute="1" defaultMemberUniqueName="[Table_ExternalData_1].[FinData[Gross Sales]]].[All]" allUniqueName="[Table_ExternalData_1].[FinData[Gross Sales]]].[All]" dimensionUniqueName="[Table_ExternalData_1]" displayFolder="" count="0" memberValueDatatype="5" unbalanced="0"/>
    <cacheHierarchy uniqueName="[Table_ExternalData_1].[FinData[Discounts]]]" caption="FinData[Discounts]" attribute="1" defaultMemberUniqueName="[Table_ExternalData_1].[FinData[Discounts]]].[All]" allUniqueName="[Table_ExternalData_1].[FinData[Discounts]]].[All]" dimensionUniqueName="[Table_ExternalData_1]" displayFolder="" count="0" memberValueDatatype="5" unbalanced="0"/>
    <cacheHierarchy uniqueName="[Table_ExternalData_1].[FinData[Sales]]]" caption="FinData[Sales]" attribute="1" defaultMemberUniqueName="[Table_ExternalData_1].[FinData[Sales]]].[All]" allUniqueName="[Table_ExternalData_1].[FinData[Sales]]].[All]" dimensionUniqueName="[Table_ExternalData_1]" displayFolder="" count="0" memberValueDatatype="5" unbalanced="0"/>
    <cacheHierarchy uniqueName="[Table_ExternalData_1].[FinData[COGS]]]" caption="FinData[COGS]" attribute="1" defaultMemberUniqueName="[Table_ExternalData_1].[FinData[COGS]]].[All]" allUniqueName="[Table_ExternalData_1].[FinData[COGS]]].[All]" dimensionUniqueName="[Table_ExternalData_1]" displayFolder="" count="0" memberValueDatatype="5" unbalanced="0"/>
    <cacheHierarchy uniqueName="[Table_ExternalData_1].[FinData[Profit]]]" caption="FinData[Profit]" attribute="1" defaultMemberUniqueName="[Table_ExternalData_1].[FinData[Profit]]].[All]" allUniqueName="[Table_ExternalData_1].[FinData[Profit]]].[All]" dimensionUniqueName="[Table_ExternalData_1]" displayFolder="" count="0" memberValueDatatype="5" unbalanced="0"/>
    <cacheHierarchy uniqueName="[Table_ExternalData_1].[FinData[Date]]]" caption="FinData[Date]" attribute="1" time="1" defaultMemberUniqueName="[Table_ExternalData_1].[FinData[Date]]].[All]" allUniqueName="[Table_ExternalData_1].[FinData[Date]]].[All]" dimensionUniqueName="[Table_ExternalData_1]" displayFolder="" count="0" memberValueDatatype="7" unbalanced="0"/>
    <cacheHierarchy uniqueName="[Table_ExternalData_1].[FinData[Month Number]]]" caption="FinData[Month Number]" attribute="1" defaultMemberUniqueName="[Table_ExternalData_1].[FinData[Month Number]]].[All]" allUniqueName="[Table_ExternalData_1].[FinData[Month Number]]].[All]" dimensionUniqueName="[Table_ExternalData_1]" displayFolder="" count="0" memberValueDatatype="20" unbalanced="0"/>
    <cacheHierarchy uniqueName="[Table_ExternalData_1].[FinData[Month Name]]]" caption="FinData[Month Name]" attribute="1" defaultMemberUniqueName="[Table_ExternalData_1].[FinData[Month Name]]].[All]" allUniqueName="[Table_ExternalData_1].[FinData[Month Name]]].[All]" dimensionUniqueName="[Table_ExternalData_1]" displayFolder="" count="0" memberValueDatatype="130" unbalanced="0"/>
    <cacheHierarchy uniqueName="[Table_ExternalData_1].[FinData[Year]]]" caption="FinData[Year]" attribute="1" defaultMemberUniqueName="[Table_ExternalData_1].[FinData[Year]]].[All]" allUniqueName="[Table_ExternalData_1].[FinData[Year]]].[All]" dimensionUniqueName="[Table_ExternalData_1]" displayFolder="" count="0" memberValueDatatype="130" unbalanced="0"/>
    <cacheHierarchy uniqueName="[Table_ExternalData_1].[FinData[Date (Year)]]]" caption="FinData[Date (Year)]" attribute="1" defaultMemberUniqueName="[Table_ExternalData_1].[FinData[Date (Year)]]].[All]" allUniqueName="[Table_ExternalData_1].[FinData[Date (Year)]]].[All]" dimensionUniqueName="[Table_ExternalData_1]" displayFolder="" count="0" memberValueDatatype="130" unbalanced="0"/>
    <cacheHierarchy uniqueName="[Table_ExternalData_1].[FinData[Date (Quarter)]]]" caption="FinData[Date (Quarter)]" attribute="1" defaultMemberUniqueName="[Table_ExternalData_1].[FinData[Date (Quarter)]]].[All]" allUniqueName="[Table_ExternalData_1].[FinData[Date (Quarter)]]].[All]" dimensionUniqueName="[Table_ExternalData_1]" displayFolder="" count="0" memberValueDatatype="130" unbalanced="0"/>
    <cacheHierarchy uniqueName="[Table_ExternalData_1].[FinData[Date (Month)]]]" caption="FinData[Date (Month)]" attribute="1" defaultMemberUniqueName="[Table_ExternalData_1].[FinData[Date (Month)]]].[All]" allUniqueName="[Table_ExternalData_1].[FinData[Date (Month)]]].[All]" dimensionUniqueName="[Table_ExternalData_1]" displayFolder="" count="0" memberValueDatatype="130" unbalanced="0"/>
    <cacheHierarchy uniqueName="[Table_ExternalData_1].[FinData[Date (Month Index)]]]" caption="FinData[Date (Month Index)]" attribute="1" defaultMemberUniqueName="[Table_ExternalData_1].[FinData[Date (Month Index)]]].[All]" allUniqueName="[Table_ExternalData_1].[FinData[Date (Month Index)]]].[All]" dimensionUniqueName="[Table_ExternalData_1]" displayFolder="" count="0" memberValueDatatype="20" unbalanced="0"/>
    <cacheHierarchy uniqueName="[Table_ExternalData_1].[Column1]" caption="Column1" attribute="1" defaultMemberUniqueName="[Table_ExternalData_1].[Column1].[All]" allUniqueName="[Table_ExternalData_1].[Column1].[All]" dimensionUniqueName="[Table_ExternalData_1]" displayFolder="" count="0" memberValueDatatype="5" unbalanced="0"/>
    <cacheHierarchy uniqueName="[Table_ExternalData_1].[sum of sale]" caption="sum of sale" attribute="1" defaultMemberUniqueName="[Table_ExternalData_1].[sum of sale].[All]" allUniqueName="[Table_ExternalData_1].[sum of sale].[All]" dimensionUniqueName="[Table_ExternalData_1]" displayFolder="" count="0" memberValueDatatype="5" unbalanced="0"/>
    <cacheHierarchy uniqueName="[Table_ExternalData_1].[sum of profit]" caption="sum of profit" attribute="1" defaultMemberUniqueName="[Table_ExternalData_1].[sum of profit].[All]" allUniqueName="[Table_ExternalData_1].[sum of profit].[All]" dimensionUniqueName="[Table_ExternalData_1]" displayFolder="" count="0" memberValueDatatype="5" unbalanced="0"/>
    <cacheHierarchy uniqueName="[Table_ExternalData_1].[Profit Percentage]" caption="Profit Percentage" attribute="1" defaultMemberUniqueName="[Table_ExternalData_1].[Profit Percentage].[All]" allUniqueName="[Table_ExternalData_1].[Profit Percentage].[All]" dimensionUniqueName="[Table_ExternalData_1]" displayFolder="" count="0" memberValueDatatype="5" unbalanced="0"/>
    <cacheHierarchy uniqueName="[FinData].[Date (Month Index)]" caption="Date (Month Index)" attribute="1" defaultMemberUniqueName="[FinData].[Date (Month Index)].[All]" allUniqueName="[FinData].[Date (Month Index)].[All]" dimensionUniqueName="[FinData]" displayFolder="" count="0" memberValueDatatype="20" unbalanced="0" hidden="1"/>
    <cacheHierarchy uniqueName="[Measures].[__XL_Count FinData]" caption="__XL_Count FinData" measure="1" displayFolder="" measureGroup="FinData"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Gross Sales]" caption="Sum of Gross Sales" measure="1" displayFolder="" measureGroup="FinData" count="0" hidden="1">
      <extLst>
        <ext xmlns:x15="http://schemas.microsoft.com/office/spreadsheetml/2010/11/main" uri="{B97F6D7D-B522-45F9-BDA1-12C45D357490}">
          <x15:cacheHierarchy aggregatedColumn="7"/>
        </ext>
      </extLst>
    </cacheHierarchy>
    <cacheHierarchy uniqueName="[Measures].[Sum of Sales]" caption="Sum of Sales" measure="1" displayFolder="" measureGroup="FinData"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FinData"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FinData"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Profit Percentage]" caption="Sum of Profit Percentage" measure="1" displayFolder="" measureGroup="Table_ExternalData_1" count="0" hidden="1">
      <extLst>
        <ext xmlns:x15="http://schemas.microsoft.com/office/spreadsheetml/2010/11/main" uri="{B97F6D7D-B522-45F9-BDA1-12C45D357490}">
          <x15:cacheHierarchy aggregatedColumn="42"/>
        </ext>
      </extLst>
    </cacheHierarchy>
  </cacheHierarchies>
  <kpis count="0"/>
  <dimensions count="3">
    <dimension name="FinData" uniqueName="[FinData]" caption="FinData"/>
    <dimension measure="1" name="Measures" uniqueName="[Measures]" caption="Measures"/>
    <dimension name="Table_ExternalData_1" uniqueName="[Table_ExternalData_1]" caption="Table_ExternalData_1"/>
  </dimensions>
  <measureGroups count="2">
    <measureGroup name="FinData" caption="FinData"/>
    <measureGroup name="Table_ExternalData_1" caption="Table_ExternalData_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dell" refreshedDate="45936.492558796293" createdVersion="5" refreshedVersion="6" minRefreshableVersion="3" recordCount="0" supportSubquery="1" supportAdvancedDrill="1">
  <cacheSource type="external" connectionId="3"/>
  <cacheFields count="2">
    <cacheField name="[Measures].[Sum of Profit Percentage]" caption="Sum of Profit Percentage" numFmtId="0" hierarchy="51" level="32767"/>
    <cacheField name="[FinData].[Product].[Product]" caption="Product" numFmtId="0" hierarchy="2" level="1">
      <sharedItems containsSemiMixedTypes="0" containsNonDate="0" containsString="0"/>
    </cacheField>
  </cacheFields>
  <cacheHierarchies count="52">
    <cacheHierarchy uniqueName="[FinData].[Segment]" caption="Segment" attribute="1" defaultMemberUniqueName="[FinData].[Segment].[All]" allUniqueName="[FinData].[Segment].[All]" dimensionUniqueName="[FinData]" displayFolder="" count="2" memberValueDatatype="130" unbalanced="0"/>
    <cacheHierarchy uniqueName="[FinData].[Country]" caption="Country" attribute="1" defaultMemberUniqueName="[FinData].[Country].[All]" allUniqueName="[FinData].[Country].[All]" dimensionUniqueName="[FinData]" displayFolder="" count="2" memberValueDatatype="130" unbalanced="0"/>
    <cacheHierarchy uniqueName="[FinData].[Product]" caption="Product" attribute="1" defaultMemberUniqueName="[FinData].[Product].[All]" allUniqueName="[FinData].[Product].[All]" dimensionUniqueName="[FinData]" displayFolder="" count="2" memberValueDatatype="130" unbalanced="0">
      <fieldsUsage count="2">
        <fieldUsage x="-1"/>
        <fieldUsage x="1"/>
      </fieldsUsage>
    </cacheHierarchy>
    <cacheHierarchy uniqueName="[FinData].[Discount Band]" caption="Discount Band" attribute="1" defaultMemberUniqueName="[FinData].[Discount Band].[All]" allUniqueName="[FinData].[Discount Band].[All]" dimensionUniqueName="[FinData]" displayFolder="" count="0" memberValueDatatype="130" unbalanced="0"/>
    <cacheHierarchy uniqueName="[FinData].[Units Sold]" caption="Units Sold" attribute="1" defaultMemberUniqueName="[FinData].[Units Sold].[All]" allUniqueName="[FinData].[Units Sold].[All]" dimensionUniqueName="[FinData]" displayFolder="" count="0" memberValueDatatype="5" unbalanced="0"/>
    <cacheHierarchy uniqueName="[FinData].[Manufacturing Price]" caption="Manufacturing Price" attribute="1" defaultMemberUniqueName="[FinData].[Manufacturing Price].[All]" allUniqueName="[FinData].[Manufacturing Price].[All]" dimensionUniqueName="[FinData]" displayFolder="" count="0" memberValueDatatype="6" unbalanced="0"/>
    <cacheHierarchy uniqueName="[FinData].[Sale Price]" caption="Sale Price" attribute="1" defaultMemberUniqueName="[FinData].[Sale Price].[All]" allUniqueName="[FinData].[Sale Price].[All]" dimensionUniqueName="[FinData]" displayFolder="" count="0" memberValueDatatype="6" unbalanced="0"/>
    <cacheHierarchy uniqueName="[FinData].[Gross Sales]" caption="Gross Sales" attribute="1" defaultMemberUniqueName="[FinData].[Gross Sales].[All]" allUniqueName="[FinData].[Gross Sales].[All]" dimensionUniqueName="[FinData]" displayFolder="" count="0" memberValueDatatype="6" unbalanced="0"/>
    <cacheHierarchy uniqueName="[FinData].[Discounts]" caption="Discounts" attribute="1" defaultMemberUniqueName="[FinData].[Discounts].[All]" allUniqueName="[FinData].[Discounts].[All]" dimensionUniqueName="[FinData]" displayFolder="" count="0" memberValueDatatype="6" unbalanced="0"/>
    <cacheHierarchy uniqueName="[FinData].[Sales]" caption="Sales" attribute="1" defaultMemberUniqueName="[FinData].[Sales].[All]" allUniqueName="[FinData].[Sales].[All]" dimensionUniqueName="[FinData]" displayFolder="" count="0" memberValueDatatype="6" unbalanced="0"/>
    <cacheHierarchy uniqueName="[FinData].[COGS]" caption="COGS" attribute="1" defaultMemberUniqueName="[FinData].[COGS].[All]" allUniqueName="[FinData].[COGS].[All]" dimensionUniqueName="[FinData]" displayFolder="" count="0" memberValueDatatype="6" unbalanced="0"/>
    <cacheHierarchy uniqueName="[FinData].[Profit]" caption="Profit" attribute="1" defaultMemberUniqueName="[FinData].[Profit].[All]" allUniqueName="[FinData].[Profit].[All]" dimensionUniqueName="[FinData]" displayFolder="" count="0" memberValueDatatype="6" unbalanced="0"/>
    <cacheHierarchy uniqueName="[FinData].[Date]" caption="Date" attribute="1" time="1" defaultMemberUniqueName="[FinData].[Date].[All]" allUniqueName="[FinData].[Date].[All]" dimensionUniqueName="[FinData]" displayFolder="" count="2" memberValueDatatype="7" unbalanced="0"/>
    <cacheHierarchy uniqueName="[FinData].[Month Number]" caption="Month Number" attribute="1" defaultMemberUniqueName="[FinData].[Month Number].[All]" allUniqueName="[FinData].[Month Number].[All]" dimensionUniqueName="[FinData]" displayFolder="" count="0" memberValueDatatype="5" unbalanced="0"/>
    <cacheHierarchy uniqueName="[FinData].[Month Name]" caption="Month Name" attribute="1" defaultMemberUniqueName="[FinData].[Month Name].[All]" allUniqueName="[FinData].[Month Name].[All]" dimensionUniqueName="[FinData]" displayFolder="" count="0" memberValueDatatype="130" unbalanced="0"/>
    <cacheHierarchy uniqueName="[FinData].[Year]" caption="Year" attribute="1" defaultMemberUniqueName="[FinData].[Year].[All]" allUniqueName="[FinData].[Year].[All]" dimensionUniqueName="[FinData]" displayFolder="" count="0" memberValueDatatype="130" unbalanced="0"/>
    <cacheHierarchy uniqueName="[FinData].[Date (Year)]" caption="Date (Year)" attribute="1" defaultMemberUniqueName="[FinData].[Date (Year)].[All]" allUniqueName="[FinData].[Date (Year)].[All]" dimensionUniqueName="[FinData]" displayFolder="" count="0" memberValueDatatype="130" unbalanced="0"/>
    <cacheHierarchy uniqueName="[FinData].[Date (Quarter)]" caption="Date (Quarter)" attribute="1" defaultMemberUniqueName="[FinData].[Date (Quarter)].[All]" allUniqueName="[FinData].[Date (Quarter)].[All]" dimensionUniqueName="[FinData]" displayFolder="" count="0" memberValueDatatype="130" unbalanced="0"/>
    <cacheHierarchy uniqueName="[FinData].[Date (Month)]" caption="Date (Month)" attribute="1" defaultMemberUniqueName="[FinData].[Date (Month)].[All]" allUniqueName="[FinData].[Date (Month)].[All]" dimensionUniqueName="[FinData]" displayFolder="" count="0" memberValueDatatype="130" unbalanced="0"/>
    <cacheHierarchy uniqueName="[Table_ExternalData_1].[FinData[Segment]]]" caption="FinData[Segment]" attribute="1" defaultMemberUniqueName="[Table_ExternalData_1].[FinData[Segment]]].[All]" allUniqueName="[Table_ExternalData_1].[FinData[Segment]]].[All]" dimensionUniqueName="[Table_ExternalData_1]" displayFolder="" count="0" memberValueDatatype="130" unbalanced="0"/>
    <cacheHierarchy uniqueName="[Table_ExternalData_1].[FinData[Country]]]" caption="FinData[Country]" attribute="1" defaultMemberUniqueName="[Table_ExternalData_1].[FinData[Country]]].[All]" allUniqueName="[Table_ExternalData_1].[FinData[Country]]].[All]" dimensionUniqueName="[Table_ExternalData_1]" displayFolder="" count="0" memberValueDatatype="130" unbalanced="0"/>
    <cacheHierarchy uniqueName="[Table_ExternalData_1].[FinData[Product]]]" caption="FinData[Product]" attribute="1" defaultMemberUniqueName="[Table_ExternalData_1].[FinData[Product]]].[All]" allUniqueName="[Table_ExternalData_1].[FinData[Product]]].[All]" dimensionUniqueName="[Table_ExternalData_1]" displayFolder="" count="0" memberValueDatatype="130" unbalanced="0"/>
    <cacheHierarchy uniqueName="[Table_ExternalData_1].[FinData[Discount Band]]]" caption="FinData[Discount Band]" attribute="1" defaultMemberUniqueName="[Table_ExternalData_1].[FinData[Discount Band]]].[All]" allUniqueName="[Table_ExternalData_1].[FinData[Discount Band]]].[All]" dimensionUniqueName="[Table_ExternalData_1]" displayFolder="" count="0" memberValueDatatype="130" unbalanced="0"/>
    <cacheHierarchy uniqueName="[Table_ExternalData_1].[FinData[Units Sold]]]" caption="FinData[Units Sold]" attribute="1" defaultMemberUniqueName="[Table_ExternalData_1].[FinData[Units Sold]]].[All]" allUniqueName="[Table_ExternalData_1].[FinData[Units Sold]]].[All]" dimensionUniqueName="[Table_ExternalData_1]" displayFolder="" count="0" memberValueDatatype="5" unbalanced="0"/>
    <cacheHierarchy uniqueName="[Table_ExternalData_1].[FinData[Manufacturing Price]]]" caption="FinData[Manufacturing Price]" attribute="1" defaultMemberUniqueName="[Table_ExternalData_1].[FinData[Manufacturing Price]]].[All]" allUniqueName="[Table_ExternalData_1].[FinData[Manufacturing Price]]].[All]" dimensionUniqueName="[Table_ExternalData_1]" displayFolder="" count="0" memberValueDatatype="20" unbalanced="0"/>
    <cacheHierarchy uniqueName="[Table_ExternalData_1].[FinData[Sale Price]]]" caption="FinData[Sale Price]" attribute="1" defaultMemberUniqueName="[Table_ExternalData_1].[FinData[Sale Price]]].[All]" allUniqueName="[Table_ExternalData_1].[FinData[Sale Price]]].[All]" dimensionUniqueName="[Table_ExternalData_1]" displayFolder="" count="0" memberValueDatatype="20" unbalanced="0"/>
    <cacheHierarchy uniqueName="[Table_ExternalData_1].[FinData[Gross Sales]]]" caption="FinData[Gross Sales]" attribute="1" defaultMemberUniqueName="[Table_ExternalData_1].[FinData[Gross Sales]]].[All]" allUniqueName="[Table_ExternalData_1].[FinData[Gross Sales]]].[All]" dimensionUniqueName="[Table_ExternalData_1]" displayFolder="" count="0" memberValueDatatype="5" unbalanced="0"/>
    <cacheHierarchy uniqueName="[Table_ExternalData_1].[FinData[Discounts]]]" caption="FinData[Discounts]" attribute="1" defaultMemberUniqueName="[Table_ExternalData_1].[FinData[Discounts]]].[All]" allUniqueName="[Table_ExternalData_1].[FinData[Discounts]]].[All]" dimensionUniqueName="[Table_ExternalData_1]" displayFolder="" count="0" memberValueDatatype="5" unbalanced="0"/>
    <cacheHierarchy uniqueName="[Table_ExternalData_1].[FinData[Sales]]]" caption="FinData[Sales]" attribute="1" defaultMemberUniqueName="[Table_ExternalData_1].[FinData[Sales]]].[All]" allUniqueName="[Table_ExternalData_1].[FinData[Sales]]].[All]" dimensionUniqueName="[Table_ExternalData_1]" displayFolder="" count="0" memberValueDatatype="5" unbalanced="0"/>
    <cacheHierarchy uniqueName="[Table_ExternalData_1].[FinData[COGS]]]" caption="FinData[COGS]" attribute="1" defaultMemberUniqueName="[Table_ExternalData_1].[FinData[COGS]]].[All]" allUniqueName="[Table_ExternalData_1].[FinData[COGS]]].[All]" dimensionUniqueName="[Table_ExternalData_1]" displayFolder="" count="0" memberValueDatatype="5" unbalanced="0"/>
    <cacheHierarchy uniqueName="[Table_ExternalData_1].[FinData[Profit]]]" caption="FinData[Profit]" attribute="1" defaultMemberUniqueName="[Table_ExternalData_1].[FinData[Profit]]].[All]" allUniqueName="[Table_ExternalData_1].[FinData[Profit]]].[All]" dimensionUniqueName="[Table_ExternalData_1]" displayFolder="" count="0" memberValueDatatype="5" unbalanced="0"/>
    <cacheHierarchy uniqueName="[Table_ExternalData_1].[FinData[Date]]]" caption="FinData[Date]" attribute="1" time="1" defaultMemberUniqueName="[Table_ExternalData_1].[FinData[Date]]].[All]" allUniqueName="[Table_ExternalData_1].[FinData[Date]]].[All]" dimensionUniqueName="[Table_ExternalData_1]" displayFolder="" count="0" memberValueDatatype="7" unbalanced="0"/>
    <cacheHierarchy uniqueName="[Table_ExternalData_1].[FinData[Month Number]]]" caption="FinData[Month Number]" attribute="1" defaultMemberUniqueName="[Table_ExternalData_1].[FinData[Month Number]]].[All]" allUniqueName="[Table_ExternalData_1].[FinData[Month Number]]].[All]" dimensionUniqueName="[Table_ExternalData_1]" displayFolder="" count="0" memberValueDatatype="20" unbalanced="0"/>
    <cacheHierarchy uniqueName="[Table_ExternalData_1].[FinData[Month Name]]]" caption="FinData[Month Name]" attribute="1" defaultMemberUniqueName="[Table_ExternalData_1].[FinData[Month Name]]].[All]" allUniqueName="[Table_ExternalData_1].[FinData[Month Name]]].[All]" dimensionUniqueName="[Table_ExternalData_1]" displayFolder="" count="0" memberValueDatatype="130" unbalanced="0"/>
    <cacheHierarchy uniqueName="[Table_ExternalData_1].[FinData[Year]]]" caption="FinData[Year]" attribute="1" defaultMemberUniqueName="[Table_ExternalData_1].[FinData[Year]]].[All]" allUniqueName="[Table_ExternalData_1].[FinData[Year]]].[All]" dimensionUniqueName="[Table_ExternalData_1]" displayFolder="" count="0" memberValueDatatype="130" unbalanced="0"/>
    <cacheHierarchy uniqueName="[Table_ExternalData_1].[FinData[Date (Year)]]]" caption="FinData[Date (Year)]" attribute="1" defaultMemberUniqueName="[Table_ExternalData_1].[FinData[Date (Year)]]].[All]" allUniqueName="[Table_ExternalData_1].[FinData[Date (Year)]]].[All]" dimensionUniqueName="[Table_ExternalData_1]" displayFolder="" count="0" memberValueDatatype="130" unbalanced="0"/>
    <cacheHierarchy uniqueName="[Table_ExternalData_1].[FinData[Date (Quarter)]]]" caption="FinData[Date (Quarter)]" attribute="1" defaultMemberUniqueName="[Table_ExternalData_1].[FinData[Date (Quarter)]]].[All]" allUniqueName="[Table_ExternalData_1].[FinData[Date (Quarter)]]].[All]" dimensionUniqueName="[Table_ExternalData_1]" displayFolder="" count="0" memberValueDatatype="130" unbalanced="0"/>
    <cacheHierarchy uniqueName="[Table_ExternalData_1].[FinData[Date (Month)]]]" caption="FinData[Date (Month)]" attribute="1" defaultMemberUniqueName="[Table_ExternalData_1].[FinData[Date (Month)]]].[All]" allUniqueName="[Table_ExternalData_1].[FinData[Date (Month)]]].[All]" dimensionUniqueName="[Table_ExternalData_1]" displayFolder="" count="0" memberValueDatatype="130" unbalanced="0"/>
    <cacheHierarchy uniqueName="[Table_ExternalData_1].[FinData[Date (Month Index)]]]" caption="FinData[Date (Month Index)]" attribute="1" defaultMemberUniqueName="[Table_ExternalData_1].[FinData[Date (Month Index)]]].[All]" allUniqueName="[Table_ExternalData_1].[FinData[Date (Month Index)]]].[All]" dimensionUniqueName="[Table_ExternalData_1]" displayFolder="" count="0" memberValueDatatype="20" unbalanced="0"/>
    <cacheHierarchy uniqueName="[Table_ExternalData_1].[Column1]" caption="Column1" attribute="1" defaultMemberUniqueName="[Table_ExternalData_1].[Column1].[All]" allUniqueName="[Table_ExternalData_1].[Column1].[All]" dimensionUniqueName="[Table_ExternalData_1]" displayFolder="" count="0" memberValueDatatype="5" unbalanced="0"/>
    <cacheHierarchy uniqueName="[Table_ExternalData_1].[sum of sale]" caption="sum of sale" attribute="1" defaultMemberUniqueName="[Table_ExternalData_1].[sum of sale].[All]" allUniqueName="[Table_ExternalData_1].[sum of sale].[All]" dimensionUniqueName="[Table_ExternalData_1]" displayFolder="" count="0" memberValueDatatype="5" unbalanced="0"/>
    <cacheHierarchy uniqueName="[Table_ExternalData_1].[sum of profit]" caption="sum of profit" attribute="1" defaultMemberUniqueName="[Table_ExternalData_1].[sum of profit].[All]" allUniqueName="[Table_ExternalData_1].[sum of profit].[All]" dimensionUniqueName="[Table_ExternalData_1]" displayFolder="" count="0" memberValueDatatype="5" unbalanced="0"/>
    <cacheHierarchy uniqueName="[Table_ExternalData_1].[Profit Percentage]" caption="Profit Percentage" attribute="1" defaultMemberUniqueName="[Table_ExternalData_1].[Profit Percentage].[All]" allUniqueName="[Table_ExternalData_1].[Profit Percentage].[All]" dimensionUniqueName="[Table_ExternalData_1]" displayFolder="" count="0" memberValueDatatype="5" unbalanced="0"/>
    <cacheHierarchy uniqueName="[FinData].[Date (Month Index)]" caption="Date (Month Index)" attribute="1" defaultMemberUniqueName="[FinData].[Date (Month Index)].[All]" allUniqueName="[FinData].[Date (Month Index)].[All]" dimensionUniqueName="[FinData]" displayFolder="" count="0" memberValueDatatype="20" unbalanced="0" hidden="1"/>
    <cacheHierarchy uniqueName="[Measures].[__XL_Count FinData]" caption="__XL_Count FinData" measure="1" displayFolder="" measureGroup="FinData"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Gross Sales]" caption="Sum of Gross Sales" measure="1" displayFolder="" measureGroup="FinData" count="0" hidden="1">
      <extLst>
        <ext xmlns:x15="http://schemas.microsoft.com/office/spreadsheetml/2010/11/main" uri="{B97F6D7D-B522-45F9-BDA1-12C45D357490}">
          <x15:cacheHierarchy aggregatedColumn="7"/>
        </ext>
      </extLst>
    </cacheHierarchy>
    <cacheHierarchy uniqueName="[Measures].[Sum of Sales]" caption="Sum of Sales" measure="1" displayFolder="" measureGroup="FinData"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FinData"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FinData" count="0" hidden="1">
      <extLst>
        <ext xmlns:x15="http://schemas.microsoft.com/office/spreadsheetml/2010/11/main" uri="{B97F6D7D-B522-45F9-BDA1-12C45D357490}">
          <x15:cacheHierarchy aggregatedColumn="11"/>
        </ext>
      </extLst>
    </cacheHierarchy>
    <cacheHierarchy uniqueName="[Measures].[Sum of Profit Percentage]" caption="Sum of Profit Percentage" measure="1" displayFolder="" measureGroup="Table_ExternalData_1" count="0" oneField="1" hidden="1">
      <fieldsUsage count="1">
        <fieldUsage x="0"/>
      </fieldsUsage>
      <extLst>
        <ext xmlns:x15="http://schemas.microsoft.com/office/spreadsheetml/2010/11/main" uri="{B97F6D7D-B522-45F9-BDA1-12C45D357490}">
          <x15:cacheHierarchy aggregatedColumn="42"/>
        </ext>
      </extLst>
    </cacheHierarchy>
  </cacheHierarchies>
  <kpis count="0"/>
  <dimensions count="3">
    <dimension name="FinData" uniqueName="[FinData]" caption="FinData"/>
    <dimension measure="1" name="Measures" uniqueName="[Measures]" caption="Measures"/>
    <dimension name="Table_ExternalData_1" uniqueName="[Table_ExternalData_1]" caption="Table_ExternalData_1"/>
  </dimensions>
  <measureGroups count="2">
    <measureGroup name="FinData" caption="FinData"/>
    <measureGroup name="Table_ExternalData_1" caption="Table_ExternalData_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8" cacheId="1294" applyNumberFormats="0" applyBorderFormats="0" applyFontFormats="0" applyPatternFormats="0" applyAlignmentFormats="0" applyWidthHeightFormats="1" dataCaption="Values" tag="1f9374fe-6301-4c5d-b44c-996f6e34c29b" updatedVersion="6" minRefreshableVersion="5" useAutoFormatting="1" subtotalHiddenItems="1" itemPrintTitles="1" createdVersion="5" indent="0" outline="1" outlineData="1" multipleFieldFilters="0" rowHeaderCaption="Segment">
  <location ref="I3:I4" firstHeaderRow="1" firstDataRow="1" firstDataCol="0"/>
  <pivotFields count="2">
    <pivotField dataField="1" showAll="0"/>
    <pivotField allDrilled="1" showAll="0" dataSourceSort="1" defaultAttributeDrillState="1"/>
  </pivotFields>
  <rowItems count="1">
    <i/>
  </rowItems>
  <colItems count="1">
    <i/>
  </colItems>
  <dataFields count="1">
    <dataField name="Profit" fld="0" baseField="0" baseItem="0" numFmtId="164"/>
  </dataFields>
  <formats count="4">
    <format dxfId="3">
      <pivotArea outline="0" collapsedLevelsAreSubtotals="1" fieldPosition="0"/>
    </format>
    <format dxfId="2">
      <pivotArea outline="0" collapsedLevelsAreSubtotals="1" fieldPosition="0"/>
    </format>
    <format dxfId="1">
      <pivotArea dataOnly="0" labelOnly="1" outline="0" axis="axisValues" fieldPosition="0"/>
    </format>
    <format dxfId="0">
      <pivotArea dataOnly="0" labelOnly="1" outline="0" axis="axisValues" fieldPosition="0"/>
    </format>
  </formats>
  <pivotHierarchies count="52">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Profit"/>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Data]"/>
      </x15:pivotTableUISettings>
    </ext>
  </extLst>
</pivotTableDefinition>
</file>

<file path=xl/pivotTables/pivotTable2.xml><?xml version="1.0" encoding="utf-8"?>
<pivotTableDefinition xmlns="http://schemas.openxmlformats.org/spreadsheetml/2006/main" name="PivotTable6" cacheId="1288" applyNumberFormats="0" applyBorderFormats="0" applyFontFormats="0" applyPatternFormats="0" applyAlignmentFormats="0" applyWidthHeightFormats="1" dataCaption="Values" tag="143b9d87-8677-4d58-968c-0b52a2a536d8" updatedVersion="6" minRefreshableVersion="5" useAutoFormatting="1" itemPrintTitles="1" createdVersion="5" indent="0" outline="1" outlineData="1" multipleFieldFilters="0" rowHeaderCaption="Segment">
  <location ref="E3:E4" firstHeaderRow="1" firstDataRow="1" firstDataCol="0"/>
  <pivotFields count="2">
    <pivotField dataField="1" showAll="0"/>
    <pivotField allDrilled="1" showAll="0" dataSourceSort="1" defaultAttributeDrillState="1"/>
  </pivotFields>
  <rowItems count="1">
    <i/>
  </rowItems>
  <colItems count="1">
    <i/>
  </colItems>
  <dataFields count="1">
    <dataField name=" Total Sales" fld="0" baseField="0" baseItem="0" numFmtId="164"/>
  </dataFields>
  <formats count="4">
    <format dxfId="7">
      <pivotArea outline="0" collapsedLevelsAreSubtotals="1" fieldPosition="0"/>
    </format>
    <format dxfId="6">
      <pivotArea outline="0" collapsedLevelsAreSubtotals="1" fieldPosition="0"/>
    </format>
    <format dxfId="5">
      <pivotArea dataOnly="0" labelOnly="1" outline="0" axis="axisValues" fieldPosition="0"/>
    </format>
    <format dxfId="4">
      <pivotArea dataOnly="0" labelOnly="1" outline="0" axis="axisValues" fieldPosition="0"/>
    </format>
  </formats>
  <pivotHierarchies count="52">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 Total Sales"/>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Data]"/>
      </x15:pivotTableUISettings>
    </ext>
  </extLst>
</pivotTableDefinition>
</file>

<file path=xl/pivotTables/pivotTable3.xml><?xml version="1.0" encoding="utf-8"?>
<pivotTableDefinition xmlns="http://schemas.openxmlformats.org/spreadsheetml/2006/main" name="PivotTable2" cacheId="1279" applyNumberFormats="0" applyBorderFormats="0" applyFontFormats="0" applyPatternFormats="0" applyAlignmentFormats="0" applyWidthHeightFormats="1" dataCaption="Values" tag="0bfbc4bf-62fa-45fd-98ac-1eb924d7db7a" updatedVersion="6" minRefreshableVersion="5" useAutoFormatting="1" itemPrintTitles="1" createdVersion="5" indent="0" outline="1" outlineData="1" multipleFieldFilters="0" chartFormat="4" rowHeaderCaption="Country">
  <location ref="E6:F12" firstHeaderRow="1" firstDataRow="1" firstDataCol="1"/>
  <pivotFields count="3">
    <pivotField axis="axisRow" allDrilled="1" showAll="0" dataSourceSort="1" defaultAttributeDrillState="1">
      <items count="6">
        <item x="0"/>
        <item x="1"/>
        <item x="2"/>
        <item x="3"/>
        <item x="4"/>
        <item t="default"/>
      </items>
    </pivotField>
    <pivotField dataField="1" showAll="0"/>
    <pivotField allDrilled="1" showAll="0" dataSourceSort="1" defaultAttributeDrillState="1"/>
  </pivotFields>
  <rowFields count="1">
    <field x="0"/>
  </rowFields>
  <rowItems count="6">
    <i>
      <x/>
    </i>
    <i>
      <x v="1"/>
    </i>
    <i>
      <x v="2"/>
    </i>
    <i>
      <x v="3"/>
    </i>
    <i>
      <x v="4"/>
    </i>
    <i t="grand">
      <x/>
    </i>
  </rowItems>
  <colItems count="1">
    <i/>
  </colItems>
  <dataFields count="1">
    <dataField name="Sum of Profit" fld="1" baseField="0" baseItem="0"/>
  </dataFields>
  <formats count="6">
    <format dxfId="13">
      <pivotArea outline="0" collapsedLevelsAreSubtotals="1" fieldPosition="0"/>
    </format>
    <format dxfId="12">
      <pivotArea outline="0" collapsedLevelsAreSubtotals="1" fieldPosition="0"/>
    </format>
    <format dxfId="11">
      <pivotArea field="0" type="button" dataOnly="0" labelOnly="1" outline="0" axis="axisRow" fieldPosition="0"/>
    </format>
    <format dxfId="10">
      <pivotArea dataOnly="0" labelOnly="1" outline="0" axis="axisValues" fieldPosition="0"/>
    </format>
    <format dxfId="9">
      <pivotArea dataOnly="0" labelOnly="1" outline="0" axis="axisValues" fieldPosition="0"/>
    </format>
    <format dxfId="8">
      <pivotArea dataOnly="0" grandRow="1" fieldPosition="0"/>
    </format>
  </formats>
  <chartFormats count="1">
    <chartFormat chart="3" format="3" series="1">
      <pivotArea type="data" outline="0" fieldPosition="0">
        <references count="1">
          <reference field="4294967294" count="1" selected="0">
            <x v="0"/>
          </reference>
        </references>
      </pivotArea>
    </chartFormat>
  </chartFormats>
  <pivotHierarchies count="52">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Data]"/>
      </x15:pivotTableUISettings>
    </ext>
  </extLst>
</pivotTableDefinition>
</file>

<file path=xl/pivotTables/pivotTable4.xml><?xml version="1.0" encoding="utf-8"?>
<pivotTableDefinition xmlns="http://schemas.openxmlformats.org/spreadsheetml/2006/main" name="PivotTable7" cacheId="1291" applyNumberFormats="0" applyBorderFormats="0" applyFontFormats="0" applyPatternFormats="0" applyAlignmentFormats="0" applyWidthHeightFormats="1" dataCaption="Values" tag="90515ac4-4d18-4b87-954f-57ec6d9e1058" updatedVersion="6" minRefreshableVersion="5" useAutoFormatting="1" subtotalHiddenItems="1" itemPrintTitles="1" createdVersion="5" indent="0" outline="1" outlineData="1" multipleFieldFilters="0" rowHeaderCaption="Segment">
  <location ref="G3:G4" firstHeaderRow="1" firstDataRow="1" firstDataCol="0"/>
  <pivotFields count="2">
    <pivotField dataField="1" showAll="0"/>
    <pivotField allDrilled="1" showAll="0" dataSourceSort="1" defaultAttributeDrillState="1"/>
  </pivotFields>
  <rowItems count="1">
    <i/>
  </rowItems>
  <colItems count="1">
    <i/>
  </colItems>
  <dataFields count="1">
    <dataField name=" COGS" fld="0" baseField="0" baseItem="0" numFmtId="164"/>
  </dataFields>
  <formats count="4">
    <format dxfId="17">
      <pivotArea outline="0" collapsedLevelsAreSubtotals="1" fieldPosition="0"/>
    </format>
    <format dxfId="16">
      <pivotArea outline="0" collapsedLevelsAreSubtotals="1" fieldPosition="0"/>
    </format>
    <format dxfId="15">
      <pivotArea dataOnly="0" labelOnly="1" outline="0" axis="axisValues" fieldPosition="0"/>
    </format>
    <format dxfId="14">
      <pivotArea dataOnly="0" labelOnly="1" outline="0" axis="axisValues" fieldPosition="0"/>
    </format>
  </formats>
  <pivotHierarchies count="52">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 COGS"/>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Data]"/>
      </x15:pivotTableUISettings>
    </ext>
  </extLst>
</pivotTableDefinition>
</file>

<file path=xl/pivotTables/pivotTable5.xml><?xml version="1.0" encoding="utf-8"?>
<pivotTableDefinition xmlns="http://schemas.openxmlformats.org/spreadsheetml/2006/main" name="PivotTable3" cacheId="1273" applyNumberFormats="0" applyBorderFormats="0" applyFontFormats="0" applyPatternFormats="0" applyAlignmentFormats="0" applyWidthHeightFormats="1" dataCaption="Values" tag="37e57efd-a018-434c-ac86-2d039ff9889a" updatedVersion="6" minRefreshableVersion="5" useAutoFormatting="1" itemPrintTitles="1" createdVersion="5" indent="0" outline="1" outlineData="1" multipleFieldFilters="0" chartFormat="3" rowHeaderCaption="Product">
  <location ref="H6:I13" firstHeaderRow="1" firstDataRow="1" firstDataCol="1"/>
  <pivotFields count="2">
    <pivotField axis="axisRow" allDrilled="1" showAll="0" dataSourceSort="1" defaultAttributeDrillState="1">
      <items count="7">
        <item x="0"/>
        <item x="1"/>
        <item x="2"/>
        <item x="3"/>
        <item x="4"/>
        <item x="5"/>
        <item t="default"/>
      </items>
    </pivotField>
    <pivotField dataField="1" showAll="0"/>
  </pivotFields>
  <rowFields count="1">
    <field x="0"/>
  </rowFields>
  <rowItems count="7">
    <i>
      <x/>
    </i>
    <i>
      <x v="1"/>
    </i>
    <i>
      <x v="2"/>
    </i>
    <i>
      <x v="3"/>
    </i>
    <i>
      <x v="4"/>
    </i>
    <i>
      <x v="5"/>
    </i>
    <i t="grand">
      <x/>
    </i>
  </rowItems>
  <colItems count="1">
    <i/>
  </colItems>
  <dataFields count="1">
    <dataField name="Sum of Profit" fld="1" baseField="0" baseItem="0"/>
  </dataFields>
  <formats count="7">
    <format dxfId="24">
      <pivotArea outline="0" collapsedLevelsAreSubtotals="1" fieldPosition="0"/>
    </format>
    <format dxfId="23">
      <pivotArea outline="0" collapsedLevelsAreSubtotals="1" fieldPosition="0"/>
    </format>
    <format dxfId="22">
      <pivotArea field="0" type="button" dataOnly="0" labelOnly="1" outline="0" axis="axisRow" fieldPosition="0"/>
    </format>
    <format dxfId="21">
      <pivotArea dataOnly="0" labelOnly="1" outline="0" axis="axisValues" fieldPosition="0"/>
    </format>
    <format dxfId="20">
      <pivotArea dataOnly="0" labelOnly="1" outline="0" axis="axisValues" fieldPosition="0"/>
    </format>
    <format dxfId="19">
      <pivotArea grandRow="1" outline="0" collapsedLevelsAreSubtotals="1" fieldPosition="0"/>
    </format>
    <format dxfId="18">
      <pivotArea dataOnly="0" labelOnly="1" grandRow="1" outline="0" fieldPosition="0"/>
    </format>
  </formats>
  <chartFormats count="1">
    <chartFormat chart="2" format="3" series="1">
      <pivotArea type="data" outline="0" fieldPosition="0">
        <references count="1">
          <reference field="4294967294" count="1" selected="0">
            <x v="0"/>
          </reference>
        </references>
      </pivotArea>
    </chartFormat>
  </chartFormats>
  <pivotHierarchies count="52">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Data]"/>
      </x15:pivotTableUISettings>
    </ext>
  </extLst>
</pivotTableDefinition>
</file>

<file path=xl/pivotTables/pivotTable6.xml><?xml version="1.0" encoding="utf-8"?>
<pivotTableDefinition xmlns="http://schemas.openxmlformats.org/spreadsheetml/2006/main" name="PivotTable1" cacheId="1276" applyNumberFormats="0" applyBorderFormats="0" applyFontFormats="0" applyPatternFormats="0" applyAlignmentFormats="0" applyWidthHeightFormats="1" dataCaption="Values" tag="a888108f-886e-44f8-a2e6-21b9aa4f662c" updatedVersion="6" minRefreshableVersion="5" useAutoFormatting="1" itemPrintTitles="1" createdVersion="5" indent="0" outline="1" outlineData="1" multipleFieldFilters="0" chartFormat="3" rowHeaderCaption="Segment">
  <location ref="B6:C12" firstHeaderRow="1" firstDataRow="1" firstDataCol="1"/>
  <pivotFields count="3">
    <pivotField axis="axisRow" allDrilled="1" showAll="0" dataSourceSort="1" defaultAttributeDrillState="1">
      <items count="6">
        <item x="0"/>
        <item x="1"/>
        <item x="2"/>
        <item x="3"/>
        <item x="4"/>
        <item t="default"/>
      </items>
    </pivotField>
    <pivotField dataField="1" showAll="0"/>
    <pivotField allDrilled="1" showAll="0" dataSourceSort="1" defaultAttributeDrillState="1"/>
  </pivotFields>
  <rowFields count="1">
    <field x="0"/>
  </rowFields>
  <rowItems count="6">
    <i>
      <x/>
    </i>
    <i>
      <x v="1"/>
    </i>
    <i>
      <x v="2"/>
    </i>
    <i>
      <x v="3"/>
    </i>
    <i>
      <x v="4"/>
    </i>
    <i t="grand">
      <x/>
    </i>
  </rowItems>
  <colItems count="1">
    <i/>
  </colItems>
  <dataFields count="1">
    <dataField name="Sum of Profit" fld="1" baseField="0" baseItem="0"/>
  </dataFields>
  <formats count="7">
    <format dxfId="31">
      <pivotArea outline="0" collapsedLevelsAreSubtotals="1" fieldPosition="0"/>
    </format>
    <format dxfId="30">
      <pivotArea outline="0" collapsedLevelsAreSubtotals="1" fieldPosition="0"/>
    </format>
    <format dxfId="29">
      <pivotArea field="0" type="button" dataOnly="0" labelOnly="1" outline="0" axis="axisRow" fieldPosition="0"/>
    </format>
    <format dxfId="28">
      <pivotArea dataOnly="0" labelOnly="1" outline="0" axis="axisValues" fieldPosition="0"/>
    </format>
    <format dxfId="27">
      <pivotArea dataOnly="0" labelOnly="1" outline="0" axis="axisValues" fieldPosition="0"/>
    </format>
    <format dxfId="26">
      <pivotArea grandRow="1" outline="0" collapsedLevelsAreSubtotals="1" fieldPosition="0"/>
    </format>
    <format dxfId="25">
      <pivotArea dataOnly="0" labelOnly="1" grandRow="1" outline="0" fieldPosition="0"/>
    </format>
  </formats>
  <chartFormats count="1">
    <chartFormat chart="2" format="3" series="1">
      <pivotArea type="data" outline="0" fieldPosition="0">
        <references count="1">
          <reference field="4294967294" count="1" selected="0">
            <x v="0"/>
          </reference>
        </references>
      </pivotArea>
    </chartFormat>
  </chartFormats>
  <pivotHierarchies count="52">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Data]"/>
      </x15:pivotTableUISettings>
    </ext>
  </extLst>
</pivotTableDefinition>
</file>

<file path=xl/pivotTables/pivotTable7.xml><?xml version="1.0" encoding="utf-8"?>
<pivotTableDefinition xmlns="http://schemas.openxmlformats.org/spreadsheetml/2006/main" name="PivotTable5" cacheId="1285" applyNumberFormats="0" applyBorderFormats="0" applyFontFormats="0" applyPatternFormats="0" applyAlignmentFormats="0" applyWidthHeightFormats="1" dataCaption="Values" tag="e673dbfc-bd46-40e9-8b0c-351a2962a541" updatedVersion="6" minRefreshableVersion="5" useAutoFormatting="1" itemPrintTitles="1" createdVersion="5" indent="0" outline="1" outlineData="1" multipleFieldFilters="0" rowHeaderCaption="Segment">
  <location ref="C3:C4" firstHeaderRow="1" firstDataRow="1" firstDataCol="0"/>
  <pivotFields count="2">
    <pivotField dataField="1" showAll="0"/>
    <pivotField allDrilled="1" showAll="0" dataSourceSort="1" defaultAttributeDrillState="1"/>
  </pivotFields>
  <rowItems count="1">
    <i/>
  </rowItems>
  <colItems count="1">
    <i/>
  </colItems>
  <dataFields count="1">
    <dataField name="Total Gross Sales" fld="0" baseField="0" baseItem="0" numFmtId="164"/>
  </dataFields>
  <formats count="4">
    <format dxfId="35">
      <pivotArea outline="0" collapsedLevelsAreSubtotals="1" fieldPosition="0"/>
    </format>
    <format dxfId="34">
      <pivotArea outline="0" collapsedLevelsAreSubtotals="1" fieldPosition="0"/>
    </format>
    <format dxfId="33">
      <pivotArea dataOnly="0" labelOnly="1" outline="0" axis="axisValues" fieldPosition="0"/>
    </format>
    <format dxfId="32">
      <pivotArea dataOnly="0" labelOnly="1" outline="0" axis="axisValues" fieldPosition="0"/>
    </format>
  </formats>
  <pivotHierarchies count="52">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Total Gross Sales"/>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Data]"/>
      </x15:pivotTableUISettings>
    </ext>
  </extLst>
</pivotTableDefinition>
</file>

<file path=xl/pivotTables/pivotTable8.xml><?xml version="1.0" encoding="utf-8"?>
<pivotTableDefinition xmlns="http://schemas.openxmlformats.org/spreadsheetml/2006/main" name="PivotTable9" cacheId="1297" applyNumberFormats="0" applyBorderFormats="0" applyFontFormats="0" applyPatternFormats="0" applyAlignmentFormats="0" applyWidthHeightFormats="1" dataCaption="Values" tag="8b03cc96-321a-4fad-bda2-31eb8cfef21a" updatedVersion="6" minRefreshableVersion="5" useAutoFormatting="1" subtotalHiddenItems="1" itemPrintTitles="1" createdVersion="5" indent="0" outline="1" outlineData="1" multipleFieldFilters="0" rowHeaderCaption="Segment">
  <location ref="K3:K4" firstHeaderRow="1" firstDataRow="1" firstDataCol="0"/>
  <pivotFields count="2">
    <pivotField dataField="1" showAll="0"/>
    <pivotField allDrilled="1" showAll="0" dataSourceSort="1" defaultAttributeDrillState="1"/>
  </pivotFields>
  <rowItems count="1">
    <i/>
  </rowItems>
  <colItems count="1">
    <i/>
  </colItems>
  <dataFields count="1">
    <dataField name="Profit Percentage" fld="0" baseField="0" baseItem="0"/>
  </dataFields>
  <formats count="4">
    <format dxfId="39">
      <pivotArea outline="0" collapsedLevelsAreSubtotals="1" fieldPosition="0"/>
    </format>
    <format dxfId="38">
      <pivotArea outline="0" collapsedLevelsAreSubtotals="1" fieldPosition="0"/>
    </format>
    <format dxfId="37">
      <pivotArea dataOnly="0" labelOnly="1" outline="0" axis="axisValues" fieldPosition="0"/>
    </format>
    <format dxfId="36">
      <pivotArea dataOnly="0" labelOnly="1" outline="0" axis="axisValues" fieldPosition="0"/>
    </format>
  </formats>
  <pivotHierarchies count="52">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Sum of Profit %"/>
    <pivotHierarchy dragToData="1" caption="Profit Percentage"/>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Data]"/>
        <x15:activeTabTopLevelEntity name="[Table_ExternalData_1]"/>
      </x15:pivotTableUISettings>
    </ext>
  </extLst>
</pivotTableDefinition>
</file>

<file path=xl/pivotTables/pivotTable9.xml><?xml version="1.0" encoding="utf-8"?>
<pivotTableDefinition xmlns="http://schemas.openxmlformats.org/spreadsheetml/2006/main" name="PivotTable4" cacheId="1282" applyNumberFormats="0" applyBorderFormats="0" applyFontFormats="0" applyPatternFormats="0" applyAlignmentFormats="0" applyWidthHeightFormats="1" dataCaption="Values" tag="3b8a93c8-9778-44d4-9129-838c1b154aec" updatedVersion="6" minRefreshableVersion="5" useAutoFormatting="1" itemPrintTitles="1" createdVersion="5" indent="0" outline="1" outlineData="1" multipleFieldFilters="0" rowHeaderCaption="Month">
  <location ref="K6:L67" firstHeaderRow="1" firstDataRow="1" firstDataCol="1"/>
  <pivotFields count="6">
    <pivotField axis="axisRow" allDrilled="1" showAll="0" dataSourceSort="1" defaultAttributeDrillState="1">
      <items count="17">
        <item x="0"/>
        <item x="1"/>
        <item x="2"/>
        <item x="3"/>
        <item x="4"/>
        <item x="5"/>
        <item x="6"/>
        <item x="7"/>
        <item x="8"/>
        <item x="9"/>
        <item x="10"/>
        <item x="11"/>
        <item x="12"/>
        <item x="13"/>
        <item x="14"/>
        <item x="15"/>
        <item t="default"/>
      </items>
    </pivotField>
    <pivotField axis="axisRow" allDrilled="1" showAll="0" dataSourceSort="1" defaultAttributeDrillState="1">
      <items count="13">
        <item x="0"/>
        <item x="1"/>
        <item x="2"/>
        <item x="3"/>
        <item x="4"/>
        <item x="5"/>
        <item x="6"/>
        <item x="7"/>
        <item x="8"/>
        <item x="9"/>
        <item x="10"/>
        <item x="11"/>
        <item t="default"/>
      </items>
    </pivotField>
    <pivotField axis="axisRow" allDrilled="1" showAll="0" dataSourceSort="1" defaultAttributeDrillState="1">
      <items count="5">
        <item x="0"/>
        <item x="1"/>
        <item x="2"/>
        <item x="3"/>
        <item t="default"/>
      </items>
    </pivotField>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4">
    <field x="1"/>
    <field x="3"/>
    <field x="0"/>
    <field x="2"/>
  </rowFields>
  <rowItems count="61">
    <i>
      <x/>
    </i>
    <i r="1">
      <x/>
    </i>
    <i r="2">
      <x/>
    </i>
    <i r="3">
      <x/>
    </i>
    <i>
      <x v="1"/>
    </i>
    <i r="1">
      <x/>
    </i>
    <i r="2">
      <x v="1"/>
    </i>
    <i r="3">
      <x/>
    </i>
    <i>
      <x v="2"/>
    </i>
    <i r="1">
      <x/>
    </i>
    <i r="2">
      <x v="2"/>
    </i>
    <i r="3">
      <x/>
    </i>
    <i>
      <x v="3"/>
    </i>
    <i r="1">
      <x/>
    </i>
    <i r="2">
      <x v="3"/>
    </i>
    <i r="3">
      <x v="1"/>
    </i>
    <i>
      <x v="4"/>
    </i>
    <i r="1">
      <x/>
    </i>
    <i r="2">
      <x v="4"/>
    </i>
    <i r="3">
      <x v="1"/>
    </i>
    <i>
      <x v="5"/>
    </i>
    <i r="1">
      <x/>
    </i>
    <i r="2">
      <x v="5"/>
    </i>
    <i r="3">
      <x v="1"/>
    </i>
    <i>
      <x v="6"/>
    </i>
    <i r="1">
      <x/>
    </i>
    <i r="2">
      <x v="6"/>
    </i>
    <i r="3">
      <x v="2"/>
    </i>
    <i>
      <x v="7"/>
    </i>
    <i r="1">
      <x/>
    </i>
    <i r="2">
      <x v="7"/>
    </i>
    <i r="3">
      <x v="2"/>
    </i>
    <i>
      <x v="8"/>
    </i>
    <i r="1">
      <x v="1"/>
    </i>
    <i r="2">
      <x v="8"/>
    </i>
    <i r="3">
      <x v="2"/>
    </i>
    <i r="1">
      <x/>
    </i>
    <i r="2">
      <x v="9"/>
    </i>
    <i r="3">
      <x v="2"/>
    </i>
    <i>
      <x v="9"/>
    </i>
    <i r="1">
      <x v="1"/>
    </i>
    <i r="2">
      <x v="10"/>
    </i>
    <i r="3">
      <x v="3"/>
    </i>
    <i r="1">
      <x/>
    </i>
    <i r="2">
      <x v="11"/>
    </i>
    <i r="3">
      <x v="3"/>
    </i>
    <i>
      <x v="10"/>
    </i>
    <i r="1">
      <x v="1"/>
    </i>
    <i r="2">
      <x v="12"/>
    </i>
    <i r="3">
      <x v="3"/>
    </i>
    <i r="1">
      <x/>
    </i>
    <i r="2">
      <x v="13"/>
    </i>
    <i r="3">
      <x v="3"/>
    </i>
    <i>
      <x v="11"/>
    </i>
    <i r="1">
      <x v="1"/>
    </i>
    <i r="2">
      <x v="14"/>
    </i>
    <i r="3">
      <x v="3"/>
    </i>
    <i r="1">
      <x/>
    </i>
    <i r="2">
      <x v="15"/>
    </i>
    <i r="3">
      <x v="3"/>
    </i>
    <i t="grand">
      <x/>
    </i>
  </rowItems>
  <colItems count="1">
    <i/>
  </colItems>
  <dataFields count="1">
    <dataField name="Sum of Profit" fld="4" baseField="0" baseItem="0"/>
  </dataFields>
  <formats count="7">
    <format dxfId="46">
      <pivotArea outline="0" collapsedLevelsAreSubtotals="1" fieldPosition="0"/>
    </format>
    <format dxfId="45">
      <pivotArea outline="0" collapsedLevelsAreSubtotals="1" fieldPosition="0"/>
    </format>
    <format dxfId="44">
      <pivotArea grandRow="1" outline="0" collapsedLevelsAreSubtotals="1" fieldPosition="0"/>
    </format>
    <format dxfId="43">
      <pivotArea dataOnly="0" labelOnly="1" grandRow="1" outline="0" fieldPosition="0"/>
    </format>
    <format dxfId="42">
      <pivotArea field="1" type="button" dataOnly="0" labelOnly="1" outline="0" axis="axisRow" fieldPosition="0"/>
    </format>
    <format dxfId="41">
      <pivotArea dataOnly="0" labelOnly="1" outline="0" axis="axisValues" fieldPosition="0"/>
    </format>
    <format dxfId="40">
      <pivotArea dataOnly="0" labelOnly="1" outline="0" axis="axisValues" fieldPosition="0"/>
    </format>
  </formats>
  <pivotHierarchies count="52">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8"/>
    <rowHierarchyUsage hierarchyUsage="16"/>
    <rowHierarchyUsage hierarchyUsage="12"/>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Data]"/>
      </x15:pivotTableUISettings>
    </ext>
  </extLst>
</pivotTableDefinition>
</file>

<file path=xl/queryTables/queryTable1.xml><?xml version="1.0" encoding="utf-8"?>
<queryTable xmlns="http://schemas.openxmlformats.org/spreadsheetml/2006/main" name="ExternalData_1" backgroundRefresh="0" connectionId="2" autoFormatId="16" applyNumberFormats="0" applyBorderFormats="0" applyFontFormats="0" applyPatternFormats="0" applyAlignmentFormats="0" applyWidthHeightFormats="0">
  <queryTableRefresh nextId="25" unboundColumnsRight="4">
    <queryTableFields count="24">
      <queryTableField id="1" name="FinData[Segment]" tableColumnId="1"/>
      <queryTableField id="2" name="FinData[Country]" tableColumnId="2"/>
      <queryTableField id="3" name="FinData[Product]" tableColumnId="3"/>
      <queryTableField id="4" name="FinData[Discount Band]" tableColumnId="4"/>
      <queryTableField id="5" name="FinData[Units Sold]" tableColumnId="5"/>
      <queryTableField id="6" name="FinData[Manufacturing Price]" tableColumnId="6"/>
      <queryTableField id="7" name="FinData[Sale Price]" tableColumnId="7"/>
      <queryTableField id="8" name="FinData[Gross Sales]" tableColumnId="8"/>
      <queryTableField id="9" name="FinData[Discounts]" tableColumnId="9"/>
      <queryTableField id="10" name="FinData[Sales]" tableColumnId="10"/>
      <queryTableField id="11" name="FinData[COGS]" tableColumnId="11"/>
      <queryTableField id="12" name="FinData[Profit]" tableColumnId="12"/>
      <queryTableField id="13" name="FinData[Date]" tableColumnId="13"/>
      <queryTableField id="14" name="FinData[Month Number]" tableColumnId="14"/>
      <queryTableField id="15" name="FinData[Month Name]" tableColumnId="15"/>
      <queryTableField id="16" name="FinData[Year]" tableColumnId="16"/>
      <queryTableField id="17" name="FinData[Date (Year)]" tableColumnId="17"/>
      <queryTableField id="18" name="FinData[Date (Quarter)]" tableColumnId="18"/>
      <queryTableField id="19" name="FinData[Date (Month)]" tableColumnId="19"/>
      <queryTableField id="20" name="FinData[Date (Month Index)]" tableColumnId="20"/>
      <queryTableField id="21" dataBound="0" tableColumnId="21"/>
      <queryTableField id="22" dataBound="0" tableColumnId="22"/>
      <queryTableField id="23" dataBound="0" tableColumnId="23"/>
      <queryTableField id="24" dataBound="0" tableColumnId="24"/>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FinData].[Country]">
  <pivotTables>
    <pivotTable tabId="2" name="PivotTable2"/>
    <pivotTable tabId="2" name="PivotTable1"/>
    <pivotTable tabId="2" name="PivotTable3"/>
    <pivotTable tabId="2" name="PivotTable4"/>
    <pivotTable tabId="2" name="PivotTable5"/>
    <pivotTable tabId="2" name="PivotTable6"/>
    <pivotTable tabId="2" name="PivotTable7"/>
    <pivotTable tabId="2" name="PivotTable8"/>
    <pivotTable tabId="2" name="PivotTable9"/>
  </pivotTables>
  <data>
    <olap pivotCacheId="11">
      <levels count="2">
        <level uniqueName="[FinData].[Country].[(All)]" sourceCaption="(All)" count="0"/>
        <level uniqueName="[FinData].[Country].[Country]" sourceCaption="Country" count="5">
          <ranges>
            <range startItem="0">
              <i n="[FinData].[Country].&amp;[Canada]" c="Canada"/>
              <i n="[FinData].[Country].&amp;[France]" c="France"/>
              <i n="[FinData].[Country].&amp;[Germany]" c="Germany"/>
              <i n="[FinData].[Country].&amp;[Mexico]" c="Mexico"/>
              <i n="[FinData].[Country].&amp;[United States of America]" c="United States of America"/>
            </range>
          </ranges>
        </level>
      </levels>
      <selections count="1">
        <selection n="[FinData].[Count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gment" sourceName="[FinData].[Segment]">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olap pivotCacheId="11">
      <levels count="2">
        <level uniqueName="[FinData].[Segment].[(All)]" sourceCaption="(All)" count="0"/>
        <level uniqueName="[FinData].[Segment].[Segment]" sourceCaption="Segment" count="5">
          <ranges>
            <range startItem="0">
              <i n="[FinData].[Segment].&amp;[Channel Partners]" c="Channel Partners"/>
              <i n="[FinData].[Segment].&amp;[Enterprise]" c="Enterprise"/>
              <i n="[FinData].[Segment].&amp;[Government]" c="Government"/>
              <i n="[FinData].[Segment].&amp;[Midmarket]" c="Midmarket"/>
              <i n="[FinData].[Segment].&amp;[Small Business]" c="Small Business"/>
            </range>
          </ranges>
        </level>
      </levels>
      <selections count="1">
        <selection n="[FinData].[Segmen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 sourceName="[FinData].[Product]">
  <pivotTables>
    <pivotTable tabId="2" name="PivotTable3"/>
    <pivotTable tabId="2" name="PivotTable1"/>
    <pivotTable tabId="2" name="PivotTable2"/>
    <pivotTable tabId="2" name="PivotTable4"/>
    <pivotTable tabId="2" name="PivotTable5"/>
    <pivotTable tabId="2" name="PivotTable6"/>
    <pivotTable tabId="2" name="PivotTable7"/>
    <pivotTable tabId="2" name="PivotTable8"/>
    <pivotTable tabId="2" name="PivotTable9"/>
  </pivotTables>
  <data>
    <olap pivotCacheId="11">
      <levels count="2">
        <level uniqueName="[FinData].[Product].[(All)]" sourceCaption="(All)" count="0"/>
        <level uniqueName="[FinData].[Product].[Product]" sourceCaption="Product" count="6">
          <ranges>
            <range startItem="0">
              <i n="[FinData].[Product].&amp;[Amarilla]" c="Amarilla"/>
              <i n="[FinData].[Product].&amp;[Carretera]" c="Carretera"/>
              <i n="[FinData].[Product].&amp;[Montana]" c="Montana"/>
              <i n="[FinData].[Product].&amp;[Paseo]" c="Paseo"/>
              <i n="[FinData].[Product].&amp;[Velo]" c="Velo"/>
              <i n="[FinData].[Product].&amp;[VTT]" c="VTT"/>
            </range>
          </ranges>
        </level>
      </levels>
      <selections count="1">
        <selection n="[FinData].[Produc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startItem="1" level="1" style="SlicerStyleDark1" rowHeight="241300"/>
  <slicer name="Segment" cache="Slicer_Segment" caption="Segment" level="1" style="SlicerStyleDark1" rowHeight="241300"/>
  <slicer name="Product" cache="Slicer_Product" caption="Product" level="1" style="SlicerStyleDark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_ExternalData_1" displayName="Table_ExternalData_1" ref="A3:X703" tableType="queryTable" totalsRowShown="0">
  <autoFilter ref="A3:X703"/>
  <tableColumns count="24">
    <tableColumn id="1" uniqueName="1" name="FinData[Segment]" queryTableFieldId="1"/>
    <tableColumn id="2" uniqueName="2" name="FinData[Country]" queryTableFieldId="2"/>
    <tableColumn id="3" uniqueName="3" name="FinData[Product]" queryTableFieldId="3"/>
    <tableColumn id="4" uniqueName="4" name="FinData[Discount Band]" queryTableFieldId="4"/>
    <tableColumn id="5" uniqueName="5" name="FinData[Units Sold]" queryTableFieldId="5"/>
    <tableColumn id="6" uniqueName="6" name="FinData[Manufacturing Price]" queryTableFieldId="6"/>
    <tableColumn id="7" uniqueName="7" name="FinData[Sale Price]" queryTableFieldId="7"/>
    <tableColumn id="8" uniqueName="8" name="FinData[Gross Sales]" queryTableFieldId="8"/>
    <tableColumn id="9" uniqueName="9" name="FinData[Discounts]" queryTableFieldId="9"/>
    <tableColumn id="10" uniqueName="10" name="FinData[Sales]" queryTableFieldId="10"/>
    <tableColumn id="11" uniqueName="11" name="FinData[COGS]" queryTableFieldId="11"/>
    <tableColumn id="12" uniqueName="12" name="FinData[Profit]" queryTableFieldId="12"/>
    <tableColumn id="13" uniqueName="13" name="FinData[Date]" queryTableFieldId="13" dataDxfId="51"/>
    <tableColumn id="14" uniqueName="14" name="FinData[Month Number]" queryTableFieldId="14"/>
    <tableColumn id="15" uniqueName="15" name="FinData[Month Name]" queryTableFieldId="15"/>
    <tableColumn id="16" uniqueName="16" name="FinData[Year]" queryTableFieldId="16"/>
    <tableColumn id="17" uniqueName="17" name="FinData[Date (Year)]" queryTableFieldId="17"/>
    <tableColumn id="18" uniqueName="18" name="FinData[Date (Quarter)]" queryTableFieldId="18"/>
    <tableColumn id="19" uniqueName="19" name="FinData[Date (Month)]" queryTableFieldId="19"/>
    <tableColumn id="20" uniqueName="20" name="FinData[Date (Month Index)]" queryTableFieldId="20"/>
    <tableColumn id="21" uniqueName="21" name="Column1" queryTableFieldId="21" dataDxfId="50">
      <calculatedColumnFormula>Table_ExternalData_1[[#This Row],[FinData'[Gross Sales']]]-Table_ExternalData_1[[#This Row],[FinData'[Discounts']]]</calculatedColumnFormula>
    </tableColumn>
    <tableColumn id="22" uniqueName="22" name="sum of sale" queryTableFieldId="22" dataDxfId="49">
      <calculatedColumnFormula>SUM(Table_ExternalData_1[FinData'[Sales']])</calculatedColumnFormula>
    </tableColumn>
    <tableColumn id="23" uniqueName="23" name="sum of profit" queryTableFieldId="23" dataDxfId="48">
      <calculatedColumnFormula>SUM(Table_ExternalData_1[FinData'[Profit']])</calculatedColumnFormula>
    </tableColumn>
    <tableColumn id="24" uniqueName="24" name="Profit Percentage" queryTableFieldId="24" dataDxfId="47">
      <calculatedColumnFormula>Table_ExternalData_1[[#This Row],[sum of profit]]/Table_ExternalData_1[[#This Row],[sum of sale]]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Timeline_Date" sourceName="[FinData].[Date]">
  <pivotTables>
    <pivotTable tabId="2" name="PivotTable4"/>
    <pivotTable tabId="2" name="PivotTable1"/>
    <pivotTable tabId="2" name="PivotTable2"/>
    <pivotTable tabId="2" name="PivotTable3"/>
    <pivotTable tabId="2" name="PivotTable5"/>
    <pivotTable tabId="2" name="PivotTable6"/>
    <pivotTable tabId="2" name="PivotTable7"/>
    <pivotTable tabId="2" name="PivotTable8"/>
    <pivotTable tabId="2" name="PivotTable9"/>
  </pivotTables>
  <state minimalRefreshVersion="6" lastRefreshVersion="6" pivotCacheId="12" filterType="unknown">
    <bounds startDate="2013-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Timeline_Date" caption="Date" level="0" selectionLevel="0" scrollPosition="2013-01-01T00:00:00" style="TimeSlicerStyleDark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03"/>
  <sheetViews>
    <sheetView workbookViewId="0">
      <selection activeCell="X3" sqref="X3"/>
    </sheetView>
  </sheetViews>
  <sheetFormatPr defaultRowHeight="15" x14ac:dyDescent="0.25"/>
  <cols>
    <col min="1" max="1" width="19.5703125" bestFit="1" customWidth="1"/>
    <col min="2" max="2" width="23.28515625" bestFit="1" customWidth="1"/>
    <col min="3" max="3" width="18.42578125" bestFit="1" customWidth="1"/>
    <col min="4" max="4" width="24.42578125" bestFit="1" customWidth="1"/>
    <col min="5" max="5" width="20.7109375" bestFit="1" customWidth="1"/>
    <col min="6" max="6" width="29.85546875" bestFit="1" customWidth="1"/>
    <col min="7" max="7" width="20.28515625" bestFit="1" customWidth="1"/>
    <col min="8" max="8" width="21.7109375" bestFit="1" customWidth="1"/>
    <col min="9" max="9" width="20.28515625" bestFit="1" customWidth="1"/>
    <col min="10" max="10" width="16.140625" bestFit="1" customWidth="1"/>
    <col min="11" max="12" width="16.5703125" bestFit="1" customWidth="1"/>
    <col min="13" max="13" width="15.7109375" bestFit="1" customWidth="1"/>
    <col min="14" max="14" width="25.5703125" bestFit="1" customWidth="1"/>
    <col min="15" max="15" width="23.42578125" bestFit="1" customWidth="1"/>
    <col min="16" max="16" width="15.5703125" bestFit="1" customWidth="1"/>
    <col min="17" max="17" width="21.7109375" bestFit="1" customWidth="1"/>
    <col min="18" max="18" width="24.7109375" bestFit="1" customWidth="1"/>
    <col min="19" max="19" width="23.85546875" bestFit="1" customWidth="1"/>
    <col min="20" max="20" width="29.42578125" bestFit="1" customWidth="1"/>
    <col min="21" max="21" width="11.140625" bestFit="1" customWidth="1"/>
    <col min="22" max="22" width="13.28515625" bestFit="1" customWidth="1"/>
    <col min="23" max="23" width="14.7109375" bestFit="1" customWidth="1"/>
    <col min="24" max="24" width="18.85546875" bestFit="1" customWidth="1"/>
  </cols>
  <sheetData>
    <row r="1" spans="1:24" x14ac:dyDescent="0.25">
      <c r="A1" t="s">
        <v>75</v>
      </c>
    </row>
    <row r="3" spans="1:24" x14ac:dyDescent="0.25">
      <c r="A3" t="s">
        <v>40</v>
      </c>
      <c r="B3" t="s">
        <v>41</v>
      </c>
      <c r="C3" t="s">
        <v>42</v>
      </c>
      <c r="D3" t="s">
        <v>43</v>
      </c>
      <c r="E3" t="s">
        <v>44</v>
      </c>
      <c r="F3" t="s">
        <v>45</v>
      </c>
      <c r="G3" t="s">
        <v>46</v>
      </c>
      <c r="H3" t="s">
        <v>47</v>
      </c>
      <c r="I3" t="s">
        <v>48</v>
      </c>
      <c r="J3" t="s">
        <v>49</v>
      </c>
      <c r="K3" t="s">
        <v>50</v>
      </c>
      <c r="L3" t="s">
        <v>51</v>
      </c>
      <c r="M3" t="s">
        <v>52</v>
      </c>
      <c r="N3" t="s">
        <v>53</v>
      </c>
      <c r="O3" t="s">
        <v>54</v>
      </c>
      <c r="P3" t="s">
        <v>55</v>
      </c>
      <c r="Q3" t="s">
        <v>56</v>
      </c>
      <c r="R3" t="s">
        <v>57</v>
      </c>
      <c r="S3" t="s">
        <v>58</v>
      </c>
      <c r="T3" t="s">
        <v>59</v>
      </c>
      <c r="U3" t="s">
        <v>76</v>
      </c>
      <c r="V3" t="s">
        <v>78</v>
      </c>
      <c r="W3" t="s">
        <v>79</v>
      </c>
      <c r="X3" t="s">
        <v>77</v>
      </c>
    </row>
    <row r="4" spans="1:24" x14ac:dyDescent="0.25">
      <c r="A4" t="s">
        <v>2</v>
      </c>
      <c r="B4" t="s">
        <v>7</v>
      </c>
      <c r="C4" t="s">
        <v>13</v>
      </c>
      <c r="D4" t="s">
        <v>60</v>
      </c>
      <c r="E4">
        <v>1618.5</v>
      </c>
      <c r="F4">
        <v>3</v>
      </c>
      <c r="G4">
        <v>20</v>
      </c>
      <c r="H4">
        <v>32370</v>
      </c>
      <c r="I4">
        <v>0</v>
      </c>
      <c r="J4">
        <v>32370</v>
      </c>
      <c r="K4">
        <v>16185</v>
      </c>
      <c r="L4">
        <v>16185</v>
      </c>
      <c r="M4" s="2">
        <v>41640</v>
      </c>
      <c r="N4">
        <v>1</v>
      </c>
      <c r="O4" t="s">
        <v>61</v>
      </c>
      <c r="P4" t="s">
        <v>19</v>
      </c>
      <c r="Q4" t="s">
        <v>19</v>
      </c>
      <c r="R4" t="s">
        <v>22</v>
      </c>
      <c r="S4" t="s">
        <v>28</v>
      </c>
      <c r="T4">
        <v>1</v>
      </c>
      <c r="U4">
        <f>Table_ExternalData_1[[#This Row],[FinData'[Gross Sales']]]-Table_ExternalData_1[[#This Row],[FinData'[Discounts']]]</f>
        <v>32370</v>
      </c>
      <c r="V4">
        <f>SUM(Table_ExternalData_1[FinData'[Sales']])</f>
        <v>118726350.25999992</v>
      </c>
      <c r="W4">
        <f>SUM(Table_ExternalData_1[FinData'[Profit']])</f>
        <v>16893702.260000009</v>
      </c>
      <c r="X4" s="16">
        <f>Table_ExternalData_1[[#This Row],[sum of profit]]/Table_ExternalData_1[[#This Row],[sum of sale]]</f>
        <v>0.14229109395685402</v>
      </c>
    </row>
    <row r="5" spans="1:24" x14ac:dyDescent="0.25">
      <c r="A5" t="s">
        <v>2</v>
      </c>
      <c r="B5" t="s">
        <v>9</v>
      </c>
      <c r="C5" t="s">
        <v>13</v>
      </c>
      <c r="D5" t="s">
        <v>60</v>
      </c>
      <c r="E5">
        <v>1321</v>
      </c>
      <c r="F5">
        <v>3</v>
      </c>
      <c r="G5">
        <v>20</v>
      </c>
      <c r="H5">
        <v>26420</v>
      </c>
      <c r="I5">
        <v>0</v>
      </c>
      <c r="J5">
        <v>26420</v>
      </c>
      <c r="K5">
        <v>13210</v>
      </c>
      <c r="L5">
        <v>13210</v>
      </c>
      <c r="M5" s="2">
        <v>41640</v>
      </c>
      <c r="N5">
        <v>1</v>
      </c>
      <c r="O5" t="s">
        <v>61</v>
      </c>
      <c r="P5" t="s">
        <v>19</v>
      </c>
      <c r="Q5" t="s">
        <v>19</v>
      </c>
      <c r="R5" t="s">
        <v>22</v>
      </c>
      <c r="S5" t="s">
        <v>28</v>
      </c>
      <c r="T5">
        <v>1</v>
      </c>
      <c r="U5">
        <f>Table_ExternalData_1[[#This Row],[FinData'[Gross Sales']]]-Table_ExternalData_1[[#This Row],[FinData'[Discounts']]]</f>
        <v>26420</v>
      </c>
      <c r="V5">
        <f>SUM(Table_ExternalData_1[FinData'[Sales']])</f>
        <v>118726350.25999992</v>
      </c>
      <c r="W5">
        <f>SUM(Table_ExternalData_1[FinData'[Profit']])</f>
        <v>16893702.260000009</v>
      </c>
      <c r="X5" s="15">
        <f>Table_ExternalData_1[[#This Row],[sum of profit]]/Table_ExternalData_1[[#This Row],[sum of sale]]</f>
        <v>0.14229109395685402</v>
      </c>
    </row>
    <row r="6" spans="1:24" x14ac:dyDescent="0.25">
      <c r="A6" t="s">
        <v>3</v>
      </c>
      <c r="B6" t="s">
        <v>8</v>
      </c>
      <c r="C6" t="s">
        <v>13</v>
      </c>
      <c r="D6" t="s">
        <v>60</v>
      </c>
      <c r="E6">
        <v>2178</v>
      </c>
      <c r="F6">
        <v>3</v>
      </c>
      <c r="G6">
        <v>15</v>
      </c>
      <c r="H6">
        <v>32670</v>
      </c>
      <c r="I6">
        <v>0</v>
      </c>
      <c r="J6">
        <v>32670</v>
      </c>
      <c r="K6">
        <v>21780</v>
      </c>
      <c r="L6">
        <v>10890</v>
      </c>
      <c r="M6" s="2">
        <v>41791</v>
      </c>
      <c r="N6">
        <v>6</v>
      </c>
      <c r="O6" t="s">
        <v>62</v>
      </c>
      <c r="P6" t="s">
        <v>19</v>
      </c>
      <c r="Q6" t="s">
        <v>19</v>
      </c>
      <c r="R6" t="s">
        <v>23</v>
      </c>
      <c r="S6" t="s">
        <v>33</v>
      </c>
      <c r="T6">
        <v>6</v>
      </c>
      <c r="U6">
        <f>Table_ExternalData_1[[#This Row],[FinData'[Gross Sales']]]-Table_ExternalData_1[[#This Row],[FinData'[Discounts']]]</f>
        <v>32670</v>
      </c>
      <c r="V6">
        <f>SUM(Table_ExternalData_1[FinData'[Sales']])</f>
        <v>118726350.25999992</v>
      </c>
      <c r="W6">
        <f>SUM(Table_ExternalData_1[FinData'[Profit']])</f>
        <v>16893702.260000009</v>
      </c>
      <c r="X6" s="15">
        <f>Table_ExternalData_1[[#This Row],[sum of profit]]/Table_ExternalData_1[[#This Row],[sum of sale]]</f>
        <v>0.14229109395685402</v>
      </c>
    </row>
    <row r="7" spans="1:24" x14ac:dyDescent="0.25">
      <c r="A7" t="s">
        <v>3</v>
      </c>
      <c r="B7" t="s">
        <v>9</v>
      </c>
      <c r="C7" t="s">
        <v>13</v>
      </c>
      <c r="D7" t="s">
        <v>60</v>
      </c>
      <c r="E7">
        <v>888</v>
      </c>
      <c r="F7">
        <v>3</v>
      </c>
      <c r="G7">
        <v>15</v>
      </c>
      <c r="H7">
        <v>13320</v>
      </c>
      <c r="I7">
        <v>0</v>
      </c>
      <c r="J7">
        <v>13320</v>
      </c>
      <c r="K7">
        <v>8880</v>
      </c>
      <c r="L7">
        <v>4440</v>
      </c>
      <c r="M7" s="2">
        <v>41791</v>
      </c>
      <c r="N7">
        <v>6</v>
      </c>
      <c r="O7" t="s">
        <v>62</v>
      </c>
      <c r="P7" t="s">
        <v>19</v>
      </c>
      <c r="Q7" t="s">
        <v>19</v>
      </c>
      <c r="R7" t="s">
        <v>23</v>
      </c>
      <c r="S7" t="s">
        <v>33</v>
      </c>
      <c r="T7">
        <v>6</v>
      </c>
      <c r="U7">
        <f>Table_ExternalData_1[[#This Row],[FinData'[Gross Sales']]]-Table_ExternalData_1[[#This Row],[FinData'[Discounts']]]</f>
        <v>13320</v>
      </c>
      <c r="V7">
        <f>SUM(Table_ExternalData_1[FinData'[Sales']])</f>
        <v>118726350.25999992</v>
      </c>
      <c r="W7">
        <f>SUM(Table_ExternalData_1[FinData'[Profit']])</f>
        <v>16893702.260000009</v>
      </c>
      <c r="X7" s="15">
        <f>Table_ExternalData_1[[#This Row],[sum of profit]]/Table_ExternalData_1[[#This Row],[sum of sale]]</f>
        <v>0.14229109395685402</v>
      </c>
    </row>
    <row r="8" spans="1:24" x14ac:dyDescent="0.25">
      <c r="A8" t="s">
        <v>3</v>
      </c>
      <c r="B8" t="s">
        <v>10</v>
      </c>
      <c r="C8" t="s">
        <v>13</v>
      </c>
      <c r="D8" t="s">
        <v>60</v>
      </c>
      <c r="E8">
        <v>2470</v>
      </c>
      <c r="F8">
        <v>3</v>
      </c>
      <c r="G8">
        <v>15</v>
      </c>
      <c r="H8">
        <v>37050</v>
      </c>
      <c r="I8">
        <v>0</v>
      </c>
      <c r="J8">
        <v>37050</v>
      </c>
      <c r="K8">
        <v>24700</v>
      </c>
      <c r="L8">
        <v>12350</v>
      </c>
      <c r="M8" s="2">
        <v>41791</v>
      </c>
      <c r="N8">
        <v>6</v>
      </c>
      <c r="O8" t="s">
        <v>62</v>
      </c>
      <c r="P8" t="s">
        <v>19</v>
      </c>
      <c r="Q8" t="s">
        <v>19</v>
      </c>
      <c r="R8" t="s">
        <v>23</v>
      </c>
      <c r="S8" t="s">
        <v>33</v>
      </c>
      <c r="T8">
        <v>6</v>
      </c>
      <c r="U8">
        <f>Table_ExternalData_1[[#This Row],[FinData'[Gross Sales']]]-Table_ExternalData_1[[#This Row],[FinData'[Discounts']]]</f>
        <v>37050</v>
      </c>
      <c r="V8">
        <f>SUM(Table_ExternalData_1[FinData'[Sales']])</f>
        <v>118726350.25999992</v>
      </c>
      <c r="W8">
        <f>SUM(Table_ExternalData_1[FinData'[Profit']])</f>
        <v>16893702.260000009</v>
      </c>
      <c r="X8" s="15">
        <f>Table_ExternalData_1[[#This Row],[sum of profit]]/Table_ExternalData_1[[#This Row],[sum of sale]]</f>
        <v>0.14229109395685402</v>
      </c>
    </row>
    <row r="9" spans="1:24" x14ac:dyDescent="0.25">
      <c r="A9" t="s">
        <v>2</v>
      </c>
      <c r="B9" t="s">
        <v>9</v>
      </c>
      <c r="C9" t="s">
        <v>13</v>
      </c>
      <c r="D9" t="s">
        <v>60</v>
      </c>
      <c r="E9">
        <v>1513</v>
      </c>
      <c r="F9">
        <v>3</v>
      </c>
      <c r="G9">
        <v>350</v>
      </c>
      <c r="H9">
        <v>529550</v>
      </c>
      <c r="I9">
        <v>0</v>
      </c>
      <c r="J9">
        <v>529550</v>
      </c>
      <c r="K9">
        <v>393380</v>
      </c>
      <c r="L9">
        <v>136170</v>
      </c>
      <c r="M9" s="2">
        <v>41974</v>
      </c>
      <c r="N9">
        <v>12</v>
      </c>
      <c r="O9" t="s">
        <v>63</v>
      </c>
      <c r="P9" t="s">
        <v>19</v>
      </c>
      <c r="Q9" t="s">
        <v>19</v>
      </c>
      <c r="R9" t="s">
        <v>21</v>
      </c>
      <c r="S9" t="s">
        <v>27</v>
      </c>
      <c r="T9">
        <v>12</v>
      </c>
      <c r="U9">
        <f>Table_ExternalData_1[[#This Row],[FinData'[Gross Sales']]]-Table_ExternalData_1[[#This Row],[FinData'[Discounts']]]</f>
        <v>529550</v>
      </c>
      <c r="V9">
        <f>SUM(Table_ExternalData_1[FinData'[Sales']])</f>
        <v>118726350.25999992</v>
      </c>
      <c r="W9">
        <f>SUM(Table_ExternalData_1[FinData'[Profit']])</f>
        <v>16893702.260000009</v>
      </c>
      <c r="X9" s="15">
        <f>Table_ExternalData_1[[#This Row],[sum of profit]]/Table_ExternalData_1[[#This Row],[sum of sale]]</f>
        <v>0.14229109395685402</v>
      </c>
    </row>
    <row r="10" spans="1:24" x14ac:dyDescent="0.25">
      <c r="A10" t="s">
        <v>3</v>
      </c>
      <c r="B10" t="s">
        <v>9</v>
      </c>
      <c r="C10" t="s">
        <v>14</v>
      </c>
      <c r="D10" t="s">
        <v>60</v>
      </c>
      <c r="E10">
        <v>921</v>
      </c>
      <c r="F10">
        <v>5</v>
      </c>
      <c r="G10">
        <v>15</v>
      </c>
      <c r="H10">
        <v>13815</v>
      </c>
      <c r="I10">
        <v>0</v>
      </c>
      <c r="J10">
        <v>13815</v>
      </c>
      <c r="K10">
        <v>9210</v>
      </c>
      <c r="L10">
        <v>4605</v>
      </c>
      <c r="M10" s="2">
        <v>41699</v>
      </c>
      <c r="N10">
        <v>3</v>
      </c>
      <c r="O10" t="s">
        <v>64</v>
      </c>
      <c r="P10" t="s">
        <v>19</v>
      </c>
      <c r="Q10" t="s">
        <v>19</v>
      </c>
      <c r="R10" t="s">
        <v>22</v>
      </c>
      <c r="S10" t="s">
        <v>30</v>
      </c>
      <c r="T10">
        <v>3</v>
      </c>
      <c r="U10">
        <f>Table_ExternalData_1[[#This Row],[FinData'[Gross Sales']]]-Table_ExternalData_1[[#This Row],[FinData'[Discounts']]]</f>
        <v>13815</v>
      </c>
      <c r="V10">
        <f>SUM(Table_ExternalData_1[FinData'[Sales']])</f>
        <v>118726350.25999992</v>
      </c>
      <c r="W10">
        <f>SUM(Table_ExternalData_1[FinData'[Profit']])</f>
        <v>16893702.260000009</v>
      </c>
      <c r="X10" s="15">
        <f>Table_ExternalData_1[[#This Row],[sum of profit]]/Table_ExternalData_1[[#This Row],[sum of sale]]</f>
        <v>0.14229109395685402</v>
      </c>
    </row>
    <row r="11" spans="1:24" x14ac:dyDescent="0.25">
      <c r="A11" t="s">
        <v>0</v>
      </c>
      <c r="B11" t="s">
        <v>7</v>
      </c>
      <c r="C11" t="s">
        <v>14</v>
      </c>
      <c r="D11" t="s">
        <v>60</v>
      </c>
      <c r="E11">
        <v>2518</v>
      </c>
      <c r="F11">
        <v>5</v>
      </c>
      <c r="G11">
        <v>12</v>
      </c>
      <c r="H11">
        <v>30216</v>
      </c>
      <c r="I11">
        <v>0</v>
      </c>
      <c r="J11">
        <v>30216</v>
      </c>
      <c r="K11">
        <v>7554</v>
      </c>
      <c r="L11">
        <v>22662</v>
      </c>
      <c r="M11" s="2">
        <v>41791</v>
      </c>
      <c r="N11">
        <v>6</v>
      </c>
      <c r="O11" t="s">
        <v>62</v>
      </c>
      <c r="P11" t="s">
        <v>19</v>
      </c>
      <c r="Q11" t="s">
        <v>19</v>
      </c>
      <c r="R11" t="s">
        <v>23</v>
      </c>
      <c r="S11" t="s">
        <v>33</v>
      </c>
      <c r="T11">
        <v>6</v>
      </c>
      <c r="U11">
        <f>Table_ExternalData_1[[#This Row],[FinData'[Gross Sales']]]-Table_ExternalData_1[[#This Row],[FinData'[Discounts']]]</f>
        <v>30216</v>
      </c>
      <c r="V11">
        <f>SUM(Table_ExternalData_1[FinData'[Sales']])</f>
        <v>118726350.25999992</v>
      </c>
      <c r="W11">
        <f>SUM(Table_ExternalData_1[FinData'[Profit']])</f>
        <v>16893702.260000009</v>
      </c>
      <c r="X11" s="15">
        <f>Table_ExternalData_1[[#This Row],[sum of profit]]/Table_ExternalData_1[[#This Row],[sum of sale]]</f>
        <v>0.14229109395685402</v>
      </c>
    </row>
    <row r="12" spans="1:24" x14ac:dyDescent="0.25">
      <c r="A12" t="s">
        <v>2</v>
      </c>
      <c r="B12" t="s">
        <v>8</v>
      </c>
      <c r="C12" t="s">
        <v>14</v>
      </c>
      <c r="D12" t="s">
        <v>60</v>
      </c>
      <c r="E12">
        <v>1899</v>
      </c>
      <c r="F12">
        <v>5</v>
      </c>
      <c r="G12">
        <v>20</v>
      </c>
      <c r="H12">
        <v>37980</v>
      </c>
      <c r="I12">
        <v>0</v>
      </c>
      <c r="J12">
        <v>37980</v>
      </c>
      <c r="K12">
        <v>18990</v>
      </c>
      <c r="L12">
        <v>18990</v>
      </c>
      <c r="M12" s="2">
        <v>41791</v>
      </c>
      <c r="N12">
        <v>6</v>
      </c>
      <c r="O12" t="s">
        <v>62</v>
      </c>
      <c r="P12" t="s">
        <v>19</v>
      </c>
      <c r="Q12" t="s">
        <v>19</v>
      </c>
      <c r="R12" t="s">
        <v>23</v>
      </c>
      <c r="S12" t="s">
        <v>33</v>
      </c>
      <c r="T12">
        <v>6</v>
      </c>
      <c r="U12">
        <f>Table_ExternalData_1[[#This Row],[FinData'[Gross Sales']]]-Table_ExternalData_1[[#This Row],[FinData'[Discounts']]]</f>
        <v>37980</v>
      </c>
      <c r="V12">
        <f>SUM(Table_ExternalData_1[FinData'[Sales']])</f>
        <v>118726350.25999992</v>
      </c>
      <c r="W12">
        <f>SUM(Table_ExternalData_1[FinData'[Profit']])</f>
        <v>16893702.260000009</v>
      </c>
      <c r="X12" s="15">
        <f>Table_ExternalData_1[[#This Row],[sum of profit]]/Table_ExternalData_1[[#This Row],[sum of sale]]</f>
        <v>0.14229109395685402</v>
      </c>
    </row>
    <row r="13" spans="1:24" x14ac:dyDescent="0.25">
      <c r="A13" t="s">
        <v>0</v>
      </c>
      <c r="B13" t="s">
        <v>9</v>
      </c>
      <c r="C13" t="s">
        <v>14</v>
      </c>
      <c r="D13" t="s">
        <v>60</v>
      </c>
      <c r="E13">
        <v>1545</v>
      </c>
      <c r="F13">
        <v>5</v>
      </c>
      <c r="G13">
        <v>12</v>
      </c>
      <c r="H13">
        <v>18540</v>
      </c>
      <c r="I13">
        <v>0</v>
      </c>
      <c r="J13">
        <v>18540</v>
      </c>
      <c r="K13">
        <v>4635</v>
      </c>
      <c r="L13">
        <v>13905</v>
      </c>
      <c r="M13" s="2">
        <v>41791</v>
      </c>
      <c r="N13">
        <v>6</v>
      </c>
      <c r="O13" t="s">
        <v>62</v>
      </c>
      <c r="P13" t="s">
        <v>19</v>
      </c>
      <c r="Q13" t="s">
        <v>19</v>
      </c>
      <c r="R13" t="s">
        <v>23</v>
      </c>
      <c r="S13" t="s">
        <v>33</v>
      </c>
      <c r="T13">
        <v>6</v>
      </c>
      <c r="U13">
        <f>Table_ExternalData_1[[#This Row],[FinData'[Gross Sales']]]-Table_ExternalData_1[[#This Row],[FinData'[Discounts']]]</f>
        <v>18540</v>
      </c>
      <c r="V13">
        <f>SUM(Table_ExternalData_1[FinData'[Sales']])</f>
        <v>118726350.25999992</v>
      </c>
      <c r="W13">
        <f>SUM(Table_ExternalData_1[FinData'[Profit']])</f>
        <v>16893702.260000009</v>
      </c>
      <c r="X13" s="15">
        <f>Table_ExternalData_1[[#This Row],[sum of profit]]/Table_ExternalData_1[[#This Row],[sum of sale]]</f>
        <v>0.14229109395685402</v>
      </c>
    </row>
    <row r="14" spans="1:24" x14ac:dyDescent="0.25">
      <c r="A14" t="s">
        <v>3</v>
      </c>
      <c r="B14" t="s">
        <v>10</v>
      </c>
      <c r="C14" t="s">
        <v>14</v>
      </c>
      <c r="D14" t="s">
        <v>60</v>
      </c>
      <c r="E14">
        <v>2470</v>
      </c>
      <c r="F14">
        <v>5</v>
      </c>
      <c r="G14">
        <v>15</v>
      </c>
      <c r="H14">
        <v>37050</v>
      </c>
      <c r="I14">
        <v>0</v>
      </c>
      <c r="J14">
        <v>37050</v>
      </c>
      <c r="K14">
        <v>24700</v>
      </c>
      <c r="L14">
        <v>12350</v>
      </c>
      <c r="M14" s="2">
        <v>41791</v>
      </c>
      <c r="N14">
        <v>6</v>
      </c>
      <c r="O14" t="s">
        <v>62</v>
      </c>
      <c r="P14" t="s">
        <v>19</v>
      </c>
      <c r="Q14" t="s">
        <v>19</v>
      </c>
      <c r="R14" t="s">
        <v>23</v>
      </c>
      <c r="S14" t="s">
        <v>33</v>
      </c>
      <c r="T14">
        <v>6</v>
      </c>
      <c r="U14">
        <f>Table_ExternalData_1[[#This Row],[FinData'[Gross Sales']]]-Table_ExternalData_1[[#This Row],[FinData'[Discounts']]]</f>
        <v>37050</v>
      </c>
      <c r="V14">
        <f>SUM(Table_ExternalData_1[FinData'[Sales']])</f>
        <v>118726350.25999992</v>
      </c>
      <c r="W14">
        <f>SUM(Table_ExternalData_1[FinData'[Profit']])</f>
        <v>16893702.260000009</v>
      </c>
      <c r="X14" s="15">
        <f>Table_ExternalData_1[[#This Row],[sum of profit]]/Table_ExternalData_1[[#This Row],[sum of sale]]</f>
        <v>0.14229109395685402</v>
      </c>
    </row>
    <row r="15" spans="1:24" x14ac:dyDescent="0.25">
      <c r="A15" t="s">
        <v>1</v>
      </c>
      <c r="B15" t="s">
        <v>7</v>
      </c>
      <c r="C15" t="s">
        <v>14</v>
      </c>
      <c r="D15" t="s">
        <v>60</v>
      </c>
      <c r="E15">
        <v>2665.5</v>
      </c>
      <c r="F15">
        <v>5</v>
      </c>
      <c r="G15">
        <v>125</v>
      </c>
      <c r="H15">
        <v>333187.5</v>
      </c>
      <c r="I15">
        <v>0</v>
      </c>
      <c r="J15">
        <v>333187.5</v>
      </c>
      <c r="K15">
        <v>319860</v>
      </c>
      <c r="L15">
        <v>13327.5</v>
      </c>
      <c r="M15" s="2">
        <v>41821</v>
      </c>
      <c r="N15">
        <v>7</v>
      </c>
      <c r="O15" t="s">
        <v>65</v>
      </c>
      <c r="P15" t="s">
        <v>19</v>
      </c>
      <c r="Q15" t="s">
        <v>19</v>
      </c>
      <c r="R15" t="s">
        <v>20</v>
      </c>
      <c r="S15" t="s">
        <v>34</v>
      </c>
      <c r="T15">
        <v>7</v>
      </c>
      <c r="U15">
        <f>Table_ExternalData_1[[#This Row],[FinData'[Gross Sales']]]-Table_ExternalData_1[[#This Row],[FinData'[Discounts']]]</f>
        <v>333187.5</v>
      </c>
      <c r="V15">
        <f>SUM(Table_ExternalData_1[FinData'[Sales']])</f>
        <v>118726350.25999992</v>
      </c>
      <c r="W15">
        <f>SUM(Table_ExternalData_1[FinData'[Profit']])</f>
        <v>16893702.260000009</v>
      </c>
      <c r="X15" s="15">
        <f>Table_ExternalData_1[[#This Row],[sum of profit]]/Table_ExternalData_1[[#This Row],[sum of sale]]</f>
        <v>0.14229109395685402</v>
      </c>
    </row>
    <row r="16" spans="1:24" x14ac:dyDescent="0.25">
      <c r="A16" t="s">
        <v>4</v>
      </c>
      <c r="B16" t="s">
        <v>10</v>
      </c>
      <c r="C16" t="s">
        <v>14</v>
      </c>
      <c r="D16" t="s">
        <v>60</v>
      </c>
      <c r="E16">
        <v>958</v>
      </c>
      <c r="F16">
        <v>5</v>
      </c>
      <c r="G16">
        <v>300</v>
      </c>
      <c r="H16">
        <v>287400</v>
      </c>
      <c r="I16">
        <v>0</v>
      </c>
      <c r="J16">
        <v>287400</v>
      </c>
      <c r="K16">
        <v>239500</v>
      </c>
      <c r="L16">
        <v>47900</v>
      </c>
      <c r="M16" s="2">
        <v>41852</v>
      </c>
      <c r="N16">
        <v>8</v>
      </c>
      <c r="O16" t="s">
        <v>66</v>
      </c>
      <c r="P16" t="s">
        <v>19</v>
      </c>
      <c r="Q16" t="s">
        <v>19</v>
      </c>
      <c r="R16" t="s">
        <v>20</v>
      </c>
      <c r="S16" t="s">
        <v>35</v>
      </c>
      <c r="T16">
        <v>8</v>
      </c>
      <c r="U16">
        <f>Table_ExternalData_1[[#This Row],[FinData'[Gross Sales']]]-Table_ExternalData_1[[#This Row],[FinData'[Discounts']]]</f>
        <v>287400</v>
      </c>
      <c r="V16">
        <f>SUM(Table_ExternalData_1[FinData'[Sales']])</f>
        <v>118726350.25999992</v>
      </c>
      <c r="W16">
        <f>SUM(Table_ExternalData_1[FinData'[Profit']])</f>
        <v>16893702.260000009</v>
      </c>
      <c r="X16" s="15">
        <f>Table_ExternalData_1[[#This Row],[sum of profit]]/Table_ExternalData_1[[#This Row],[sum of sale]]</f>
        <v>0.14229109395685402</v>
      </c>
    </row>
    <row r="17" spans="1:24" x14ac:dyDescent="0.25">
      <c r="A17" t="s">
        <v>2</v>
      </c>
      <c r="B17" t="s">
        <v>9</v>
      </c>
      <c r="C17" t="s">
        <v>14</v>
      </c>
      <c r="D17" t="s">
        <v>60</v>
      </c>
      <c r="E17">
        <v>2146</v>
      </c>
      <c r="F17">
        <v>5</v>
      </c>
      <c r="G17">
        <v>7</v>
      </c>
      <c r="H17">
        <v>15022</v>
      </c>
      <c r="I17">
        <v>0</v>
      </c>
      <c r="J17">
        <v>15022</v>
      </c>
      <c r="K17">
        <v>10730</v>
      </c>
      <c r="L17">
        <v>4292</v>
      </c>
      <c r="M17" s="2">
        <v>41883</v>
      </c>
      <c r="N17">
        <v>9</v>
      </c>
      <c r="O17" t="s">
        <v>67</v>
      </c>
      <c r="P17" t="s">
        <v>19</v>
      </c>
      <c r="Q17" t="s">
        <v>19</v>
      </c>
      <c r="R17" t="s">
        <v>20</v>
      </c>
      <c r="S17" t="s">
        <v>24</v>
      </c>
      <c r="T17">
        <v>9</v>
      </c>
      <c r="U17">
        <f>Table_ExternalData_1[[#This Row],[FinData'[Gross Sales']]]-Table_ExternalData_1[[#This Row],[FinData'[Discounts']]]</f>
        <v>15022</v>
      </c>
      <c r="V17">
        <f>SUM(Table_ExternalData_1[FinData'[Sales']])</f>
        <v>118726350.25999992</v>
      </c>
      <c r="W17">
        <f>SUM(Table_ExternalData_1[FinData'[Profit']])</f>
        <v>16893702.260000009</v>
      </c>
      <c r="X17" s="15">
        <f>Table_ExternalData_1[[#This Row],[sum of profit]]/Table_ExternalData_1[[#This Row],[sum of sale]]</f>
        <v>0.14229109395685402</v>
      </c>
    </row>
    <row r="18" spans="1:24" x14ac:dyDescent="0.25">
      <c r="A18" t="s">
        <v>1</v>
      </c>
      <c r="B18" t="s">
        <v>7</v>
      </c>
      <c r="C18" t="s">
        <v>14</v>
      </c>
      <c r="D18" t="s">
        <v>60</v>
      </c>
      <c r="E18">
        <v>345</v>
      </c>
      <c r="F18">
        <v>5</v>
      </c>
      <c r="G18">
        <v>125</v>
      </c>
      <c r="H18">
        <v>43125</v>
      </c>
      <c r="I18">
        <v>0</v>
      </c>
      <c r="J18">
        <v>43125</v>
      </c>
      <c r="K18">
        <v>41400</v>
      </c>
      <c r="L18">
        <v>1725</v>
      </c>
      <c r="M18" s="2">
        <v>41548</v>
      </c>
      <c r="N18">
        <v>10</v>
      </c>
      <c r="O18" t="s">
        <v>68</v>
      </c>
      <c r="P18" t="s">
        <v>18</v>
      </c>
      <c r="Q18" t="s">
        <v>18</v>
      </c>
      <c r="R18" t="s">
        <v>21</v>
      </c>
      <c r="S18" t="s">
        <v>25</v>
      </c>
      <c r="T18">
        <v>10</v>
      </c>
      <c r="U18">
        <f>Table_ExternalData_1[[#This Row],[FinData'[Gross Sales']]]-Table_ExternalData_1[[#This Row],[FinData'[Discounts']]]</f>
        <v>43125</v>
      </c>
      <c r="V18">
        <f>SUM(Table_ExternalData_1[FinData'[Sales']])</f>
        <v>118726350.25999992</v>
      </c>
      <c r="W18">
        <f>SUM(Table_ExternalData_1[FinData'[Profit']])</f>
        <v>16893702.260000009</v>
      </c>
      <c r="X18" s="15">
        <f>Table_ExternalData_1[[#This Row],[sum of profit]]/Table_ExternalData_1[[#This Row],[sum of sale]]</f>
        <v>0.14229109395685402</v>
      </c>
    </row>
    <row r="19" spans="1:24" x14ac:dyDescent="0.25">
      <c r="A19" t="s">
        <v>3</v>
      </c>
      <c r="B19" t="s">
        <v>11</v>
      </c>
      <c r="C19" t="s">
        <v>14</v>
      </c>
      <c r="D19" t="s">
        <v>60</v>
      </c>
      <c r="E19">
        <v>615</v>
      </c>
      <c r="F19">
        <v>5</v>
      </c>
      <c r="G19">
        <v>15</v>
      </c>
      <c r="H19">
        <v>9225</v>
      </c>
      <c r="I19">
        <v>0</v>
      </c>
      <c r="J19">
        <v>9225</v>
      </c>
      <c r="K19">
        <v>6150</v>
      </c>
      <c r="L19">
        <v>3075</v>
      </c>
      <c r="M19" s="2">
        <v>41974</v>
      </c>
      <c r="N19">
        <v>12</v>
      </c>
      <c r="O19" t="s">
        <v>63</v>
      </c>
      <c r="P19" t="s">
        <v>19</v>
      </c>
      <c r="Q19" t="s">
        <v>19</v>
      </c>
      <c r="R19" t="s">
        <v>21</v>
      </c>
      <c r="S19" t="s">
        <v>27</v>
      </c>
      <c r="T19">
        <v>12</v>
      </c>
      <c r="U19">
        <f>Table_ExternalData_1[[#This Row],[FinData'[Gross Sales']]]-Table_ExternalData_1[[#This Row],[FinData'[Discounts']]]</f>
        <v>9225</v>
      </c>
      <c r="V19">
        <f>SUM(Table_ExternalData_1[FinData'[Sales']])</f>
        <v>118726350.25999992</v>
      </c>
      <c r="W19">
        <f>SUM(Table_ExternalData_1[FinData'[Profit']])</f>
        <v>16893702.260000009</v>
      </c>
      <c r="X19" s="15">
        <f>Table_ExternalData_1[[#This Row],[sum of profit]]/Table_ExternalData_1[[#This Row],[sum of sale]]</f>
        <v>0.14229109395685402</v>
      </c>
    </row>
    <row r="20" spans="1:24" x14ac:dyDescent="0.25">
      <c r="A20" t="s">
        <v>2</v>
      </c>
      <c r="B20" t="s">
        <v>7</v>
      </c>
      <c r="C20" t="s">
        <v>15</v>
      </c>
      <c r="D20" t="s">
        <v>60</v>
      </c>
      <c r="E20">
        <v>292</v>
      </c>
      <c r="F20">
        <v>10</v>
      </c>
      <c r="G20">
        <v>20</v>
      </c>
      <c r="H20">
        <v>5840</v>
      </c>
      <c r="I20">
        <v>0</v>
      </c>
      <c r="J20">
        <v>5840</v>
      </c>
      <c r="K20">
        <v>2920</v>
      </c>
      <c r="L20">
        <v>2920</v>
      </c>
      <c r="M20" s="2">
        <v>41671</v>
      </c>
      <c r="N20">
        <v>2</v>
      </c>
      <c r="O20" t="s">
        <v>69</v>
      </c>
      <c r="P20" t="s">
        <v>19</v>
      </c>
      <c r="Q20" t="s">
        <v>19</v>
      </c>
      <c r="R20" t="s">
        <v>22</v>
      </c>
      <c r="S20" t="s">
        <v>29</v>
      </c>
      <c r="T20">
        <v>2</v>
      </c>
      <c r="U20">
        <f>Table_ExternalData_1[[#This Row],[FinData'[Gross Sales']]]-Table_ExternalData_1[[#This Row],[FinData'[Discounts']]]</f>
        <v>5840</v>
      </c>
      <c r="V20">
        <f>SUM(Table_ExternalData_1[FinData'[Sales']])</f>
        <v>118726350.25999992</v>
      </c>
      <c r="W20">
        <f>SUM(Table_ExternalData_1[FinData'[Profit']])</f>
        <v>16893702.260000009</v>
      </c>
      <c r="X20" s="15">
        <f>Table_ExternalData_1[[#This Row],[sum of profit]]/Table_ExternalData_1[[#This Row],[sum of sale]]</f>
        <v>0.14229109395685402</v>
      </c>
    </row>
    <row r="21" spans="1:24" x14ac:dyDescent="0.25">
      <c r="A21" t="s">
        <v>3</v>
      </c>
      <c r="B21" t="s">
        <v>10</v>
      </c>
      <c r="C21" t="s">
        <v>15</v>
      </c>
      <c r="D21" t="s">
        <v>60</v>
      </c>
      <c r="E21">
        <v>974</v>
      </c>
      <c r="F21">
        <v>10</v>
      </c>
      <c r="G21">
        <v>15</v>
      </c>
      <c r="H21">
        <v>14610</v>
      </c>
      <c r="I21">
        <v>0</v>
      </c>
      <c r="J21">
        <v>14610</v>
      </c>
      <c r="K21">
        <v>9740</v>
      </c>
      <c r="L21">
        <v>4870</v>
      </c>
      <c r="M21" s="2">
        <v>41671</v>
      </c>
      <c r="N21">
        <v>2</v>
      </c>
      <c r="O21" t="s">
        <v>69</v>
      </c>
      <c r="P21" t="s">
        <v>19</v>
      </c>
      <c r="Q21" t="s">
        <v>19</v>
      </c>
      <c r="R21" t="s">
        <v>22</v>
      </c>
      <c r="S21" t="s">
        <v>29</v>
      </c>
      <c r="T21">
        <v>2</v>
      </c>
      <c r="U21">
        <f>Table_ExternalData_1[[#This Row],[FinData'[Gross Sales']]]-Table_ExternalData_1[[#This Row],[FinData'[Discounts']]]</f>
        <v>14610</v>
      </c>
      <c r="V21">
        <f>SUM(Table_ExternalData_1[FinData'[Sales']])</f>
        <v>118726350.25999992</v>
      </c>
      <c r="W21">
        <f>SUM(Table_ExternalData_1[FinData'[Profit']])</f>
        <v>16893702.260000009</v>
      </c>
      <c r="X21" s="15">
        <f>Table_ExternalData_1[[#This Row],[sum of profit]]/Table_ExternalData_1[[#This Row],[sum of sale]]</f>
        <v>0.14229109395685402</v>
      </c>
    </row>
    <row r="22" spans="1:24" x14ac:dyDescent="0.25">
      <c r="A22" t="s">
        <v>0</v>
      </c>
      <c r="B22" t="s">
        <v>7</v>
      </c>
      <c r="C22" t="s">
        <v>15</v>
      </c>
      <c r="D22" t="s">
        <v>60</v>
      </c>
      <c r="E22">
        <v>2518</v>
      </c>
      <c r="F22">
        <v>10</v>
      </c>
      <c r="G22">
        <v>12</v>
      </c>
      <c r="H22">
        <v>30216</v>
      </c>
      <c r="I22">
        <v>0</v>
      </c>
      <c r="J22">
        <v>30216</v>
      </c>
      <c r="K22">
        <v>7554</v>
      </c>
      <c r="L22">
        <v>22662</v>
      </c>
      <c r="M22" s="2">
        <v>41791</v>
      </c>
      <c r="N22">
        <v>6</v>
      </c>
      <c r="O22" t="s">
        <v>62</v>
      </c>
      <c r="P22" t="s">
        <v>19</v>
      </c>
      <c r="Q22" t="s">
        <v>19</v>
      </c>
      <c r="R22" t="s">
        <v>23</v>
      </c>
      <c r="S22" t="s">
        <v>33</v>
      </c>
      <c r="T22">
        <v>6</v>
      </c>
      <c r="U22">
        <f>Table_ExternalData_1[[#This Row],[FinData'[Gross Sales']]]-Table_ExternalData_1[[#This Row],[FinData'[Discounts']]]</f>
        <v>30216</v>
      </c>
      <c r="V22">
        <f>SUM(Table_ExternalData_1[FinData'[Sales']])</f>
        <v>118726350.25999992</v>
      </c>
      <c r="W22">
        <f>SUM(Table_ExternalData_1[FinData'[Profit']])</f>
        <v>16893702.260000009</v>
      </c>
      <c r="X22" s="15">
        <f>Table_ExternalData_1[[#This Row],[sum of profit]]/Table_ExternalData_1[[#This Row],[sum of sale]]</f>
        <v>0.14229109395685402</v>
      </c>
    </row>
    <row r="23" spans="1:24" x14ac:dyDescent="0.25">
      <c r="A23" t="s">
        <v>2</v>
      </c>
      <c r="B23" t="s">
        <v>9</v>
      </c>
      <c r="C23" t="s">
        <v>15</v>
      </c>
      <c r="D23" t="s">
        <v>60</v>
      </c>
      <c r="E23">
        <v>1006</v>
      </c>
      <c r="F23">
        <v>10</v>
      </c>
      <c r="G23">
        <v>350</v>
      </c>
      <c r="H23">
        <v>352100</v>
      </c>
      <c r="I23">
        <v>0</v>
      </c>
      <c r="J23">
        <v>352100</v>
      </c>
      <c r="K23">
        <v>261560</v>
      </c>
      <c r="L23">
        <v>90540</v>
      </c>
      <c r="M23" s="2">
        <v>41791</v>
      </c>
      <c r="N23">
        <v>6</v>
      </c>
      <c r="O23" t="s">
        <v>62</v>
      </c>
      <c r="P23" t="s">
        <v>19</v>
      </c>
      <c r="Q23" t="s">
        <v>19</v>
      </c>
      <c r="R23" t="s">
        <v>23</v>
      </c>
      <c r="S23" t="s">
        <v>33</v>
      </c>
      <c r="T23">
        <v>6</v>
      </c>
      <c r="U23">
        <f>Table_ExternalData_1[[#This Row],[FinData'[Gross Sales']]]-Table_ExternalData_1[[#This Row],[FinData'[Discounts']]]</f>
        <v>352100</v>
      </c>
      <c r="V23">
        <f>SUM(Table_ExternalData_1[FinData'[Sales']])</f>
        <v>118726350.25999992</v>
      </c>
      <c r="W23">
        <f>SUM(Table_ExternalData_1[FinData'[Profit']])</f>
        <v>16893702.260000009</v>
      </c>
      <c r="X23" s="15">
        <f>Table_ExternalData_1[[#This Row],[sum of profit]]/Table_ExternalData_1[[#This Row],[sum of sale]]</f>
        <v>0.14229109395685402</v>
      </c>
    </row>
    <row r="24" spans="1:24" x14ac:dyDescent="0.25">
      <c r="A24" t="s">
        <v>0</v>
      </c>
      <c r="B24" t="s">
        <v>9</v>
      </c>
      <c r="C24" t="s">
        <v>15</v>
      </c>
      <c r="D24" t="s">
        <v>60</v>
      </c>
      <c r="E24">
        <v>367</v>
      </c>
      <c r="F24">
        <v>10</v>
      </c>
      <c r="G24">
        <v>12</v>
      </c>
      <c r="H24">
        <v>4404</v>
      </c>
      <c r="I24">
        <v>0</v>
      </c>
      <c r="J24">
        <v>4404</v>
      </c>
      <c r="K24">
        <v>1101</v>
      </c>
      <c r="L24">
        <v>3303</v>
      </c>
      <c r="M24" s="2">
        <v>41821</v>
      </c>
      <c r="N24">
        <v>7</v>
      </c>
      <c r="O24" t="s">
        <v>65</v>
      </c>
      <c r="P24" t="s">
        <v>19</v>
      </c>
      <c r="Q24" t="s">
        <v>19</v>
      </c>
      <c r="R24" t="s">
        <v>20</v>
      </c>
      <c r="S24" t="s">
        <v>34</v>
      </c>
      <c r="T24">
        <v>7</v>
      </c>
      <c r="U24">
        <f>Table_ExternalData_1[[#This Row],[FinData'[Gross Sales']]]-Table_ExternalData_1[[#This Row],[FinData'[Discounts']]]</f>
        <v>4404</v>
      </c>
      <c r="V24">
        <f>SUM(Table_ExternalData_1[FinData'[Sales']])</f>
        <v>118726350.25999992</v>
      </c>
      <c r="W24">
        <f>SUM(Table_ExternalData_1[FinData'[Profit']])</f>
        <v>16893702.260000009</v>
      </c>
      <c r="X24" s="15">
        <f>Table_ExternalData_1[[#This Row],[sum of profit]]/Table_ExternalData_1[[#This Row],[sum of sale]]</f>
        <v>0.14229109395685402</v>
      </c>
    </row>
    <row r="25" spans="1:24" x14ac:dyDescent="0.25">
      <c r="A25" t="s">
        <v>2</v>
      </c>
      <c r="B25" t="s">
        <v>10</v>
      </c>
      <c r="C25" t="s">
        <v>15</v>
      </c>
      <c r="D25" t="s">
        <v>60</v>
      </c>
      <c r="E25">
        <v>883</v>
      </c>
      <c r="F25">
        <v>10</v>
      </c>
      <c r="G25">
        <v>7</v>
      </c>
      <c r="H25">
        <v>6181</v>
      </c>
      <c r="I25">
        <v>0</v>
      </c>
      <c r="J25">
        <v>6181</v>
      </c>
      <c r="K25">
        <v>4415</v>
      </c>
      <c r="L25">
        <v>1766</v>
      </c>
      <c r="M25" s="2">
        <v>41852</v>
      </c>
      <c r="N25">
        <v>8</v>
      </c>
      <c r="O25" t="s">
        <v>66</v>
      </c>
      <c r="P25" t="s">
        <v>19</v>
      </c>
      <c r="Q25" t="s">
        <v>19</v>
      </c>
      <c r="R25" t="s">
        <v>20</v>
      </c>
      <c r="S25" t="s">
        <v>35</v>
      </c>
      <c r="T25">
        <v>8</v>
      </c>
      <c r="U25">
        <f>Table_ExternalData_1[[#This Row],[FinData'[Gross Sales']]]-Table_ExternalData_1[[#This Row],[FinData'[Discounts']]]</f>
        <v>6181</v>
      </c>
      <c r="V25">
        <f>SUM(Table_ExternalData_1[FinData'[Sales']])</f>
        <v>118726350.25999992</v>
      </c>
      <c r="W25">
        <f>SUM(Table_ExternalData_1[FinData'[Profit']])</f>
        <v>16893702.260000009</v>
      </c>
      <c r="X25" s="15">
        <f>Table_ExternalData_1[[#This Row],[sum of profit]]/Table_ExternalData_1[[#This Row],[sum of sale]]</f>
        <v>0.14229109395685402</v>
      </c>
    </row>
    <row r="26" spans="1:24" x14ac:dyDescent="0.25">
      <c r="A26" t="s">
        <v>3</v>
      </c>
      <c r="B26" t="s">
        <v>8</v>
      </c>
      <c r="C26" t="s">
        <v>15</v>
      </c>
      <c r="D26" t="s">
        <v>60</v>
      </c>
      <c r="E26">
        <v>549</v>
      </c>
      <c r="F26">
        <v>10</v>
      </c>
      <c r="G26">
        <v>15</v>
      </c>
      <c r="H26">
        <v>8235</v>
      </c>
      <c r="I26">
        <v>0</v>
      </c>
      <c r="J26">
        <v>8235</v>
      </c>
      <c r="K26">
        <v>5490</v>
      </c>
      <c r="L26">
        <v>2745</v>
      </c>
      <c r="M26" s="2">
        <v>41518</v>
      </c>
      <c r="N26">
        <v>9</v>
      </c>
      <c r="O26" t="s">
        <v>67</v>
      </c>
      <c r="P26" t="s">
        <v>18</v>
      </c>
      <c r="Q26" t="s">
        <v>18</v>
      </c>
      <c r="R26" t="s">
        <v>20</v>
      </c>
      <c r="S26" t="s">
        <v>24</v>
      </c>
      <c r="T26">
        <v>9</v>
      </c>
      <c r="U26">
        <f>Table_ExternalData_1[[#This Row],[FinData'[Gross Sales']]]-Table_ExternalData_1[[#This Row],[FinData'[Discounts']]]</f>
        <v>8235</v>
      </c>
      <c r="V26">
        <f>SUM(Table_ExternalData_1[FinData'[Sales']])</f>
        <v>118726350.25999992</v>
      </c>
      <c r="W26">
        <f>SUM(Table_ExternalData_1[FinData'[Profit']])</f>
        <v>16893702.260000009</v>
      </c>
      <c r="X26" s="15">
        <f>Table_ExternalData_1[[#This Row],[sum of profit]]/Table_ExternalData_1[[#This Row],[sum of sale]]</f>
        <v>0.14229109395685402</v>
      </c>
    </row>
    <row r="27" spans="1:24" x14ac:dyDescent="0.25">
      <c r="A27" t="s">
        <v>4</v>
      </c>
      <c r="B27" t="s">
        <v>10</v>
      </c>
      <c r="C27" t="s">
        <v>15</v>
      </c>
      <c r="D27" t="s">
        <v>60</v>
      </c>
      <c r="E27">
        <v>788</v>
      </c>
      <c r="F27">
        <v>10</v>
      </c>
      <c r="G27">
        <v>300</v>
      </c>
      <c r="H27">
        <v>236400</v>
      </c>
      <c r="I27">
        <v>0</v>
      </c>
      <c r="J27">
        <v>236400</v>
      </c>
      <c r="K27">
        <v>197000</v>
      </c>
      <c r="L27">
        <v>39400</v>
      </c>
      <c r="M27" s="2">
        <v>41518</v>
      </c>
      <c r="N27">
        <v>9</v>
      </c>
      <c r="O27" t="s">
        <v>67</v>
      </c>
      <c r="P27" t="s">
        <v>18</v>
      </c>
      <c r="Q27" t="s">
        <v>18</v>
      </c>
      <c r="R27" t="s">
        <v>20</v>
      </c>
      <c r="S27" t="s">
        <v>24</v>
      </c>
      <c r="T27">
        <v>9</v>
      </c>
      <c r="U27">
        <f>Table_ExternalData_1[[#This Row],[FinData'[Gross Sales']]]-Table_ExternalData_1[[#This Row],[FinData'[Discounts']]]</f>
        <v>236400</v>
      </c>
      <c r="V27">
        <f>SUM(Table_ExternalData_1[FinData'[Sales']])</f>
        <v>118726350.25999992</v>
      </c>
      <c r="W27">
        <f>SUM(Table_ExternalData_1[FinData'[Profit']])</f>
        <v>16893702.260000009</v>
      </c>
      <c r="X27" s="15">
        <f>Table_ExternalData_1[[#This Row],[sum of profit]]/Table_ExternalData_1[[#This Row],[sum of sale]]</f>
        <v>0.14229109395685402</v>
      </c>
    </row>
    <row r="28" spans="1:24" x14ac:dyDescent="0.25">
      <c r="A28" t="s">
        <v>3</v>
      </c>
      <c r="B28" t="s">
        <v>10</v>
      </c>
      <c r="C28" t="s">
        <v>15</v>
      </c>
      <c r="D28" t="s">
        <v>60</v>
      </c>
      <c r="E28">
        <v>2472</v>
      </c>
      <c r="F28">
        <v>10</v>
      </c>
      <c r="G28">
        <v>15</v>
      </c>
      <c r="H28">
        <v>37080</v>
      </c>
      <c r="I28">
        <v>0</v>
      </c>
      <c r="J28">
        <v>37080</v>
      </c>
      <c r="K28">
        <v>24720</v>
      </c>
      <c r="L28">
        <v>12360</v>
      </c>
      <c r="M28" s="2">
        <v>41883</v>
      </c>
      <c r="N28">
        <v>9</v>
      </c>
      <c r="O28" t="s">
        <v>67</v>
      </c>
      <c r="P28" t="s">
        <v>19</v>
      </c>
      <c r="Q28" t="s">
        <v>19</v>
      </c>
      <c r="R28" t="s">
        <v>20</v>
      </c>
      <c r="S28" t="s">
        <v>24</v>
      </c>
      <c r="T28">
        <v>9</v>
      </c>
      <c r="U28">
        <f>Table_ExternalData_1[[#This Row],[FinData'[Gross Sales']]]-Table_ExternalData_1[[#This Row],[FinData'[Discounts']]]</f>
        <v>37080</v>
      </c>
      <c r="V28">
        <f>SUM(Table_ExternalData_1[FinData'[Sales']])</f>
        <v>118726350.25999992</v>
      </c>
      <c r="W28">
        <f>SUM(Table_ExternalData_1[FinData'[Profit']])</f>
        <v>16893702.260000009</v>
      </c>
      <c r="X28" s="15">
        <f>Table_ExternalData_1[[#This Row],[sum of profit]]/Table_ExternalData_1[[#This Row],[sum of sale]]</f>
        <v>0.14229109395685402</v>
      </c>
    </row>
    <row r="29" spans="1:24" x14ac:dyDescent="0.25">
      <c r="A29" t="s">
        <v>2</v>
      </c>
      <c r="B29" t="s">
        <v>11</v>
      </c>
      <c r="C29" t="s">
        <v>15</v>
      </c>
      <c r="D29" t="s">
        <v>60</v>
      </c>
      <c r="E29">
        <v>1143</v>
      </c>
      <c r="F29">
        <v>10</v>
      </c>
      <c r="G29">
        <v>7</v>
      </c>
      <c r="H29">
        <v>8001</v>
      </c>
      <c r="I29">
        <v>0</v>
      </c>
      <c r="J29">
        <v>8001</v>
      </c>
      <c r="K29">
        <v>5715</v>
      </c>
      <c r="L29">
        <v>2286</v>
      </c>
      <c r="M29" s="2">
        <v>41913</v>
      </c>
      <c r="N29">
        <v>10</v>
      </c>
      <c r="O29" t="s">
        <v>68</v>
      </c>
      <c r="P29" t="s">
        <v>19</v>
      </c>
      <c r="Q29" t="s">
        <v>19</v>
      </c>
      <c r="R29" t="s">
        <v>21</v>
      </c>
      <c r="S29" t="s">
        <v>25</v>
      </c>
      <c r="T29">
        <v>10</v>
      </c>
      <c r="U29">
        <f>Table_ExternalData_1[[#This Row],[FinData'[Gross Sales']]]-Table_ExternalData_1[[#This Row],[FinData'[Discounts']]]</f>
        <v>8001</v>
      </c>
      <c r="V29">
        <f>SUM(Table_ExternalData_1[FinData'[Sales']])</f>
        <v>118726350.25999992</v>
      </c>
      <c r="W29">
        <f>SUM(Table_ExternalData_1[FinData'[Profit']])</f>
        <v>16893702.260000009</v>
      </c>
      <c r="X29" s="15">
        <f>Table_ExternalData_1[[#This Row],[sum of profit]]/Table_ExternalData_1[[#This Row],[sum of sale]]</f>
        <v>0.14229109395685402</v>
      </c>
    </row>
    <row r="30" spans="1:24" x14ac:dyDescent="0.25">
      <c r="A30" t="s">
        <v>2</v>
      </c>
      <c r="B30" t="s">
        <v>7</v>
      </c>
      <c r="C30" t="s">
        <v>15</v>
      </c>
      <c r="D30" t="s">
        <v>60</v>
      </c>
      <c r="E30">
        <v>1725</v>
      </c>
      <c r="F30">
        <v>10</v>
      </c>
      <c r="G30">
        <v>350</v>
      </c>
      <c r="H30">
        <v>603750</v>
      </c>
      <c r="I30">
        <v>0</v>
      </c>
      <c r="J30">
        <v>603750</v>
      </c>
      <c r="K30">
        <v>448500</v>
      </c>
      <c r="L30">
        <v>155250</v>
      </c>
      <c r="M30" s="2">
        <v>41579</v>
      </c>
      <c r="N30">
        <v>11</v>
      </c>
      <c r="O30" t="s">
        <v>70</v>
      </c>
      <c r="P30" t="s">
        <v>18</v>
      </c>
      <c r="Q30" t="s">
        <v>18</v>
      </c>
      <c r="R30" t="s">
        <v>21</v>
      </c>
      <c r="S30" t="s">
        <v>26</v>
      </c>
      <c r="T30">
        <v>11</v>
      </c>
      <c r="U30">
        <f>Table_ExternalData_1[[#This Row],[FinData'[Gross Sales']]]-Table_ExternalData_1[[#This Row],[FinData'[Discounts']]]</f>
        <v>603750</v>
      </c>
      <c r="V30">
        <f>SUM(Table_ExternalData_1[FinData'[Sales']])</f>
        <v>118726350.25999992</v>
      </c>
      <c r="W30">
        <f>SUM(Table_ExternalData_1[FinData'[Profit']])</f>
        <v>16893702.260000009</v>
      </c>
      <c r="X30" s="15">
        <f>Table_ExternalData_1[[#This Row],[sum of profit]]/Table_ExternalData_1[[#This Row],[sum of sale]]</f>
        <v>0.14229109395685402</v>
      </c>
    </row>
    <row r="31" spans="1:24" x14ac:dyDescent="0.25">
      <c r="A31" t="s">
        <v>0</v>
      </c>
      <c r="B31" t="s">
        <v>11</v>
      </c>
      <c r="C31" t="s">
        <v>15</v>
      </c>
      <c r="D31" t="s">
        <v>60</v>
      </c>
      <c r="E31">
        <v>912</v>
      </c>
      <c r="F31">
        <v>10</v>
      </c>
      <c r="G31">
        <v>12</v>
      </c>
      <c r="H31">
        <v>10944</v>
      </c>
      <c r="I31">
        <v>0</v>
      </c>
      <c r="J31">
        <v>10944</v>
      </c>
      <c r="K31">
        <v>2736</v>
      </c>
      <c r="L31">
        <v>8208</v>
      </c>
      <c r="M31" s="2">
        <v>41579</v>
      </c>
      <c r="N31">
        <v>11</v>
      </c>
      <c r="O31" t="s">
        <v>70</v>
      </c>
      <c r="P31" t="s">
        <v>18</v>
      </c>
      <c r="Q31" t="s">
        <v>18</v>
      </c>
      <c r="R31" t="s">
        <v>21</v>
      </c>
      <c r="S31" t="s">
        <v>26</v>
      </c>
      <c r="T31">
        <v>11</v>
      </c>
      <c r="U31">
        <f>Table_ExternalData_1[[#This Row],[FinData'[Gross Sales']]]-Table_ExternalData_1[[#This Row],[FinData'[Discounts']]]</f>
        <v>10944</v>
      </c>
      <c r="V31">
        <f>SUM(Table_ExternalData_1[FinData'[Sales']])</f>
        <v>118726350.25999992</v>
      </c>
      <c r="W31">
        <f>SUM(Table_ExternalData_1[FinData'[Profit']])</f>
        <v>16893702.260000009</v>
      </c>
      <c r="X31" s="15">
        <f>Table_ExternalData_1[[#This Row],[sum of profit]]/Table_ExternalData_1[[#This Row],[sum of sale]]</f>
        <v>0.14229109395685402</v>
      </c>
    </row>
    <row r="32" spans="1:24" x14ac:dyDescent="0.25">
      <c r="A32" t="s">
        <v>3</v>
      </c>
      <c r="B32" t="s">
        <v>7</v>
      </c>
      <c r="C32" t="s">
        <v>15</v>
      </c>
      <c r="D32" t="s">
        <v>60</v>
      </c>
      <c r="E32">
        <v>2152</v>
      </c>
      <c r="F32">
        <v>10</v>
      </c>
      <c r="G32">
        <v>15</v>
      </c>
      <c r="H32">
        <v>32280</v>
      </c>
      <c r="I32">
        <v>0</v>
      </c>
      <c r="J32">
        <v>32280</v>
      </c>
      <c r="K32">
        <v>21520</v>
      </c>
      <c r="L32">
        <v>10760</v>
      </c>
      <c r="M32" s="2">
        <v>41609</v>
      </c>
      <c r="N32">
        <v>12</v>
      </c>
      <c r="O32" t="s">
        <v>63</v>
      </c>
      <c r="P32" t="s">
        <v>18</v>
      </c>
      <c r="Q32" t="s">
        <v>18</v>
      </c>
      <c r="R32" t="s">
        <v>21</v>
      </c>
      <c r="S32" t="s">
        <v>27</v>
      </c>
      <c r="T32">
        <v>12</v>
      </c>
      <c r="U32">
        <f>Table_ExternalData_1[[#This Row],[FinData'[Gross Sales']]]-Table_ExternalData_1[[#This Row],[FinData'[Discounts']]]</f>
        <v>32280</v>
      </c>
      <c r="V32">
        <f>SUM(Table_ExternalData_1[FinData'[Sales']])</f>
        <v>118726350.25999992</v>
      </c>
      <c r="W32">
        <f>SUM(Table_ExternalData_1[FinData'[Profit']])</f>
        <v>16893702.260000009</v>
      </c>
      <c r="X32" s="15">
        <f>Table_ExternalData_1[[#This Row],[sum of profit]]/Table_ExternalData_1[[#This Row],[sum of sale]]</f>
        <v>0.14229109395685402</v>
      </c>
    </row>
    <row r="33" spans="1:24" x14ac:dyDescent="0.25">
      <c r="A33" t="s">
        <v>2</v>
      </c>
      <c r="B33" t="s">
        <v>7</v>
      </c>
      <c r="C33" t="s">
        <v>15</v>
      </c>
      <c r="D33" t="s">
        <v>60</v>
      </c>
      <c r="E33">
        <v>1817</v>
      </c>
      <c r="F33">
        <v>10</v>
      </c>
      <c r="G33">
        <v>20</v>
      </c>
      <c r="H33">
        <v>36340</v>
      </c>
      <c r="I33">
        <v>0</v>
      </c>
      <c r="J33">
        <v>36340</v>
      </c>
      <c r="K33">
        <v>18170</v>
      </c>
      <c r="L33">
        <v>18170</v>
      </c>
      <c r="M33" s="2">
        <v>41974</v>
      </c>
      <c r="N33">
        <v>12</v>
      </c>
      <c r="O33" t="s">
        <v>63</v>
      </c>
      <c r="P33" t="s">
        <v>19</v>
      </c>
      <c r="Q33" t="s">
        <v>19</v>
      </c>
      <c r="R33" t="s">
        <v>21</v>
      </c>
      <c r="S33" t="s">
        <v>27</v>
      </c>
      <c r="T33">
        <v>12</v>
      </c>
      <c r="U33">
        <f>Table_ExternalData_1[[#This Row],[FinData'[Gross Sales']]]-Table_ExternalData_1[[#This Row],[FinData'[Discounts']]]</f>
        <v>36340</v>
      </c>
      <c r="V33">
        <f>SUM(Table_ExternalData_1[FinData'[Sales']])</f>
        <v>118726350.25999992</v>
      </c>
      <c r="W33">
        <f>SUM(Table_ExternalData_1[FinData'[Profit']])</f>
        <v>16893702.260000009</v>
      </c>
      <c r="X33" s="15">
        <f>Table_ExternalData_1[[#This Row],[sum of profit]]/Table_ExternalData_1[[#This Row],[sum of sale]]</f>
        <v>0.14229109395685402</v>
      </c>
    </row>
    <row r="34" spans="1:24" x14ac:dyDescent="0.25">
      <c r="A34" t="s">
        <v>2</v>
      </c>
      <c r="B34" t="s">
        <v>9</v>
      </c>
      <c r="C34" t="s">
        <v>15</v>
      </c>
      <c r="D34" t="s">
        <v>60</v>
      </c>
      <c r="E34">
        <v>1513</v>
      </c>
      <c r="F34">
        <v>10</v>
      </c>
      <c r="G34">
        <v>350</v>
      </c>
      <c r="H34">
        <v>529550</v>
      </c>
      <c r="I34">
        <v>0</v>
      </c>
      <c r="J34">
        <v>529550</v>
      </c>
      <c r="K34">
        <v>393380</v>
      </c>
      <c r="L34">
        <v>136170</v>
      </c>
      <c r="M34" s="2">
        <v>41974</v>
      </c>
      <c r="N34">
        <v>12</v>
      </c>
      <c r="O34" t="s">
        <v>63</v>
      </c>
      <c r="P34" t="s">
        <v>19</v>
      </c>
      <c r="Q34" t="s">
        <v>19</v>
      </c>
      <c r="R34" t="s">
        <v>21</v>
      </c>
      <c r="S34" t="s">
        <v>27</v>
      </c>
      <c r="T34">
        <v>12</v>
      </c>
      <c r="U34">
        <f>Table_ExternalData_1[[#This Row],[FinData'[Gross Sales']]]-Table_ExternalData_1[[#This Row],[FinData'[Discounts']]]</f>
        <v>529550</v>
      </c>
      <c r="V34">
        <f>SUM(Table_ExternalData_1[FinData'[Sales']])</f>
        <v>118726350.25999992</v>
      </c>
      <c r="W34">
        <f>SUM(Table_ExternalData_1[FinData'[Profit']])</f>
        <v>16893702.260000009</v>
      </c>
      <c r="X34" s="15">
        <f>Table_ExternalData_1[[#This Row],[sum of profit]]/Table_ExternalData_1[[#This Row],[sum of sale]]</f>
        <v>0.14229109395685402</v>
      </c>
    </row>
    <row r="35" spans="1:24" x14ac:dyDescent="0.25">
      <c r="A35" t="s">
        <v>2</v>
      </c>
      <c r="B35" t="s">
        <v>10</v>
      </c>
      <c r="C35" t="s">
        <v>16</v>
      </c>
      <c r="D35" t="s">
        <v>60</v>
      </c>
      <c r="E35">
        <v>1493</v>
      </c>
      <c r="F35">
        <v>120</v>
      </c>
      <c r="G35">
        <v>7</v>
      </c>
      <c r="H35">
        <v>10451</v>
      </c>
      <c r="I35">
        <v>0</v>
      </c>
      <c r="J35">
        <v>10451</v>
      </c>
      <c r="K35">
        <v>7465</v>
      </c>
      <c r="L35">
        <v>2986</v>
      </c>
      <c r="M35" s="2">
        <v>41640</v>
      </c>
      <c r="N35">
        <v>1</v>
      </c>
      <c r="O35" t="s">
        <v>61</v>
      </c>
      <c r="P35" t="s">
        <v>19</v>
      </c>
      <c r="Q35" t="s">
        <v>19</v>
      </c>
      <c r="R35" t="s">
        <v>22</v>
      </c>
      <c r="S35" t="s">
        <v>28</v>
      </c>
      <c r="T35">
        <v>1</v>
      </c>
      <c r="U35">
        <f>Table_ExternalData_1[[#This Row],[FinData'[Gross Sales']]]-Table_ExternalData_1[[#This Row],[FinData'[Discounts']]]</f>
        <v>10451</v>
      </c>
      <c r="V35">
        <f>SUM(Table_ExternalData_1[FinData'[Sales']])</f>
        <v>118726350.25999992</v>
      </c>
      <c r="W35">
        <f>SUM(Table_ExternalData_1[FinData'[Profit']])</f>
        <v>16893702.260000009</v>
      </c>
      <c r="X35" s="15">
        <f>Table_ExternalData_1[[#This Row],[sum of profit]]/Table_ExternalData_1[[#This Row],[sum of sale]]</f>
        <v>0.14229109395685402</v>
      </c>
    </row>
    <row r="36" spans="1:24" x14ac:dyDescent="0.25">
      <c r="A36" t="s">
        <v>1</v>
      </c>
      <c r="B36" t="s">
        <v>8</v>
      </c>
      <c r="C36" t="s">
        <v>16</v>
      </c>
      <c r="D36" t="s">
        <v>60</v>
      </c>
      <c r="E36">
        <v>1804</v>
      </c>
      <c r="F36">
        <v>120</v>
      </c>
      <c r="G36">
        <v>125</v>
      </c>
      <c r="H36">
        <v>225500</v>
      </c>
      <c r="I36">
        <v>0</v>
      </c>
      <c r="J36">
        <v>225500</v>
      </c>
      <c r="K36">
        <v>216480</v>
      </c>
      <c r="L36">
        <v>9020</v>
      </c>
      <c r="M36" s="2">
        <v>41671</v>
      </c>
      <c r="N36">
        <v>2</v>
      </c>
      <c r="O36" t="s">
        <v>69</v>
      </c>
      <c r="P36" t="s">
        <v>19</v>
      </c>
      <c r="Q36" t="s">
        <v>19</v>
      </c>
      <c r="R36" t="s">
        <v>22</v>
      </c>
      <c r="S36" t="s">
        <v>29</v>
      </c>
      <c r="T36">
        <v>2</v>
      </c>
      <c r="U36">
        <f>Table_ExternalData_1[[#This Row],[FinData'[Gross Sales']]]-Table_ExternalData_1[[#This Row],[FinData'[Discounts']]]</f>
        <v>225500</v>
      </c>
      <c r="V36">
        <f>SUM(Table_ExternalData_1[FinData'[Sales']])</f>
        <v>118726350.25999992</v>
      </c>
      <c r="W36">
        <f>SUM(Table_ExternalData_1[FinData'[Profit']])</f>
        <v>16893702.260000009</v>
      </c>
      <c r="X36" s="15">
        <f>Table_ExternalData_1[[#This Row],[sum of profit]]/Table_ExternalData_1[[#This Row],[sum of sale]]</f>
        <v>0.14229109395685402</v>
      </c>
    </row>
    <row r="37" spans="1:24" x14ac:dyDescent="0.25">
      <c r="A37" t="s">
        <v>0</v>
      </c>
      <c r="B37" t="s">
        <v>9</v>
      </c>
      <c r="C37" t="s">
        <v>16</v>
      </c>
      <c r="D37" t="s">
        <v>60</v>
      </c>
      <c r="E37">
        <v>2161</v>
      </c>
      <c r="F37">
        <v>120</v>
      </c>
      <c r="G37">
        <v>12</v>
      </c>
      <c r="H37">
        <v>25932</v>
      </c>
      <c r="I37">
        <v>0</v>
      </c>
      <c r="J37">
        <v>25932</v>
      </c>
      <c r="K37">
        <v>6483</v>
      </c>
      <c r="L37">
        <v>19449</v>
      </c>
      <c r="M37" s="2">
        <v>41699</v>
      </c>
      <c r="N37">
        <v>3</v>
      </c>
      <c r="O37" t="s">
        <v>64</v>
      </c>
      <c r="P37" t="s">
        <v>19</v>
      </c>
      <c r="Q37" t="s">
        <v>19</v>
      </c>
      <c r="R37" t="s">
        <v>22</v>
      </c>
      <c r="S37" t="s">
        <v>30</v>
      </c>
      <c r="T37">
        <v>3</v>
      </c>
      <c r="U37">
        <f>Table_ExternalData_1[[#This Row],[FinData'[Gross Sales']]]-Table_ExternalData_1[[#This Row],[FinData'[Discounts']]]</f>
        <v>25932</v>
      </c>
      <c r="V37">
        <f>SUM(Table_ExternalData_1[FinData'[Sales']])</f>
        <v>118726350.25999992</v>
      </c>
      <c r="W37">
        <f>SUM(Table_ExternalData_1[FinData'[Profit']])</f>
        <v>16893702.260000009</v>
      </c>
      <c r="X37" s="15">
        <f>Table_ExternalData_1[[#This Row],[sum of profit]]/Table_ExternalData_1[[#This Row],[sum of sale]]</f>
        <v>0.14229109395685402</v>
      </c>
    </row>
    <row r="38" spans="1:24" x14ac:dyDescent="0.25">
      <c r="A38" t="s">
        <v>2</v>
      </c>
      <c r="B38" t="s">
        <v>9</v>
      </c>
      <c r="C38" t="s">
        <v>16</v>
      </c>
      <c r="D38" t="s">
        <v>60</v>
      </c>
      <c r="E38">
        <v>1006</v>
      </c>
      <c r="F38">
        <v>120</v>
      </c>
      <c r="G38">
        <v>350</v>
      </c>
      <c r="H38">
        <v>352100</v>
      </c>
      <c r="I38">
        <v>0</v>
      </c>
      <c r="J38">
        <v>352100</v>
      </c>
      <c r="K38">
        <v>261560</v>
      </c>
      <c r="L38">
        <v>90540</v>
      </c>
      <c r="M38" s="2">
        <v>41791</v>
      </c>
      <c r="N38">
        <v>6</v>
      </c>
      <c r="O38" t="s">
        <v>62</v>
      </c>
      <c r="P38" t="s">
        <v>19</v>
      </c>
      <c r="Q38" t="s">
        <v>19</v>
      </c>
      <c r="R38" t="s">
        <v>23</v>
      </c>
      <c r="S38" t="s">
        <v>33</v>
      </c>
      <c r="T38">
        <v>6</v>
      </c>
      <c r="U38">
        <f>Table_ExternalData_1[[#This Row],[FinData'[Gross Sales']]]-Table_ExternalData_1[[#This Row],[FinData'[Discounts']]]</f>
        <v>352100</v>
      </c>
      <c r="V38">
        <f>SUM(Table_ExternalData_1[FinData'[Sales']])</f>
        <v>118726350.25999992</v>
      </c>
      <c r="W38">
        <f>SUM(Table_ExternalData_1[FinData'[Profit']])</f>
        <v>16893702.260000009</v>
      </c>
      <c r="X38" s="15">
        <f>Table_ExternalData_1[[#This Row],[sum of profit]]/Table_ExternalData_1[[#This Row],[sum of sale]]</f>
        <v>0.14229109395685402</v>
      </c>
    </row>
    <row r="39" spans="1:24" x14ac:dyDescent="0.25">
      <c r="A39" t="s">
        <v>0</v>
      </c>
      <c r="B39" t="s">
        <v>9</v>
      </c>
      <c r="C39" t="s">
        <v>16</v>
      </c>
      <c r="D39" t="s">
        <v>60</v>
      </c>
      <c r="E39">
        <v>1545</v>
      </c>
      <c r="F39">
        <v>120</v>
      </c>
      <c r="G39">
        <v>12</v>
      </c>
      <c r="H39">
        <v>18540</v>
      </c>
      <c r="I39">
        <v>0</v>
      </c>
      <c r="J39">
        <v>18540</v>
      </c>
      <c r="K39">
        <v>4635</v>
      </c>
      <c r="L39">
        <v>13905</v>
      </c>
      <c r="M39" s="2">
        <v>41791</v>
      </c>
      <c r="N39">
        <v>6</v>
      </c>
      <c r="O39" t="s">
        <v>62</v>
      </c>
      <c r="P39" t="s">
        <v>19</v>
      </c>
      <c r="Q39" t="s">
        <v>19</v>
      </c>
      <c r="R39" t="s">
        <v>23</v>
      </c>
      <c r="S39" t="s">
        <v>33</v>
      </c>
      <c r="T39">
        <v>6</v>
      </c>
      <c r="U39">
        <f>Table_ExternalData_1[[#This Row],[FinData'[Gross Sales']]]-Table_ExternalData_1[[#This Row],[FinData'[Discounts']]]</f>
        <v>18540</v>
      </c>
      <c r="V39">
        <f>SUM(Table_ExternalData_1[FinData'[Sales']])</f>
        <v>118726350.25999992</v>
      </c>
      <c r="W39">
        <f>SUM(Table_ExternalData_1[FinData'[Profit']])</f>
        <v>16893702.260000009</v>
      </c>
      <c r="X39" s="15">
        <f>Table_ExternalData_1[[#This Row],[sum of profit]]/Table_ExternalData_1[[#This Row],[sum of sale]]</f>
        <v>0.14229109395685402</v>
      </c>
    </row>
    <row r="40" spans="1:24" x14ac:dyDescent="0.25">
      <c r="A40" t="s">
        <v>1</v>
      </c>
      <c r="B40" t="s">
        <v>11</v>
      </c>
      <c r="C40" t="s">
        <v>16</v>
      </c>
      <c r="D40" t="s">
        <v>60</v>
      </c>
      <c r="E40">
        <v>2821</v>
      </c>
      <c r="F40">
        <v>120</v>
      </c>
      <c r="G40">
        <v>125</v>
      </c>
      <c r="H40">
        <v>352625</v>
      </c>
      <c r="I40">
        <v>0</v>
      </c>
      <c r="J40">
        <v>352625</v>
      </c>
      <c r="K40">
        <v>338520</v>
      </c>
      <c r="L40">
        <v>14105</v>
      </c>
      <c r="M40" s="2">
        <v>41852</v>
      </c>
      <c r="N40">
        <v>8</v>
      </c>
      <c r="O40" t="s">
        <v>66</v>
      </c>
      <c r="P40" t="s">
        <v>19</v>
      </c>
      <c r="Q40" t="s">
        <v>19</v>
      </c>
      <c r="R40" t="s">
        <v>20</v>
      </c>
      <c r="S40" t="s">
        <v>35</v>
      </c>
      <c r="T40">
        <v>8</v>
      </c>
      <c r="U40">
        <f>Table_ExternalData_1[[#This Row],[FinData'[Gross Sales']]]-Table_ExternalData_1[[#This Row],[FinData'[Discounts']]]</f>
        <v>352625</v>
      </c>
      <c r="V40">
        <f>SUM(Table_ExternalData_1[FinData'[Sales']])</f>
        <v>118726350.25999992</v>
      </c>
      <c r="W40">
        <f>SUM(Table_ExternalData_1[FinData'[Profit']])</f>
        <v>16893702.260000009</v>
      </c>
      <c r="X40" s="15">
        <f>Table_ExternalData_1[[#This Row],[sum of profit]]/Table_ExternalData_1[[#This Row],[sum of sale]]</f>
        <v>0.14229109395685402</v>
      </c>
    </row>
    <row r="41" spans="1:24" x14ac:dyDescent="0.25">
      <c r="A41" t="s">
        <v>1</v>
      </c>
      <c r="B41" t="s">
        <v>7</v>
      </c>
      <c r="C41" t="s">
        <v>16</v>
      </c>
      <c r="D41" t="s">
        <v>60</v>
      </c>
      <c r="E41">
        <v>345</v>
      </c>
      <c r="F41">
        <v>120</v>
      </c>
      <c r="G41">
        <v>125</v>
      </c>
      <c r="H41">
        <v>43125</v>
      </c>
      <c r="I41">
        <v>0</v>
      </c>
      <c r="J41">
        <v>43125</v>
      </c>
      <c r="K41">
        <v>41400</v>
      </c>
      <c r="L41">
        <v>1725</v>
      </c>
      <c r="M41" s="2">
        <v>41548</v>
      </c>
      <c r="N41">
        <v>10</v>
      </c>
      <c r="O41" t="s">
        <v>68</v>
      </c>
      <c r="P41" t="s">
        <v>18</v>
      </c>
      <c r="Q41" t="s">
        <v>18</v>
      </c>
      <c r="R41" t="s">
        <v>21</v>
      </c>
      <c r="S41" t="s">
        <v>25</v>
      </c>
      <c r="T41">
        <v>10</v>
      </c>
      <c r="U41">
        <f>Table_ExternalData_1[[#This Row],[FinData'[Gross Sales']]]-Table_ExternalData_1[[#This Row],[FinData'[Discounts']]]</f>
        <v>43125</v>
      </c>
      <c r="V41">
        <f>SUM(Table_ExternalData_1[FinData'[Sales']])</f>
        <v>118726350.25999992</v>
      </c>
      <c r="W41">
        <f>SUM(Table_ExternalData_1[FinData'[Profit']])</f>
        <v>16893702.260000009</v>
      </c>
      <c r="X41" s="15">
        <f>Table_ExternalData_1[[#This Row],[sum of profit]]/Table_ExternalData_1[[#This Row],[sum of sale]]</f>
        <v>0.14229109395685402</v>
      </c>
    </row>
    <row r="42" spans="1:24" x14ac:dyDescent="0.25">
      <c r="A42" t="s">
        <v>4</v>
      </c>
      <c r="B42" t="s">
        <v>7</v>
      </c>
      <c r="C42" t="s">
        <v>17</v>
      </c>
      <c r="D42" t="s">
        <v>60</v>
      </c>
      <c r="E42">
        <v>2001</v>
      </c>
      <c r="F42">
        <v>250</v>
      </c>
      <c r="G42">
        <v>300</v>
      </c>
      <c r="H42">
        <v>600300</v>
      </c>
      <c r="I42">
        <v>0</v>
      </c>
      <c r="J42">
        <v>600300</v>
      </c>
      <c r="K42">
        <v>500250</v>
      </c>
      <c r="L42">
        <v>100050</v>
      </c>
      <c r="M42" s="2">
        <v>41671</v>
      </c>
      <c r="N42">
        <v>2</v>
      </c>
      <c r="O42" t="s">
        <v>69</v>
      </c>
      <c r="P42" t="s">
        <v>19</v>
      </c>
      <c r="Q42" t="s">
        <v>19</v>
      </c>
      <c r="R42" t="s">
        <v>22</v>
      </c>
      <c r="S42" t="s">
        <v>29</v>
      </c>
      <c r="T42">
        <v>2</v>
      </c>
      <c r="U42">
        <f>Table_ExternalData_1[[#This Row],[FinData'[Gross Sales']]]-Table_ExternalData_1[[#This Row],[FinData'[Discounts']]]</f>
        <v>600300</v>
      </c>
      <c r="V42">
        <f>SUM(Table_ExternalData_1[FinData'[Sales']])</f>
        <v>118726350.25999992</v>
      </c>
      <c r="W42">
        <f>SUM(Table_ExternalData_1[FinData'[Profit']])</f>
        <v>16893702.260000009</v>
      </c>
      <c r="X42" s="15">
        <f>Table_ExternalData_1[[#This Row],[sum of profit]]/Table_ExternalData_1[[#This Row],[sum of sale]]</f>
        <v>0.14229109395685402</v>
      </c>
    </row>
    <row r="43" spans="1:24" x14ac:dyDescent="0.25">
      <c r="A43" t="s">
        <v>0</v>
      </c>
      <c r="B43" t="s">
        <v>9</v>
      </c>
      <c r="C43" t="s">
        <v>17</v>
      </c>
      <c r="D43" t="s">
        <v>60</v>
      </c>
      <c r="E43">
        <v>2838</v>
      </c>
      <c r="F43">
        <v>250</v>
      </c>
      <c r="G43">
        <v>12</v>
      </c>
      <c r="H43">
        <v>34056</v>
      </c>
      <c r="I43">
        <v>0</v>
      </c>
      <c r="J43">
        <v>34056</v>
      </c>
      <c r="K43">
        <v>8514</v>
      </c>
      <c r="L43">
        <v>25542</v>
      </c>
      <c r="M43" s="2">
        <v>41730</v>
      </c>
      <c r="N43">
        <v>4</v>
      </c>
      <c r="O43" t="s">
        <v>71</v>
      </c>
      <c r="P43" t="s">
        <v>19</v>
      </c>
      <c r="Q43" t="s">
        <v>19</v>
      </c>
      <c r="R43" t="s">
        <v>23</v>
      </c>
      <c r="S43" t="s">
        <v>31</v>
      </c>
      <c r="T43">
        <v>4</v>
      </c>
      <c r="U43">
        <f>Table_ExternalData_1[[#This Row],[FinData'[Gross Sales']]]-Table_ExternalData_1[[#This Row],[FinData'[Discounts']]]</f>
        <v>34056</v>
      </c>
      <c r="V43">
        <f>SUM(Table_ExternalData_1[FinData'[Sales']])</f>
        <v>118726350.25999992</v>
      </c>
      <c r="W43">
        <f>SUM(Table_ExternalData_1[FinData'[Profit']])</f>
        <v>16893702.260000009</v>
      </c>
      <c r="X43" s="15">
        <f>Table_ExternalData_1[[#This Row],[sum of profit]]/Table_ExternalData_1[[#This Row],[sum of sale]]</f>
        <v>0.14229109395685402</v>
      </c>
    </row>
    <row r="44" spans="1:24" x14ac:dyDescent="0.25">
      <c r="A44" t="s">
        <v>3</v>
      </c>
      <c r="B44" t="s">
        <v>8</v>
      </c>
      <c r="C44" t="s">
        <v>17</v>
      </c>
      <c r="D44" t="s">
        <v>60</v>
      </c>
      <c r="E44">
        <v>2178</v>
      </c>
      <c r="F44">
        <v>250</v>
      </c>
      <c r="G44">
        <v>15</v>
      </c>
      <c r="H44">
        <v>32670</v>
      </c>
      <c r="I44">
        <v>0</v>
      </c>
      <c r="J44">
        <v>32670</v>
      </c>
      <c r="K44">
        <v>21780</v>
      </c>
      <c r="L44">
        <v>10890</v>
      </c>
      <c r="M44" s="2">
        <v>41791</v>
      </c>
      <c r="N44">
        <v>6</v>
      </c>
      <c r="O44" t="s">
        <v>62</v>
      </c>
      <c r="P44" t="s">
        <v>19</v>
      </c>
      <c r="Q44" t="s">
        <v>19</v>
      </c>
      <c r="R44" t="s">
        <v>23</v>
      </c>
      <c r="S44" t="s">
        <v>33</v>
      </c>
      <c r="T44">
        <v>6</v>
      </c>
      <c r="U44">
        <f>Table_ExternalData_1[[#This Row],[FinData'[Gross Sales']]]-Table_ExternalData_1[[#This Row],[FinData'[Discounts']]]</f>
        <v>32670</v>
      </c>
      <c r="V44">
        <f>SUM(Table_ExternalData_1[FinData'[Sales']])</f>
        <v>118726350.25999992</v>
      </c>
      <c r="W44">
        <f>SUM(Table_ExternalData_1[FinData'[Profit']])</f>
        <v>16893702.260000009</v>
      </c>
      <c r="X44" s="15">
        <f>Table_ExternalData_1[[#This Row],[sum of profit]]/Table_ExternalData_1[[#This Row],[sum of sale]]</f>
        <v>0.14229109395685402</v>
      </c>
    </row>
    <row r="45" spans="1:24" x14ac:dyDescent="0.25">
      <c r="A45" t="s">
        <v>3</v>
      </c>
      <c r="B45" t="s">
        <v>9</v>
      </c>
      <c r="C45" t="s">
        <v>17</v>
      </c>
      <c r="D45" t="s">
        <v>60</v>
      </c>
      <c r="E45">
        <v>888</v>
      </c>
      <c r="F45">
        <v>250</v>
      </c>
      <c r="G45">
        <v>15</v>
      </c>
      <c r="H45">
        <v>13320</v>
      </c>
      <c r="I45">
        <v>0</v>
      </c>
      <c r="J45">
        <v>13320</v>
      </c>
      <c r="K45">
        <v>8880</v>
      </c>
      <c r="L45">
        <v>4440</v>
      </c>
      <c r="M45" s="2">
        <v>41791</v>
      </c>
      <c r="N45">
        <v>6</v>
      </c>
      <c r="O45" t="s">
        <v>62</v>
      </c>
      <c r="P45" t="s">
        <v>19</v>
      </c>
      <c r="Q45" t="s">
        <v>19</v>
      </c>
      <c r="R45" t="s">
        <v>23</v>
      </c>
      <c r="S45" t="s">
        <v>33</v>
      </c>
      <c r="T45">
        <v>6</v>
      </c>
      <c r="U45">
        <f>Table_ExternalData_1[[#This Row],[FinData'[Gross Sales']]]-Table_ExternalData_1[[#This Row],[FinData'[Discounts']]]</f>
        <v>13320</v>
      </c>
      <c r="V45">
        <f>SUM(Table_ExternalData_1[FinData'[Sales']])</f>
        <v>118726350.25999992</v>
      </c>
      <c r="W45">
        <f>SUM(Table_ExternalData_1[FinData'[Profit']])</f>
        <v>16893702.260000009</v>
      </c>
      <c r="X45" s="15">
        <f>Table_ExternalData_1[[#This Row],[sum of profit]]/Table_ExternalData_1[[#This Row],[sum of sale]]</f>
        <v>0.14229109395685402</v>
      </c>
    </row>
    <row r="46" spans="1:24" x14ac:dyDescent="0.25">
      <c r="A46" t="s">
        <v>2</v>
      </c>
      <c r="B46" t="s">
        <v>8</v>
      </c>
      <c r="C46" t="s">
        <v>17</v>
      </c>
      <c r="D46" t="s">
        <v>60</v>
      </c>
      <c r="E46">
        <v>1527</v>
      </c>
      <c r="F46">
        <v>250</v>
      </c>
      <c r="G46">
        <v>350</v>
      </c>
      <c r="H46">
        <v>534450</v>
      </c>
      <c r="I46">
        <v>0</v>
      </c>
      <c r="J46">
        <v>534450</v>
      </c>
      <c r="K46">
        <v>397020</v>
      </c>
      <c r="L46">
        <v>137430</v>
      </c>
      <c r="M46" s="2">
        <v>41518</v>
      </c>
      <c r="N46">
        <v>9</v>
      </c>
      <c r="O46" t="s">
        <v>67</v>
      </c>
      <c r="P46" t="s">
        <v>18</v>
      </c>
      <c r="Q46" t="s">
        <v>18</v>
      </c>
      <c r="R46" t="s">
        <v>20</v>
      </c>
      <c r="S46" t="s">
        <v>24</v>
      </c>
      <c r="T46">
        <v>9</v>
      </c>
      <c r="U46">
        <f>Table_ExternalData_1[[#This Row],[FinData'[Gross Sales']]]-Table_ExternalData_1[[#This Row],[FinData'[Discounts']]]</f>
        <v>534450</v>
      </c>
      <c r="V46">
        <f>SUM(Table_ExternalData_1[FinData'[Sales']])</f>
        <v>118726350.25999992</v>
      </c>
      <c r="W46">
        <f>SUM(Table_ExternalData_1[FinData'[Profit']])</f>
        <v>16893702.260000009</v>
      </c>
      <c r="X46" s="15">
        <f>Table_ExternalData_1[[#This Row],[sum of profit]]/Table_ExternalData_1[[#This Row],[sum of sale]]</f>
        <v>0.14229109395685402</v>
      </c>
    </row>
    <row r="47" spans="1:24" x14ac:dyDescent="0.25">
      <c r="A47" t="s">
        <v>4</v>
      </c>
      <c r="B47" t="s">
        <v>8</v>
      </c>
      <c r="C47" t="s">
        <v>17</v>
      </c>
      <c r="D47" t="s">
        <v>60</v>
      </c>
      <c r="E47">
        <v>2151</v>
      </c>
      <c r="F47">
        <v>250</v>
      </c>
      <c r="G47">
        <v>300</v>
      </c>
      <c r="H47">
        <v>645300</v>
      </c>
      <c r="I47">
        <v>0</v>
      </c>
      <c r="J47">
        <v>645300</v>
      </c>
      <c r="K47">
        <v>537750</v>
      </c>
      <c r="L47">
        <v>107550</v>
      </c>
      <c r="M47" s="2">
        <v>41883</v>
      </c>
      <c r="N47">
        <v>9</v>
      </c>
      <c r="O47" t="s">
        <v>67</v>
      </c>
      <c r="P47" t="s">
        <v>19</v>
      </c>
      <c r="Q47" t="s">
        <v>19</v>
      </c>
      <c r="R47" t="s">
        <v>20</v>
      </c>
      <c r="S47" t="s">
        <v>24</v>
      </c>
      <c r="T47">
        <v>9</v>
      </c>
      <c r="U47">
        <f>Table_ExternalData_1[[#This Row],[FinData'[Gross Sales']]]-Table_ExternalData_1[[#This Row],[FinData'[Discounts']]]</f>
        <v>645300</v>
      </c>
      <c r="V47">
        <f>SUM(Table_ExternalData_1[FinData'[Sales']])</f>
        <v>118726350.25999992</v>
      </c>
      <c r="W47">
        <f>SUM(Table_ExternalData_1[FinData'[Profit']])</f>
        <v>16893702.260000009</v>
      </c>
      <c r="X47" s="15">
        <f>Table_ExternalData_1[[#This Row],[sum of profit]]/Table_ExternalData_1[[#This Row],[sum of sale]]</f>
        <v>0.14229109395685402</v>
      </c>
    </row>
    <row r="48" spans="1:24" x14ac:dyDescent="0.25">
      <c r="A48" t="s">
        <v>2</v>
      </c>
      <c r="B48" t="s">
        <v>7</v>
      </c>
      <c r="C48" t="s">
        <v>17</v>
      </c>
      <c r="D48" t="s">
        <v>60</v>
      </c>
      <c r="E48">
        <v>1817</v>
      </c>
      <c r="F48">
        <v>250</v>
      </c>
      <c r="G48">
        <v>20</v>
      </c>
      <c r="H48">
        <v>36340</v>
      </c>
      <c r="I48">
        <v>0</v>
      </c>
      <c r="J48">
        <v>36340</v>
      </c>
      <c r="K48">
        <v>18170</v>
      </c>
      <c r="L48">
        <v>18170</v>
      </c>
      <c r="M48" s="2">
        <v>41974</v>
      </c>
      <c r="N48">
        <v>12</v>
      </c>
      <c r="O48" t="s">
        <v>63</v>
      </c>
      <c r="P48" t="s">
        <v>19</v>
      </c>
      <c r="Q48" t="s">
        <v>19</v>
      </c>
      <c r="R48" t="s">
        <v>21</v>
      </c>
      <c r="S48" t="s">
        <v>27</v>
      </c>
      <c r="T48">
        <v>12</v>
      </c>
      <c r="U48">
        <f>Table_ExternalData_1[[#This Row],[FinData'[Gross Sales']]]-Table_ExternalData_1[[#This Row],[FinData'[Discounts']]]</f>
        <v>36340</v>
      </c>
      <c r="V48">
        <f>SUM(Table_ExternalData_1[FinData'[Sales']])</f>
        <v>118726350.25999992</v>
      </c>
      <c r="W48">
        <f>SUM(Table_ExternalData_1[FinData'[Profit']])</f>
        <v>16893702.260000009</v>
      </c>
      <c r="X48" s="15">
        <f>Table_ExternalData_1[[#This Row],[sum of profit]]/Table_ExternalData_1[[#This Row],[sum of sale]]</f>
        <v>0.14229109395685402</v>
      </c>
    </row>
    <row r="49" spans="1:24" x14ac:dyDescent="0.25">
      <c r="A49" t="s">
        <v>2</v>
      </c>
      <c r="B49" t="s">
        <v>8</v>
      </c>
      <c r="C49" t="s">
        <v>12</v>
      </c>
      <c r="D49" t="s">
        <v>60</v>
      </c>
      <c r="E49">
        <v>2750</v>
      </c>
      <c r="F49">
        <v>260</v>
      </c>
      <c r="G49">
        <v>350</v>
      </c>
      <c r="H49">
        <v>962500</v>
      </c>
      <c r="I49">
        <v>0</v>
      </c>
      <c r="J49">
        <v>962500</v>
      </c>
      <c r="K49">
        <v>715000</v>
      </c>
      <c r="L49">
        <v>247500</v>
      </c>
      <c r="M49" s="2">
        <v>41671</v>
      </c>
      <c r="N49">
        <v>2</v>
      </c>
      <c r="O49" t="s">
        <v>69</v>
      </c>
      <c r="P49" t="s">
        <v>19</v>
      </c>
      <c r="Q49" t="s">
        <v>19</v>
      </c>
      <c r="R49" t="s">
        <v>22</v>
      </c>
      <c r="S49" t="s">
        <v>29</v>
      </c>
      <c r="T49">
        <v>2</v>
      </c>
      <c r="U49">
        <f>Table_ExternalData_1[[#This Row],[FinData'[Gross Sales']]]-Table_ExternalData_1[[#This Row],[FinData'[Discounts']]]</f>
        <v>962500</v>
      </c>
      <c r="V49">
        <f>SUM(Table_ExternalData_1[FinData'[Sales']])</f>
        <v>118726350.25999992</v>
      </c>
      <c r="W49">
        <f>SUM(Table_ExternalData_1[FinData'[Profit']])</f>
        <v>16893702.260000009</v>
      </c>
      <c r="X49" s="15">
        <f>Table_ExternalData_1[[#This Row],[sum of profit]]/Table_ExternalData_1[[#This Row],[sum of sale]]</f>
        <v>0.14229109395685402</v>
      </c>
    </row>
    <row r="50" spans="1:24" x14ac:dyDescent="0.25">
      <c r="A50" t="s">
        <v>0</v>
      </c>
      <c r="B50" t="s">
        <v>11</v>
      </c>
      <c r="C50" t="s">
        <v>12</v>
      </c>
      <c r="D50" t="s">
        <v>60</v>
      </c>
      <c r="E50">
        <v>1953</v>
      </c>
      <c r="F50">
        <v>260</v>
      </c>
      <c r="G50">
        <v>12</v>
      </c>
      <c r="H50">
        <v>23436</v>
      </c>
      <c r="I50">
        <v>0</v>
      </c>
      <c r="J50">
        <v>23436</v>
      </c>
      <c r="K50">
        <v>5859</v>
      </c>
      <c r="L50">
        <v>17577</v>
      </c>
      <c r="M50" s="2">
        <v>41730</v>
      </c>
      <c r="N50">
        <v>4</v>
      </c>
      <c r="O50" t="s">
        <v>71</v>
      </c>
      <c r="P50" t="s">
        <v>19</v>
      </c>
      <c r="Q50" t="s">
        <v>19</v>
      </c>
      <c r="R50" t="s">
        <v>23</v>
      </c>
      <c r="S50" t="s">
        <v>31</v>
      </c>
      <c r="T50">
        <v>4</v>
      </c>
      <c r="U50">
        <f>Table_ExternalData_1[[#This Row],[FinData'[Gross Sales']]]-Table_ExternalData_1[[#This Row],[FinData'[Discounts']]]</f>
        <v>23436</v>
      </c>
      <c r="V50">
        <f>SUM(Table_ExternalData_1[FinData'[Sales']])</f>
        <v>118726350.25999992</v>
      </c>
      <c r="W50">
        <f>SUM(Table_ExternalData_1[FinData'[Profit']])</f>
        <v>16893702.260000009</v>
      </c>
      <c r="X50" s="15">
        <f>Table_ExternalData_1[[#This Row],[sum of profit]]/Table_ExternalData_1[[#This Row],[sum of sale]]</f>
        <v>0.14229109395685402</v>
      </c>
    </row>
    <row r="51" spans="1:24" x14ac:dyDescent="0.25">
      <c r="A51" t="s">
        <v>1</v>
      </c>
      <c r="B51" t="s">
        <v>9</v>
      </c>
      <c r="C51" t="s">
        <v>12</v>
      </c>
      <c r="D51" t="s">
        <v>60</v>
      </c>
      <c r="E51">
        <v>4219.5</v>
      </c>
      <c r="F51">
        <v>260</v>
      </c>
      <c r="G51">
        <v>125</v>
      </c>
      <c r="H51">
        <v>527437.5</v>
      </c>
      <c r="I51">
        <v>0</v>
      </c>
      <c r="J51">
        <v>527437.5</v>
      </c>
      <c r="K51">
        <v>506340</v>
      </c>
      <c r="L51">
        <v>21097.5</v>
      </c>
      <c r="M51" s="2">
        <v>41730</v>
      </c>
      <c r="N51">
        <v>4</v>
      </c>
      <c r="O51" t="s">
        <v>71</v>
      </c>
      <c r="P51" t="s">
        <v>19</v>
      </c>
      <c r="Q51" t="s">
        <v>19</v>
      </c>
      <c r="R51" t="s">
        <v>23</v>
      </c>
      <c r="S51" t="s">
        <v>31</v>
      </c>
      <c r="T51">
        <v>4</v>
      </c>
      <c r="U51">
        <f>Table_ExternalData_1[[#This Row],[FinData'[Gross Sales']]]-Table_ExternalData_1[[#This Row],[FinData'[Discounts']]]</f>
        <v>527437.5</v>
      </c>
      <c r="V51">
        <f>SUM(Table_ExternalData_1[FinData'[Sales']])</f>
        <v>118726350.25999992</v>
      </c>
      <c r="W51">
        <f>SUM(Table_ExternalData_1[FinData'[Profit']])</f>
        <v>16893702.260000009</v>
      </c>
      <c r="X51" s="15">
        <f>Table_ExternalData_1[[#This Row],[sum of profit]]/Table_ExternalData_1[[#This Row],[sum of sale]]</f>
        <v>0.14229109395685402</v>
      </c>
    </row>
    <row r="52" spans="1:24" x14ac:dyDescent="0.25">
      <c r="A52" t="s">
        <v>2</v>
      </c>
      <c r="B52" t="s">
        <v>8</v>
      </c>
      <c r="C52" t="s">
        <v>12</v>
      </c>
      <c r="D52" t="s">
        <v>60</v>
      </c>
      <c r="E52">
        <v>1899</v>
      </c>
      <c r="F52">
        <v>260</v>
      </c>
      <c r="G52">
        <v>20</v>
      </c>
      <c r="H52">
        <v>37980</v>
      </c>
      <c r="I52">
        <v>0</v>
      </c>
      <c r="J52">
        <v>37980</v>
      </c>
      <c r="K52">
        <v>18990</v>
      </c>
      <c r="L52">
        <v>18990</v>
      </c>
      <c r="M52" s="2">
        <v>41791</v>
      </c>
      <c r="N52">
        <v>6</v>
      </c>
      <c r="O52" t="s">
        <v>62</v>
      </c>
      <c r="P52" t="s">
        <v>19</v>
      </c>
      <c r="Q52" t="s">
        <v>19</v>
      </c>
      <c r="R52" t="s">
        <v>23</v>
      </c>
      <c r="S52" t="s">
        <v>33</v>
      </c>
      <c r="T52">
        <v>6</v>
      </c>
      <c r="U52">
        <f>Table_ExternalData_1[[#This Row],[FinData'[Gross Sales']]]-Table_ExternalData_1[[#This Row],[FinData'[Discounts']]]</f>
        <v>37980</v>
      </c>
      <c r="V52">
        <f>SUM(Table_ExternalData_1[FinData'[Sales']])</f>
        <v>118726350.25999992</v>
      </c>
      <c r="W52">
        <f>SUM(Table_ExternalData_1[FinData'[Profit']])</f>
        <v>16893702.260000009</v>
      </c>
      <c r="X52" s="15">
        <f>Table_ExternalData_1[[#This Row],[sum of profit]]/Table_ExternalData_1[[#This Row],[sum of sale]]</f>
        <v>0.14229109395685402</v>
      </c>
    </row>
    <row r="53" spans="1:24" x14ac:dyDescent="0.25">
      <c r="A53" t="s">
        <v>2</v>
      </c>
      <c r="B53" t="s">
        <v>9</v>
      </c>
      <c r="C53" t="s">
        <v>12</v>
      </c>
      <c r="D53" t="s">
        <v>60</v>
      </c>
      <c r="E53">
        <v>1686</v>
      </c>
      <c r="F53">
        <v>260</v>
      </c>
      <c r="G53">
        <v>7</v>
      </c>
      <c r="H53">
        <v>11802</v>
      </c>
      <c r="I53">
        <v>0</v>
      </c>
      <c r="J53">
        <v>11802</v>
      </c>
      <c r="K53">
        <v>8430</v>
      </c>
      <c r="L53">
        <v>3372</v>
      </c>
      <c r="M53" s="2">
        <v>41821</v>
      </c>
      <c r="N53">
        <v>7</v>
      </c>
      <c r="O53" t="s">
        <v>65</v>
      </c>
      <c r="P53" t="s">
        <v>19</v>
      </c>
      <c r="Q53" t="s">
        <v>19</v>
      </c>
      <c r="R53" t="s">
        <v>20</v>
      </c>
      <c r="S53" t="s">
        <v>34</v>
      </c>
      <c r="T53">
        <v>7</v>
      </c>
      <c r="U53">
        <f>Table_ExternalData_1[[#This Row],[FinData'[Gross Sales']]]-Table_ExternalData_1[[#This Row],[FinData'[Discounts']]]</f>
        <v>11802</v>
      </c>
      <c r="V53">
        <f>SUM(Table_ExternalData_1[FinData'[Sales']])</f>
        <v>118726350.25999992</v>
      </c>
      <c r="W53">
        <f>SUM(Table_ExternalData_1[FinData'[Profit']])</f>
        <v>16893702.260000009</v>
      </c>
      <c r="X53" s="15">
        <f>Table_ExternalData_1[[#This Row],[sum of profit]]/Table_ExternalData_1[[#This Row],[sum of sale]]</f>
        <v>0.14229109395685402</v>
      </c>
    </row>
    <row r="54" spans="1:24" x14ac:dyDescent="0.25">
      <c r="A54" t="s">
        <v>0</v>
      </c>
      <c r="B54" t="s">
        <v>11</v>
      </c>
      <c r="C54" t="s">
        <v>12</v>
      </c>
      <c r="D54" t="s">
        <v>60</v>
      </c>
      <c r="E54">
        <v>2141</v>
      </c>
      <c r="F54">
        <v>260</v>
      </c>
      <c r="G54">
        <v>12</v>
      </c>
      <c r="H54">
        <v>25692</v>
      </c>
      <c r="I54">
        <v>0</v>
      </c>
      <c r="J54">
        <v>25692</v>
      </c>
      <c r="K54">
        <v>6423</v>
      </c>
      <c r="L54">
        <v>19269</v>
      </c>
      <c r="M54" s="2">
        <v>41852</v>
      </c>
      <c r="N54">
        <v>8</v>
      </c>
      <c r="O54" t="s">
        <v>66</v>
      </c>
      <c r="P54" t="s">
        <v>19</v>
      </c>
      <c r="Q54" t="s">
        <v>19</v>
      </c>
      <c r="R54" t="s">
        <v>20</v>
      </c>
      <c r="S54" t="s">
        <v>35</v>
      </c>
      <c r="T54">
        <v>8</v>
      </c>
      <c r="U54">
        <f>Table_ExternalData_1[[#This Row],[FinData'[Gross Sales']]]-Table_ExternalData_1[[#This Row],[FinData'[Discounts']]]</f>
        <v>25692</v>
      </c>
      <c r="V54">
        <f>SUM(Table_ExternalData_1[FinData'[Sales']])</f>
        <v>118726350.25999992</v>
      </c>
      <c r="W54">
        <f>SUM(Table_ExternalData_1[FinData'[Profit']])</f>
        <v>16893702.260000009</v>
      </c>
      <c r="X54" s="15">
        <f>Table_ExternalData_1[[#This Row],[sum of profit]]/Table_ExternalData_1[[#This Row],[sum of sale]]</f>
        <v>0.14229109395685402</v>
      </c>
    </row>
    <row r="55" spans="1:24" x14ac:dyDescent="0.25">
      <c r="A55" t="s">
        <v>2</v>
      </c>
      <c r="B55" t="s">
        <v>11</v>
      </c>
      <c r="C55" t="s">
        <v>12</v>
      </c>
      <c r="D55" t="s">
        <v>60</v>
      </c>
      <c r="E55">
        <v>1143</v>
      </c>
      <c r="F55">
        <v>260</v>
      </c>
      <c r="G55">
        <v>7</v>
      </c>
      <c r="H55">
        <v>8001</v>
      </c>
      <c r="I55">
        <v>0</v>
      </c>
      <c r="J55">
        <v>8001</v>
      </c>
      <c r="K55">
        <v>5715</v>
      </c>
      <c r="L55">
        <v>2286</v>
      </c>
      <c r="M55" s="2">
        <v>41913</v>
      </c>
      <c r="N55">
        <v>10</v>
      </c>
      <c r="O55" t="s">
        <v>68</v>
      </c>
      <c r="P55" t="s">
        <v>19</v>
      </c>
      <c r="Q55" t="s">
        <v>19</v>
      </c>
      <c r="R55" t="s">
        <v>21</v>
      </c>
      <c r="S55" t="s">
        <v>25</v>
      </c>
      <c r="T55">
        <v>10</v>
      </c>
      <c r="U55">
        <f>Table_ExternalData_1[[#This Row],[FinData'[Gross Sales']]]-Table_ExternalData_1[[#This Row],[FinData'[Discounts']]]</f>
        <v>8001</v>
      </c>
      <c r="V55">
        <f>SUM(Table_ExternalData_1[FinData'[Sales']])</f>
        <v>118726350.25999992</v>
      </c>
      <c r="W55">
        <f>SUM(Table_ExternalData_1[FinData'[Profit']])</f>
        <v>16893702.260000009</v>
      </c>
      <c r="X55" s="15">
        <f>Table_ExternalData_1[[#This Row],[sum of profit]]/Table_ExternalData_1[[#This Row],[sum of sale]]</f>
        <v>0.14229109395685402</v>
      </c>
    </row>
    <row r="56" spans="1:24" x14ac:dyDescent="0.25">
      <c r="A56" t="s">
        <v>3</v>
      </c>
      <c r="B56" t="s">
        <v>11</v>
      </c>
      <c r="C56" t="s">
        <v>12</v>
      </c>
      <c r="D56" t="s">
        <v>60</v>
      </c>
      <c r="E56">
        <v>615</v>
      </c>
      <c r="F56">
        <v>260</v>
      </c>
      <c r="G56">
        <v>15</v>
      </c>
      <c r="H56">
        <v>9225</v>
      </c>
      <c r="I56">
        <v>0</v>
      </c>
      <c r="J56">
        <v>9225</v>
      </c>
      <c r="K56">
        <v>6150</v>
      </c>
      <c r="L56">
        <v>3075</v>
      </c>
      <c r="M56" s="2">
        <v>41974</v>
      </c>
      <c r="N56">
        <v>12</v>
      </c>
      <c r="O56" t="s">
        <v>63</v>
      </c>
      <c r="P56" t="s">
        <v>19</v>
      </c>
      <c r="Q56" t="s">
        <v>19</v>
      </c>
      <c r="R56" t="s">
        <v>21</v>
      </c>
      <c r="S56" t="s">
        <v>27</v>
      </c>
      <c r="T56">
        <v>12</v>
      </c>
      <c r="U56">
        <f>Table_ExternalData_1[[#This Row],[FinData'[Gross Sales']]]-Table_ExternalData_1[[#This Row],[FinData'[Discounts']]]</f>
        <v>9225</v>
      </c>
      <c r="V56">
        <f>SUM(Table_ExternalData_1[FinData'[Sales']])</f>
        <v>118726350.25999992</v>
      </c>
      <c r="W56">
        <f>SUM(Table_ExternalData_1[FinData'[Profit']])</f>
        <v>16893702.260000009</v>
      </c>
      <c r="X56" s="15">
        <f>Table_ExternalData_1[[#This Row],[sum of profit]]/Table_ExternalData_1[[#This Row],[sum of sale]]</f>
        <v>0.14229109395685402</v>
      </c>
    </row>
    <row r="57" spans="1:24" x14ac:dyDescent="0.25">
      <c r="A57" t="s">
        <v>2</v>
      </c>
      <c r="B57" t="s">
        <v>8</v>
      </c>
      <c r="C57" t="s">
        <v>15</v>
      </c>
      <c r="D57" t="s">
        <v>72</v>
      </c>
      <c r="E57">
        <v>3945</v>
      </c>
      <c r="F57">
        <v>10</v>
      </c>
      <c r="G57">
        <v>7</v>
      </c>
      <c r="H57">
        <v>27615</v>
      </c>
      <c r="I57">
        <v>276.14999999999998</v>
      </c>
      <c r="J57">
        <v>27338.85</v>
      </c>
      <c r="K57">
        <v>19725</v>
      </c>
      <c r="L57">
        <v>7613.85</v>
      </c>
      <c r="M57" s="2">
        <v>41640</v>
      </c>
      <c r="N57">
        <v>1</v>
      </c>
      <c r="O57" t="s">
        <v>61</v>
      </c>
      <c r="P57" t="s">
        <v>19</v>
      </c>
      <c r="Q57" t="s">
        <v>19</v>
      </c>
      <c r="R57" t="s">
        <v>22</v>
      </c>
      <c r="S57" t="s">
        <v>28</v>
      </c>
      <c r="T57">
        <v>1</v>
      </c>
      <c r="U57">
        <f>Table_ExternalData_1[[#This Row],[FinData'[Gross Sales']]]-Table_ExternalData_1[[#This Row],[FinData'[Discounts']]]</f>
        <v>27338.85</v>
      </c>
      <c r="V57">
        <f>SUM(Table_ExternalData_1[FinData'[Sales']])</f>
        <v>118726350.25999992</v>
      </c>
      <c r="W57">
        <f>SUM(Table_ExternalData_1[FinData'[Profit']])</f>
        <v>16893702.260000009</v>
      </c>
      <c r="X57" s="15">
        <f>Table_ExternalData_1[[#This Row],[sum of profit]]/Table_ExternalData_1[[#This Row],[sum of sale]]</f>
        <v>0.14229109395685402</v>
      </c>
    </row>
    <row r="58" spans="1:24" x14ac:dyDescent="0.25">
      <c r="A58" t="s">
        <v>3</v>
      </c>
      <c r="B58" t="s">
        <v>8</v>
      </c>
      <c r="C58" t="s">
        <v>15</v>
      </c>
      <c r="D58" t="s">
        <v>72</v>
      </c>
      <c r="E58">
        <v>2296</v>
      </c>
      <c r="F58">
        <v>10</v>
      </c>
      <c r="G58">
        <v>15</v>
      </c>
      <c r="H58">
        <v>34440</v>
      </c>
      <c r="I58">
        <v>344.4</v>
      </c>
      <c r="J58">
        <v>34095.599999999999</v>
      </c>
      <c r="K58">
        <v>22960</v>
      </c>
      <c r="L58">
        <v>11135.6</v>
      </c>
      <c r="M58" s="2">
        <v>41671</v>
      </c>
      <c r="N58">
        <v>2</v>
      </c>
      <c r="O58" t="s">
        <v>69</v>
      </c>
      <c r="P58" t="s">
        <v>19</v>
      </c>
      <c r="Q58" t="s">
        <v>19</v>
      </c>
      <c r="R58" t="s">
        <v>22</v>
      </c>
      <c r="S58" t="s">
        <v>29</v>
      </c>
      <c r="T58">
        <v>2</v>
      </c>
      <c r="U58">
        <f>Table_ExternalData_1[[#This Row],[FinData'[Gross Sales']]]-Table_ExternalData_1[[#This Row],[FinData'[Discounts']]]</f>
        <v>34095.599999999999</v>
      </c>
      <c r="V58">
        <f>SUM(Table_ExternalData_1[FinData'[Sales']])</f>
        <v>118726350.25999992</v>
      </c>
      <c r="W58">
        <f>SUM(Table_ExternalData_1[FinData'[Profit']])</f>
        <v>16893702.260000009</v>
      </c>
      <c r="X58" s="15">
        <f>Table_ExternalData_1[[#This Row],[sum of profit]]/Table_ExternalData_1[[#This Row],[sum of sale]]</f>
        <v>0.14229109395685402</v>
      </c>
    </row>
    <row r="59" spans="1:24" x14ac:dyDescent="0.25">
      <c r="A59" t="s">
        <v>2</v>
      </c>
      <c r="B59" t="s">
        <v>8</v>
      </c>
      <c r="C59" t="s">
        <v>15</v>
      </c>
      <c r="D59" t="s">
        <v>72</v>
      </c>
      <c r="E59">
        <v>1030</v>
      </c>
      <c r="F59">
        <v>10</v>
      </c>
      <c r="G59">
        <v>7</v>
      </c>
      <c r="H59">
        <v>7210</v>
      </c>
      <c r="I59">
        <v>72.099999999999994</v>
      </c>
      <c r="J59">
        <v>7137.9</v>
      </c>
      <c r="K59">
        <v>5150</v>
      </c>
      <c r="L59">
        <v>1987.9</v>
      </c>
      <c r="M59" s="2">
        <v>41760</v>
      </c>
      <c r="N59">
        <v>5</v>
      </c>
      <c r="O59" t="s">
        <v>32</v>
      </c>
      <c r="P59" t="s">
        <v>19</v>
      </c>
      <c r="Q59" t="s">
        <v>19</v>
      </c>
      <c r="R59" t="s">
        <v>23</v>
      </c>
      <c r="S59" t="s">
        <v>32</v>
      </c>
      <c r="T59">
        <v>5</v>
      </c>
      <c r="U59">
        <f>Table_ExternalData_1[[#This Row],[FinData'[Gross Sales']]]-Table_ExternalData_1[[#This Row],[FinData'[Discounts']]]</f>
        <v>7137.9</v>
      </c>
      <c r="V59">
        <f>SUM(Table_ExternalData_1[FinData'[Sales']])</f>
        <v>118726350.25999992</v>
      </c>
      <c r="W59">
        <f>SUM(Table_ExternalData_1[FinData'[Profit']])</f>
        <v>16893702.260000009</v>
      </c>
      <c r="X59" s="15">
        <f>Table_ExternalData_1[[#This Row],[sum of profit]]/Table_ExternalData_1[[#This Row],[sum of sale]]</f>
        <v>0.14229109395685402</v>
      </c>
    </row>
    <row r="60" spans="1:24" x14ac:dyDescent="0.25">
      <c r="A60" t="s">
        <v>2</v>
      </c>
      <c r="B60" t="s">
        <v>8</v>
      </c>
      <c r="C60" t="s">
        <v>16</v>
      </c>
      <c r="D60" t="s">
        <v>72</v>
      </c>
      <c r="E60">
        <v>639</v>
      </c>
      <c r="F60">
        <v>120</v>
      </c>
      <c r="G60">
        <v>7</v>
      </c>
      <c r="H60">
        <v>4473</v>
      </c>
      <c r="I60">
        <v>44.73</v>
      </c>
      <c r="J60">
        <v>4428.2700000000004</v>
      </c>
      <c r="K60">
        <v>3195</v>
      </c>
      <c r="L60">
        <v>1233.27</v>
      </c>
      <c r="M60" s="2">
        <v>41944</v>
      </c>
      <c r="N60">
        <v>11</v>
      </c>
      <c r="O60" t="s">
        <v>70</v>
      </c>
      <c r="P60" t="s">
        <v>19</v>
      </c>
      <c r="Q60" t="s">
        <v>19</v>
      </c>
      <c r="R60" t="s">
        <v>21</v>
      </c>
      <c r="S60" t="s">
        <v>26</v>
      </c>
      <c r="T60">
        <v>11</v>
      </c>
      <c r="U60">
        <f>Table_ExternalData_1[[#This Row],[FinData'[Gross Sales']]]-Table_ExternalData_1[[#This Row],[FinData'[Discounts']]]</f>
        <v>4428.2700000000004</v>
      </c>
      <c r="V60">
        <f>SUM(Table_ExternalData_1[FinData'[Sales']])</f>
        <v>118726350.25999992</v>
      </c>
      <c r="W60">
        <f>SUM(Table_ExternalData_1[FinData'[Profit']])</f>
        <v>16893702.260000009</v>
      </c>
      <c r="X60" s="15">
        <f>Table_ExternalData_1[[#This Row],[sum of profit]]/Table_ExternalData_1[[#This Row],[sum of sale]]</f>
        <v>0.14229109395685402</v>
      </c>
    </row>
    <row r="61" spans="1:24" x14ac:dyDescent="0.25">
      <c r="A61" t="s">
        <v>2</v>
      </c>
      <c r="B61" t="s">
        <v>7</v>
      </c>
      <c r="C61" t="s">
        <v>17</v>
      </c>
      <c r="D61" t="s">
        <v>72</v>
      </c>
      <c r="E61">
        <v>1326</v>
      </c>
      <c r="F61">
        <v>250</v>
      </c>
      <c r="G61">
        <v>7</v>
      </c>
      <c r="H61">
        <v>9282</v>
      </c>
      <c r="I61">
        <v>92.82</v>
      </c>
      <c r="J61">
        <v>9189.18</v>
      </c>
      <c r="K61">
        <v>6630</v>
      </c>
      <c r="L61">
        <v>2559.1799999999998</v>
      </c>
      <c r="M61" s="2">
        <v>41699</v>
      </c>
      <c r="N61">
        <v>3</v>
      </c>
      <c r="O61" t="s">
        <v>64</v>
      </c>
      <c r="P61" t="s">
        <v>19</v>
      </c>
      <c r="Q61" t="s">
        <v>19</v>
      </c>
      <c r="R61" t="s">
        <v>22</v>
      </c>
      <c r="S61" t="s">
        <v>30</v>
      </c>
      <c r="T61">
        <v>3</v>
      </c>
      <c r="U61">
        <f>Table_ExternalData_1[[#This Row],[FinData'[Gross Sales']]]-Table_ExternalData_1[[#This Row],[FinData'[Discounts']]]</f>
        <v>9189.18</v>
      </c>
      <c r="V61">
        <f>SUM(Table_ExternalData_1[FinData'[Sales']])</f>
        <v>118726350.25999992</v>
      </c>
      <c r="W61">
        <f>SUM(Table_ExternalData_1[FinData'[Profit']])</f>
        <v>16893702.260000009</v>
      </c>
      <c r="X61" s="15">
        <f>Table_ExternalData_1[[#This Row],[sum of profit]]/Table_ExternalData_1[[#This Row],[sum of sale]]</f>
        <v>0.14229109395685402</v>
      </c>
    </row>
    <row r="62" spans="1:24" x14ac:dyDescent="0.25">
      <c r="A62" t="s">
        <v>0</v>
      </c>
      <c r="B62" t="s">
        <v>11</v>
      </c>
      <c r="C62" t="s">
        <v>13</v>
      </c>
      <c r="D62" t="s">
        <v>72</v>
      </c>
      <c r="E62">
        <v>1858</v>
      </c>
      <c r="F62">
        <v>3</v>
      </c>
      <c r="G62">
        <v>12</v>
      </c>
      <c r="H62">
        <v>22296</v>
      </c>
      <c r="I62">
        <v>222.96</v>
      </c>
      <c r="J62">
        <v>22073.040000000001</v>
      </c>
      <c r="K62">
        <v>5574</v>
      </c>
      <c r="L62">
        <v>16499.04</v>
      </c>
      <c r="M62" s="2">
        <v>41671</v>
      </c>
      <c r="N62">
        <v>2</v>
      </c>
      <c r="O62" t="s">
        <v>69</v>
      </c>
      <c r="P62" t="s">
        <v>19</v>
      </c>
      <c r="Q62" t="s">
        <v>19</v>
      </c>
      <c r="R62" t="s">
        <v>22</v>
      </c>
      <c r="S62" t="s">
        <v>29</v>
      </c>
      <c r="T62">
        <v>2</v>
      </c>
      <c r="U62">
        <f>Table_ExternalData_1[[#This Row],[FinData'[Gross Sales']]]-Table_ExternalData_1[[#This Row],[FinData'[Discounts']]]</f>
        <v>22073.040000000001</v>
      </c>
      <c r="V62">
        <f>SUM(Table_ExternalData_1[FinData'[Sales']])</f>
        <v>118726350.25999992</v>
      </c>
      <c r="W62">
        <f>SUM(Table_ExternalData_1[FinData'[Profit']])</f>
        <v>16893702.260000009</v>
      </c>
      <c r="X62" s="15">
        <f>Table_ExternalData_1[[#This Row],[sum of profit]]/Table_ExternalData_1[[#This Row],[sum of sale]]</f>
        <v>0.14229109395685402</v>
      </c>
    </row>
    <row r="63" spans="1:24" x14ac:dyDescent="0.25">
      <c r="A63" t="s">
        <v>2</v>
      </c>
      <c r="B63" t="s">
        <v>10</v>
      </c>
      <c r="C63" t="s">
        <v>13</v>
      </c>
      <c r="D63" t="s">
        <v>72</v>
      </c>
      <c r="E63">
        <v>1210</v>
      </c>
      <c r="F63">
        <v>3</v>
      </c>
      <c r="G63">
        <v>350</v>
      </c>
      <c r="H63">
        <v>423500</v>
      </c>
      <c r="I63">
        <v>4235</v>
      </c>
      <c r="J63">
        <v>419265</v>
      </c>
      <c r="K63">
        <v>314600</v>
      </c>
      <c r="L63">
        <v>104665</v>
      </c>
      <c r="M63" s="2">
        <v>41699</v>
      </c>
      <c r="N63">
        <v>3</v>
      </c>
      <c r="O63" t="s">
        <v>64</v>
      </c>
      <c r="P63" t="s">
        <v>19</v>
      </c>
      <c r="Q63" t="s">
        <v>19</v>
      </c>
      <c r="R63" t="s">
        <v>22</v>
      </c>
      <c r="S63" t="s">
        <v>30</v>
      </c>
      <c r="T63">
        <v>3</v>
      </c>
      <c r="U63">
        <f>Table_ExternalData_1[[#This Row],[FinData'[Gross Sales']]]-Table_ExternalData_1[[#This Row],[FinData'[Discounts']]]</f>
        <v>419265</v>
      </c>
      <c r="V63">
        <f>SUM(Table_ExternalData_1[FinData'[Sales']])</f>
        <v>118726350.25999992</v>
      </c>
      <c r="W63">
        <f>SUM(Table_ExternalData_1[FinData'[Profit']])</f>
        <v>16893702.260000009</v>
      </c>
      <c r="X63" s="15">
        <f>Table_ExternalData_1[[#This Row],[sum of profit]]/Table_ExternalData_1[[#This Row],[sum of sale]]</f>
        <v>0.14229109395685402</v>
      </c>
    </row>
    <row r="64" spans="1:24" x14ac:dyDescent="0.25">
      <c r="A64" t="s">
        <v>2</v>
      </c>
      <c r="B64" t="s">
        <v>11</v>
      </c>
      <c r="C64" t="s">
        <v>13</v>
      </c>
      <c r="D64" t="s">
        <v>72</v>
      </c>
      <c r="E64">
        <v>2529</v>
      </c>
      <c r="F64">
        <v>3</v>
      </c>
      <c r="G64">
        <v>7</v>
      </c>
      <c r="H64">
        <v>17703</v>
      </c>
      <c r="I64">
        <v>177.03</v>
      </c>
      <c r="J64">
        <v>17525.97</v>
      </c>
      <c r="K64">
        <v>12645</v>
      </c>
      <c r="L64">
        <v>4880.97</v>
      </c>
      <c r="M64" s="2">
        <v>41821</v>
      </c>
      <c r="N64">
        <v>7</v>
      </c>
      <c r="O64" t="s">
        <v>65</v>
      </c>
      <c r="P64" t="s">
        <v>19</v>
      </c>
      <c r="Q64" t="s">
        <v>19</v>
      </c>
      <c r="R64" t="s">
        <v>20</v>
      </c>
      <c r="S64" t="s">
        <v>34</v>
      </c>
      <c r="T64">
        <v>7</v>
      </c>
      <c r="U64">
        <f>Table_ExternalData_1[[#This Row],[FinData'[Gross Sales']]]-Table_ExternalData_1[[#This Row],[FinData'[Discounts']]]</f>
        <v>17525.97</v>
      </c>
      <c r="V64">
        <f>SUM(Table_ExternalData_1[FinData'[Sales']])</f>
        <v>118726350.25999992</v>
      </c>
      <c r="W64">
        <f>SUM(Table_ExternalData_1[FinData'[Profit']])</f>
        <v>16893702.260000009</v>
      </c>
      <c r="X64" s="15">
        <f>Table_ExternalData_1[[#This Row],[sum of profit]]/Table_ExternalData_1[[#This Row],[sum of sale]]</f>
        <v>0.14229109395685402</v>
      </c>
    </row>
    <row r="65" spans="1:24" x14ac:dyDescent="0.25">
      <c r="A65" t="s">
        <v>0</v>
      </c>
      <c r="B65" t="s">
        <v>7</v>
      </c>
      <c r="C65" t="s">
        <v>13</v>
      </c>
      <c r="D65" t="s">
        <v>72</v>
      </c>
      <c r="E65">
        <v>1445</v>
      </c>
      <c r="F65">
        <v>3</v>
      </c>
      <c r="G65">
        <v>12</v>
      </c>
      <c r="H65">
        <v>17340</v>
      </c>
      <c r="I65">
        <v>173.4</v>
      </c>
      <c r="J65">
        <v>17166.599999999999</v>
      </c>
      <c r="K65">
        <v>4335</v>
      </c>
      <c r="L65">
        <v>12831.6</v>
      </c>
      <c r="M65" s="2">
        <v>41883</v>
      </c>
      <c r="N65">
        <v>9</v>
      </c>
      <c r="O65" t="s">
        <v>67</v>
      </c>
      <c r="P65" t="s">
        <v>19</v>
      </c>
      <c r="Q65" t="s">
        <v>19</v>
      </c>
      <c r="R65" t="s">
        <v>20</v>
      </c>
      <c r="S65" t="s">
        <v>24</v>
      </c>
      <c r="T65">
        <v>9</v>
      </c>
      <c r="U65">
        <f>Table_ExternalData_1[[#This Row],[FinData'[Gross Sales']]]-Table_ExternalData_1[[#This Row],[FinData'[Discounts']]]</f>
        <v>17166.599999999999</v>
      </c>
      <c r="V65">
        <f>SUM(Table_ExternalData_1[FinData'[Sales']])</f>
        <v>118726350.25999992</v>
      </c>
      <c r="W65">
        <f>SUM(Table_ExternalData_1[FinData'[Profit']])</f>
        <v>16893702.260000009</v>
      </c>
      <c r="X65" s="15">
        <f>Table_ExternalData_1[[#This Row],[sum of profit]]/Table_ExternalData_1[[#This Row],[sum of sale]]</f>
        <v>0.14229109395685402</v>
      </c>
    </row>
    <row r="66" spans="1:24" x14ac:dyDescent="0.25">
      <c r="A66" t="s">
        <v>1</v>
      </c>
      <c r="B66" t="s">
        <v>11</v>
      </c>
      <c r="C66" t="s">
        <v>13</v>
      </c>
      <c r="D66" t="s">
        <v>72</v>
      </c>
      <c r="E66">
        <v>330</v>
      </c>
      <c r="F66">
        <v>3</v>
      </c>
      <c r="G66">
        <v>125</v>
      </c>
      <c r="H66">
        <v>41250</v>
      </c>
      <c r="I66">
        <v>412.5</v>
      </c>
      <c r="J66">
        <v>40837.5</v>
      </c>
      <c r="K66">
        <v>39600</v>
      </c>
      <c r="L66">
        <v>1237.5</v>
      </c>
      <c r="M66" s="2">
        <v>41518</v>
      </c>
      <c r="N66">
        <v>9</v>
      </c>
      <c r="O66" t="s">
        <v>67</v>
      </c>
      <c r="P66" t="s">
        <v>18</v>
      </c>
      <c r="Q66" t="s">
        <v>18</v>
      </c>
      <c r="R66" t="s">
        <v>20</v>
      </c>
      <c r="S66" t="s">
        <v>24</v>
      </c>
      <c r="T66">
        <v>9</v>
      </c>
      <c r="U66">
        <f>Table_ExternalData_1[[#This Row],[FinData'[Gross Sales']]]-Table_ExternalData_1[[#This Row],[FinData'[Discounts']]]</f>
        <v>40837.5</v>
      </c>
      <c r="V66">
        <f>SUM(Table_ExternalData_1[FinData'[Sales']])</f>
        <v>118726350.25999992</v>
      </c>
      <c r="W66">
        <f>SUM(Table_ExternalData_1[FinData'[Profit']])</f>
        <v>16893702.260000009</v>
      </c>
      <c r="X66" s="15">
        <f>Table_ExternalData_1[[#This Row],[sum of profit]]/Table_ExternalData_1[[#This Row],[sum of sale]]</f>
        <v>0.14229109395685402</v>
      </c>
    </row>
    <row r="67" spans="1:24" x14ac:dyDescent="0.25">
      <c r="A67" t="s">
        <v>0</v>
      </c>
      <c r="B67" t="s">
        <v>8</v>
      </c>
      <c r="C67" t="s">
        <v>13</v>
      </c>
      <c r="D67" t="s">
        <v>72</v>
      </c>
      <c r="E67">
        <v>2671</v>
      </c>
      <c r="F67">
        <v>3</v>
      </c>
      <c r="G67">
        <v>12</v>
      </c>
      <c r="H67">
        <v>32052</v>
      </c>
      <c r="I67">
        <v>320.52</v>
      </c>
      <c r="J67">
        <v>31731.48</v>
      </c>
      <c r="K67">
        <v>8013</v>
      </c>
      <c r="L67">
        <v>23718.48</v>
      </c>
      <c r="M67" s="2">
        <v>41883</v>
      </c>
      <c r="N67">
        <v>9</v>
      </c>
      <c r="O67" t="s">
        <v>67</v>
      </c>
      <c r="P67" t="s">
        <v>19</v>
      </c>
      <c r="Q67" t="s">
        <v>19</v>
      </c>
      <c r="R67" t="s">
        <v>20</v>
      </c>
      <c r="S67" t="s">
        <v>24</v>
      </c>
      <c r="T67">
        <v>9</v>
      </c>
      <c r="U67">
        <f>Table_ExternalData_1[[#This Row],[FinData'[Gross Sales']]]-Table_ExternalData_1[[#This Row],[FinData'[Discounts']]]</f>
        <v>31731.48</v>
      </c>
      <c r="V67">
        <f>SUM(Table_ExternalData_1[FinData'[Sales']])</f>
        <v>118726350.25999992</v>
      </c>
      <c r="W67">
        <f>SUM(Table_ExternalData_1[FinData'[Profit']])</f>
        <v>16893702.260000009</v>
      </c>
      <c r="X67" s="15">
        <f>Table_ExternalData_1[[#This Row],[sum of profit]]/Table_ExternalData_1[[#This Row],[sum of sale]]</f>
        <v>0.14229109395685402</v>
      </c>
    </row>
    <row r="68" spans="1:24" x14ac:dyDescent="0.25">
      <c r="A68" t="s">
        <v>0</v>
      </c>
      <c r="B68" t="s">
        <v>9</v>
      </c>
      <c r="C68" t="s">
        <v>13</v>
      </c>
      <c r="D68" t="s">
        <v>72</v>
      </c>
      <c r="E68">
        <v>766</v>
      </c>
      <c r="F68">
        <v>3</v>
      </c>
      <c r="G68">
        <v>12</v>
      </c>
      <c r="H68">
        <v>9192</v>
      </c>
      <c r="I68">
        <v>91.92</v>
      </c>
      <c r="J68">
        <v>9100.08</v>
      </c>
      <c r="K68">
        <v>2298</v>
      </c>
      <c r="L68">
        <v>6802.08</v>
      </c>
      <c r="M68" s="2">
        <v>41548</v>
      </c>
      <c r="N68">
        <v>10</v>
      </c>
      <c r="O68" t="s">
        <v>68</v>
      </c>
      <c r="P68" t="s">
        <v>18</v>
      </c>
      <c r="Q68" t="s">
        <v>18</v>
      </c>
      <c r="R68" t="s">
        <v>21</v>
      </c>
      <c r="S68" t="s">
        <v>25</v>
      </c>
      <c r="T68">
        <v>10</v>
      </c>
      <c r="U68">
        <f>Table_ExternalData_1[[#This Row],[FinData'[Gross Sales']]]-Table_ExternalData_1[[#This Row],[FinData'[Discounts']]]</f>
        <v>9100.08</v>
      </c>
      <c r="V68">
        <f>SUM(Table_ExternalData_1[FinData'[Sales']])</f>
        <v>118726350.25999992</v>
      </c>
      <c r="W68">
        <f>SUM(Table_ExternalData_1[FinData'[Profit']])</f>
        <v>16893702.260000009</v>
      </c>
      <c r="X68" s="15">
        <f>Table_ExternalData_1[[#This Row],[sum of profit]]/Table_ExternalData_1[[#This Row],[sum of sale]]</f>
        <v>0.14229109395685402</v>
      </c>
    </row>
    <row r="69" spans="1:24" x14ac:dyDescent="0.25">
      <c r="A69" t="s">
        <v>4</v>
      </c>
      <c r="B69" t="s">
        <v>10</v>
      </c>
      <c r="C69" t="s">
        <v>13</v>
      </c>
      <c r="D69" t="s">
        <v>72</v>
      </c>
      <c r="E69">
        <v>494</v>
      </c>
      <c r="F69">
        <v>3</v>
      </c>
      <c r="G69">
        <v>300</v>
      </c>
      <c r="H69">
        <v>148200</v>
      </c>
      <c r="I69">
        <v>1482</v>
      </c>
      <c r="J69">
        <v>146718</v>
      </c>
      <c r="K69">
        <v>123500</v>
      </c>
      <c r="L69">
        <v>23218</v>
      </c>
      <c r="M69" s="2">
        <v>41548</v>
      </c>
      <c r="N69">
        <v>10</v>
      </c>
      <c r="O69" t="s">
        <v>68</v>
      </c>
      <c r="P69" t="s">
        <v>18</v>
      </c>
      <c r="Q69" t="s">
        <v>18</v>
      </c>
      <c r="R69" t="s">
        <v>21</v>
      </c>
      <c r="S69" t="s">
        <v>25</v>
      </c>
      <c r="T69">
        <v>10</v>
      </c>
      <c r="U69">
        <f>Table_ExternalData_1[[#This Row],[FinData'[Gross Sales']]]-Table_ExternalData_1[[#This Row],[FinData'[Discounts']]]</f>
        <v>146718</v>
      </c>
      <c r="V69">
        <f>SUM(Table_ExternalData_1[FinData'[Sales']])</f>
        <v>118726350.25999992</v>
      </c>
      <c r="W69">
        <f>SUM(Table_ExternalData_1[FinData'[Profit']])</f>
        <v>16893702.260000009</v>
      </c>
      <c r="X69" s="15">
        <f>Table_ExternalData_1[[#This Row],[sum of profit]]/Table_ExternalData_1[[#This Row],[sum of sale]]</f>
        <v>0.14229109395685402</v>
      </c>
    </row>
    <row r="70" spans="1:24" x14ac:dyDescent="0.25">
      <c r="A70" t="s">
        <v>2</v>
      </c>
      <c r="B70" t="s">
        <v>10</v>
      </c>
      <c r="C70" t="s">
        <v>13</v>
      </c>
      <c r="D70" t="s">
        <v>72</v>
      </c>
      <c r="E70">
        <v>1397</v>
      </c>
      <c r="F70">
        <v>3</v>
      </c>
      <c r="G70">
        <v>350</v>
      </c>
      <c r="H70">
        <v>488950</v>
      </c>
      <c r="I70">
        <v>4889.5</v>
      </c>
      <c r="J70">
        <v>484060.5</v>
      </c>
      <c r="K70">
        <v>363220</v>
      </c>
      <c r="L70">
        <v>120840.5</v>
      </c>
      <c r="M70" s="2">
        <v>41913</v>
      </c>
      <c r="N70">
        <v>10</v>
      </c>
      <c r="O70" t="s">
        <v>68</v>
      </c>
      <c r="P70" t="s">
        <v>19</v>
      </c>
      <c r="Q70" t="s">
        <v>19</v>
      </c>
      <c r="R70" t="s">
        <v>21</v>
      </c>
      <c r="S70" t="s">
        <v>25</v>
      </c>
      <c r="T70">
        <v>10</v>
      </c>
      <c r="U70">
        <f>Table_ExternalData_1[[#This Row],[FinData'[Gross Sales']]]-Table_ExternalData_1[[#This Row],[FinData'[Discounts']]]</f>
        <v>484060.5</v>
      </c>
      <c r="V70">
        <f>SUM(Table_ExternalData_1[FinData'[Sales']])</f>
        <v>118726350.25999992</v>
      </c>
      <c r="W70">
        <f>SUM(Table_ExternalData_1[FinData'[Profit']])</f>
        <v>16893702.260000009</v>
      </c>
      <c r="X70" s="15">
        <f>Table_ExternalData_1[[#This Row],[sum of profit]]/Table_ExternalData_1[[#This Row],[sum of sale]]</f>
        <v>0.14229109395685402</v>
      </c>
    </row>
    <row r="71" spans="1:24" x14ac:dyDescent="0.25">
      <c r="A71" t="s">
        <v>2</v>
      </c>
      <c r="B71" t="s">
        <v>8</v>
      </c>
      <c r="C71" t="s">
        <v>13</v>
      </c>
      <c r="D71" t="s">
        <v>72</v>
      </c>
      <c r="E71">
        <v>2155</v>
      </c>
      <c r="F71">
        <v>3</v>
      </c>
      <c r="G71">
        <v>350</v>
      </c>
      <c r="H71">
        <v>754250</v>
      </c>
      <c r="I71">
        <v>7542.5</v>
      </c>
      <c r="J71">
        <v>746707.5</v>
      </c>
      <c r="K71">
        <v>560300</v>
      </c>
      <c r="L71">
        <v>186407.5</v>
      </c>
      <c r="M71" s="2">
        <v>41974</v>
      </c>
      <c r="N71">
        <v>12</v>
      </c>
      <c r="O71" t="s">
        <v>63</v>
      </c>
      <c r="P71" t="s">
        <v>19</v>
      </c>
      <c r="Q71" t="s">
        <v>19</v>
      </c>
      <c r="R71" t="s">
        <v>21</v>
      </c>
      <c r="S71" t="s">
        <v>27</v>
      </c>
      <c r="T71">
        <v>12</v>
      </c>
      <c r="U71">
        <f>Table_ExternalData_1[[#This Row],[FinData'[Gross Sales']]]-Table_ExternalData_1[[#This Row],[FinData'[Discounts']]]</f>
        <v>746707.5</v>
      </c>
      <c r="V71">
        <f>SUM(Table_ExternalData_1[FinData'[Sales']])</f>
        <v>118726350.25999992</v>
      </c>
      <c r="W71">
        <f>SUM(Table_ExternalData_1[FinData'[Profit']])</f>
        <v>16893702.260000009</v>
      </c>
      <c r="X71" s="15">
        <f>Table_ExternalData_1[[#This Row],[sum of profit]]/Table_ExternalData_1[[#This Row],[sum of sale]]</f>
        <v>0.14229109395685402</v>
      </c>
    </row>
    <row r="72" spans="1:24" x14ac:dyDescent="0.25">
      <c r="A72" t="s">
        <v>3</v>
      </c>
      <c r="B72" t="s">
        <v>10</v>
      </c>
      <c r="C72" t="s">
        <v>14</v>
      </c>
      <c r="D72" t="s">
        <v>72</v>
      </c>
      <c r="E72">
        <v>2214</v>
      </c>
      <c r="F72">
        <v>5</v>
      </c>
      <c r="G72">
        <v>15</v>
      </c>
      <c r="H72">
        <v>33210</v>
      </c>
      <c r="I72">
        <v>332.1</v>
      </c>
      <c r="J72">
        <v>32877.9</v>
      </c>
      <c r="K72">
        <v>22140</v>
      </c>
      <c r="L72">
        <v>10737.9</v>
      </c>
      <c r="M72" s="2">
        <v>41699</v>
      </c>
      <c r="N72">
        <v>3</v>
      </c>
      <c r="O72" t="s">
        <v>64</v>
      </c>
      <c r="P72" t="s">
        <v>19</v>
      </c>
      <c r="Q72" t="s">
        <v>19</v>
      </c>
      <c r="R72" t="s">
        <v>22</v>
      </c>
      <c r="S72" t="s">
        <v>30</v>
      </c>
      <c r="T72">
        <v>3</v>
      </c>
      <c r="U72">
        <f>Table_ExternalData_1[[#This Row],[FinData'[Gross Sales']]]-Table_ExternalData_1[[#This Row],[FinData'[Discounts']]]</f>
        <v>32877.9</v>
      </c>
      <c r="V72">
        <f>SUM(Table_ExternalData_1[FinData'[Sales']])</f>
        <v>118726350.25999992</v>
      </c>
      <c r="W72">
        <f>SUM(Table_ExternalData_1[FinData'[Profit']])</f>
        <v>16893702.260000009</v>
      </c>
      <c r="X72" s="15">
        <f>Table_ExternalData_1[[#This Row],[sum of profit]]/Table_ExternalData_1[[#This Row],[sum of sale]]</f>
        <v>0.14229109395685402</v>
      </c>
    </row>
    <row r="73" spans="1:24" x14ac:dyDescent="0.25">
      <c r="A73" t="s">
        <v>4</v>
      </c>
      <c r="B73" t="s">
        <v>11</v>
      </c>
      <c r="C73" t="s">
        <v>14</v>
      </c>
      <c r="D73" t="s">
        <v>72</v>
      </c>
      <c r="E73">
        <v>2301</v>
      </c>
      <c r="F73">
        <v>5</v>
      </c>
      <c r="G73">
        <v>300</v>
      </c>
      <c r="H73">
        <v>690300</v>
      </c>
      <c r="I73">
        <v>6903</v>
      </c>
      <c r="J73">
        <v>683397</v>
      </c>
      <c r="K73">
        <v>575250</v>
      </c>
      <c r="L73">
        <v>108147</v>
      </c>
      <c r="M73" s="2">
        <v>41730</v>
      </c>
      <c r="N73">
        <v>4</v>
      </c>
      <c r="O73" t="s">
        <v>71</v>
      </c>
      <c r="P73" t="s">
        <v>19</v>
      </c>
      <c r="Q73" t="s">
        <v>19</v>
      </c>
      <c r="R73" t="s">
        <v>23</v>
      </c>
      <c r="S73" t="s">
        <v>31</v>
      </c>
      <c r="T73">
        <v>4</v>
      </c>
      <c r="U73">
        <f>Table_ExternalData_1[[#This Row],[FinData'[Gross Sales']]]-Table_ExternalData_1[[#This Row],[FinData'[Discounts']]]</f>
        <v>683397</v>
      </c>
      <c r="V73">
        <f>SUM(Table_ExternalData_1[FinData'[Sales']])</f>
        <v>118726350.25999992</v>
      </c>
      <c r="W73">
        <f>SUM(Table_ExternalData_1[FinData'[Profit']])</f>
        <v>16893702.260000009</v>
      </c>
      <c r="X73" s="15">
        <f>Table_ExternalData_1[[#This Row],[sum of profit]]/Table_ExternalData_1[[#This Row],[sum of sale]]</f>
        <v>0.14229109395685402</v>
      </c>
    </row>
    <row r="74" spans="1:24" x14ac:dyDescent="0.25">
      <c r="A74" t="s">
        <v>2</v>
      </c>
      <c r="B74" t="s">
        <v>8</v>
      </c>
      <c r="C74" t="s">
        <v>14</v>
      </c>
      <c r="D74" t="s">
        <v>72</v>
      </c>
      <c r="E74">
        <v>1375.5</v>
      </c>
      <c r="F74">
        <v>5</v>
      </c>
      <c r="G74">
        <v>20</v>
      </c>
      <c r="H74">
        <v>27510</v>
      </c>
      <c r="I74">
        <v>275.10000000000002</v>
      </c>
      <c r="J74">
        <v>27234.9</v>
      </c>
      <c r="K74">
        <v>13755</v>
      </c>
      <c r="L74">
        <v>13479.9</v>
      </c>
      <c r="M74" s="2">
        <v>41821</v>
      </c>
      <c r="N74">
        <v>7</v>
      </c>
      <c r="O74" t="s">
        <v>65</v>
      </c>
      <c r="P74" t="s">
        <v>19</v>
      </c>
      <c r="Q74" t="s">
        <v>19</v>
      </c>
      <c r="R74" t="s">
        <v>20</v>
      </c>
      <c r="S74" t="s">
        <v>34</v>
      </c>
      <c r="T74">
        <v>7</v>
      </c>
      <c r="U74">
        <f>Table_ExternalData_1[[#This Row],[FinData'[Gross Sales']]]-Table_ExternalData_1[[#This Row],[FinData'[Discounts']]]</f>
        <v>27234.9</v>
      </c>
      <c r="V74">
        <f>SUM(Table_ExternalData_1[FinData'[Sales']])</f>
        <v>118726350.25999992</v>
      </c>
      <c r="W74">
        <f>SUM(Table_ExternalData_1[FinData'[Profit']])</f>
        <v>16893702.260000009</v>
      </c>
      <c r="X74" s="15">
        <f>Table_ExternalData_1[[#This Row],[sum of profit]]/Table_ExternalData_1[[#This Row],[sum of sale]]</f>
        <v>0.14229109395685402</v>
      </c>
    </row>
    <row r="75" spans="1:24" x14ac:dyDescent="0.25">
      <c r="A75" t="s">
        <v>2</v>
      </c>
      <c r="B75" t="s">
        <v>7</v>
      </c>
      <c r="C75" t="s">
        <v>14</v>
      </c>
      <c r="D75" t="s">
        <v>72</v>
      </c>
      <c r="E75">
        <v>1830</v>
      </c>
      <c r="F75">
        <v>5</v>
      </c>
      <c r="G75">
        <v>7</v>
      </c>
      <c r="H75">
        <v>12810</v>
      </c>
      <c r="I75">
        <v>128.1</v>
      </c>
      <c r="J75">
        <v>12681.9</v>
      </c>
      <c r="K75">
        <v>9150</v>
      </c>
      <c r="L75">
        <v>3531.9</v>
      </c>
      <c r="M75" s="2">
        <v>41852</v>
      </c>
      <c r="N75">
        <v>8</v>
      </c>
      <c r="O75" t="s">
        <v>66</v>
      </c>
      <c r="P75" t="s">
        <v>19</v>
      </c>
      <c r="Q75" t="s">
        <v>19</v>
      </c>
      <c r="R75" t="s">
        <v>20</v>
      </c>
      <c r="S75" t="s">
        <v>35</v>
      </c>
      <c r="T75">
        <v>8</v>
      </c>
      <c r="U75">
        <f>Table_ExternalData_1[[#This Row],[FinData'[Gross Sales']]]-Table_ExternalData_1[[#This Row],[FinData'[Discounts']]]</f>
        <v>12681.9</v>
      </c>
      <c r="V75">
        <f>SUM(Table_ExternalData_1[FinData'[Sales']])</f>
        <v>118726350.25999992</v>
      </c>
      <c r="W75">
        <f>SUM(Table_ExternalData_1[FinData'[Profit']])</f>
        <v>16893702.260000009</v>
      </c>
      <c r="X75" s="15">
        <f>Table_ExternalData_1[[#This Row],[sum of profit]]/Table_ExternalData_1[[#This Row],[sum of sale]]</f>
        <v>0.14229109395685402</v>
      </c>
    </row>
    <row r="76" spans="1:24" x14ac:dyDescent="0.25">
      <c r="A76" t="s">
        <v>4</v>
      </c>
      <c r="B76" t="s">
        <v>11</v>
      </c>
      <c r="C76" t="s">
        <v>14</v>
      </c>
      <c r="D76" t="s">
        <v>72</v>
      </c>
      <c r="E76">
        <v>2498</v>
      </c>
      <c r="F76">
        <v>5</v>
      </c>
      <c r="G76">
        <v>300</v>
      </c>
      <c r="H76">
        <v>749400</v>
      </c>
      <c r="I76">
        <v>7494</v>
      </c>
      <c r="J76">
        <v>741906</v>
      </c>
      <c r="K76">
        <v>624500</v>
      </c>
      <c r="L76">
        <v>117406</v>
      </c>
      <c r="M76" s="2">
        <v>41518</v>
      </c>
      <c r="N76">
        <v>9</v>
      </c>
      <c r="O76" t="s">
        <v>67</v>
      </c>
      <c r="P76" t="s">
        <v>18</v>
      </c>
      <c r="Q76" t="s">
        <v>18</v>
      </c>
      <c r="R76" t="s">
        <v>20</v>
      </c>
      <c r="S76" t="s">
        <v>24</v>
      </c>
      <c r="T76">
        <v>9</v>
      </c>
      <c r="U76">
        <f>Table_ExternalData_1[[#This Row],[FinData'[Gross Sales']]]-Table_ExternalData_1[[#This Row],[FinData'[Discounts']]]</f>
        <v>741906</v>
      </c>
      <c r="V76">
        <f>SUM(Table_ExternalData_1[FinData'[Sales']])</f>
        <v>118726350.25999992</v>
      </c>
      <c r="W76">
        <f>SUM(Table_ExternalData_1[FinData'[Profit']])</f>
        <v>16893702.260000009</v>
      </c>
      <c r="X76" s="15">
        <f>Table_ExternalData_1[[#This Row],[sum of profit]]/Table_ExternalData_1[[#This Row],[sum of sale]]</f>
        <v>0.14229109395685402</v>
      </c>
    </row>
    <row r="77" spans="1:24" x14ac:dyDescent="0.25">
      <c r="A77" t="s">
        <v>1</v>
      </c>
      <c r="B77" t="s">
        <v>11</v>
      </c>
      <c r="C77" t="s">
        <v>14</v>
      </c>
      <c r="D77" t="s">
        <v>72</v>
      </c>
      <c r="E77">
        <v>663</v>
      </c>
      <c r="F77">
        <v>5</v>
      </c>
      <c r="G77">
        <v>125</v>
      </c>
      <c r="H77">
        <v>82875</v>
      </c>
      <c r="I77">
        <v>828.75</v>
      </c>
      <c r="J77">
        <v>82046.25</v>
      </c>
      <c r="K77">
        <v>79560</v>
      </c>
      <c r="L77">
        <v>2486.25</v>
      </c>
      <c r="M77" s="2">
        <v>41548</v>
      </c>
      <c r="N77">
        <v>10</v>
      </c>
      <c r="O77" t="s">
        <v>68</v>
      </c>
      <c r="P77" t="s">
        <v>18</v>
      </c>
      <c r="Q77" t="s">
        <v>18</v>
      </c>
      <c r="R77" t="s">
        <v>21</v>
      </c>
      <c r="S77" t="s">
        <v>25</v>
      </c>
      <c r="T77">
        <v>10</v>
      </c>
      <c r="U77">
        <f>Table_ExternalData_1[[#This Row],[FinData'[Gross Sales']]]-Table_ExternalData_1[[#This Row],[FinData'[Discounts']]]</f>
        <v>82046.25</v>
      </c>
      <c r="V77">
        <f>SUM(Table_ExternalData_1[FinData'[Sales']])</f>
        <v>118726350.25999992</v>
      </c>
      <c r="W77">
        <f>SUM(Table_ExternalData_1[FinData'[Profit']])</f>
        <v>16893702.260000009</v>
      </c>
      <c r="X77" s="15">
        <f>Table_ExternalData_1[[#This Row],[sum of profit]]/Table_ExternalData_1[[#This Row],[sum of sale]]</f>
        <v>0.14229109395685402</v>
      </c>
    </row>
    <row r="78" spans="1:24" x14ac:dyDescent="0.25">
      <c r="A78" t="s">
        <v>3</v>
      </c>
      <c r="B78" t="s">
        <v>11</v>
      </c>
      <c r="C78" t="s">
        <v>15</v>
      </c>
      <c r="D78" t="s">
        <v>72</v>
      </c>
      <c r="E78">
        <v>1514</v>
      </c>
      <c r="F78">
        <v>10</v>
      </c>
      <c r="G78">
        <v>15</v>
      </c>
      <c r="H78">
        <v>22710</v>
      </c>
      <c r="I78">
        <v>227.1</v>
      </c>
      <c r="J78">
        <v>22482.9</v>
      </c>
      <c r="K78">
        <v>15140</v>
      </c>
      <c r="L78">
        <v>7342.9</v>
      </c>
      <c r="M78" s="2">
        <v>41671</v>
      </c>
      <c r="N78">
        <v>2</v>
      </c>
      <c r="O78" t="s">
        <v>69</v>
      </c>
      <c r="P78" t="s">
        <v>19</v>
      </c>
      <c r="Q78" t="s">
        <v>19</v>
      </c>
      <c r="R78" t="s">
        <v>22</v>
      </c>
      <c r="S78" t="s">
        <v>29</v>
      </c>
      <c r="T78">
        <v>2</v>
      </c>
      <c r="U78">
        <f>Table_ExternalData_1[[#This Row],[FinData'[Gross Sales']]]-Table_ExternalData_1[[#This Row],[FinData'[Discounts']]]</f>
        <v>22482.9</v>
      </c>
      <c r="V78">
        <f>SUM(Table_ExternalData_1[FinData'[Sales']])</f>
        <v>118726350.25999992</v>
      </c>
      <c r="W78">
        <f>SUM(Table_ExternalData_1[FinData'[Profit']])</f>
        <v>16893702.260000009</v>
      </c>
      <c r="X78" s="15">
        <f>Table_ExternalData_1[[#This Row],[sum of profit]]/Table_ExternalData_1[[#This Row],[sum of sale]]</f>
        <v>0.14229109395685402</v>
      </c>
    </row>
    <row r="79" spans="1:24" x14ac:dyDescent="0.25">
      <c r="A79" t="s">
        <v>2</v>
      </c>
      <c r="B79" t="s">
        <v>11</v>
      </c>
      <c r="C79" t="s">
        <v>15</v>
      </c>
      <c r="D79" t="s">
        <v>72</v>
      </c>
      <c r="E79">
        <v>4492.5</v>
      </c>
      <c r="F79">
        <v>10</v>
      </c>
      <c r="G79">
        <v>7</v>
      </c>
      <c r="H79">
        <v>31447.5</v>
      </c>
      <c r="I79">
        <v>314.47500000000002</v>
      </c>
      <c r="J79">
        <v>31133.025000000001</v>
      </c>
      <c r="K79">
        <v>22462.5</v>
      </c>
      <c r="L79">
        <v>8670.5249999999996</v>
      </c>
      <c r="M79" s="2">
        <v>41730</v>
      </c>
      <c r="N79">
        <v>4</v>
      </c>
      <c r="O79" t="s">
        <v>71</v>
      </c>
      <c r="P79" t="s">
        <v>19</v>
      </c>
      <c r="Q79" t="s">
        <v>19</v>
      </c>
      <c r="R79" t="s">
        <v>23</v>
      </c>
      <c r="S79" t="s">
        <v>31</v>
      </c>
      <c r="T79">
        <v>4</v>
      </c>
      <c r="U79">
        <f>Table_ExternalData_1[[#This Row],[FinData'[Gross Sales']]]-Table_ExternalData_1[[#This Row],[FinData'[Discounts']]]</f>
        <v>31133.025000000001</v>
      </c>
      <c r="V79">
        <f>SUM(Table_ExternalData_1[FinData'[Sales']])</f>
        <v>118726350.25999992</v>
      </c>
      <c r="W79">
        <f>SUM(Table_ExternalData_1[FinData'[Profit']])</f>
        <v>16893702.260000009</v>
      </c>
      <c r="X79" s="15">
        <f>Table_ExternalData_1[[#This Row],[sum of profit]]/Table_ExternalData_1[[#This Row],[sum of sale]]</f>
        <v>0.14229109395685402</v>
      </c>
    </row>
    <row r="80" spans="1:24" x14ac:dyDescent="0.25">
      <c r="A80" t="s">
        <v>1</v>
      </c>
      <c r="B80" t="s">
        <v>11</v>
      </c>
      <c r="C80" t="s">
        <v>15</v>
      </c>
      <c r="D80" t="s">
        <v>72</v>
      </c>
      <c r="E80">
        <v>727</v>
      </c>
      <c r="F80">
        <v>10</v>
      </c>
      <c r="G80">
        <v>125</v>
      </c>
      <c r="H80">
        <v>90875</v>
      </c>
      <c r="I80">
        <v>908.75</v>
      </c>
      <c r="J80">
        <v>89966.25</v>
      </c>
      <c r="K80">
        <v>87240</v>
      </c>
      <c r="L80">
        <v>2726.25</v>
      </c>
      <c r="M80" s="2">
        <v>41791</v>
      </c>
      <c r="N80">
        <v>6</v>
      </c>
      <c r="O80" t="s">
        <v>62</v>
      </c>
      <c r="P80" t="s">
        <v>19</v>
      </c>
      <c r="Q80" t="s">
        <v>19</v>
      </c>
      <c r="R80" t="s">
        <v>23</v>
      </c>
      <c r="S80" t="s">
        <v>33</v>
      </c>
      <c r="T80">
        <v>6</v>
      </c>
      <c r="U80">
        <f>Table_ExternalData_1[[#This Row],[FinData'[Gross Sales']]]-Table_ExternalData_1[[#This Row],[FinData'[Discounts']]]</f>
        <v>89966.25</v>
      </c>
      <c r="V80">
        <f>SUM(Table_ExternalData_1[FinData'[Sales']])</f>
        <v>118726350.25999992</v>
      </c>
      <c r="W80">
        <f>SUM(Table_ExternalData_1[FinData'[Profit']])</f>
        <v>16893702.260000009</v>
      </c>
      <c r="X80" s="15">
        <f>Table_ExternalData_1[[#This Row],[sum of profit]]/Table_ExternalData_1[[#This Row],[sum of sale]]</f>
        <v>0.14229109395685402</v>
      </c>
    </row>
    <row r="81" spans="1:24" x14ac:dyDescent="0.25">
      <c r="A81" t="s">
        <v>1</v>
      </c>
      <c r="B81" t="s">
        <v>8</v>
      </c>
      <c r="C81" t="s">
        <v>15</v>
      </c>
      <c r="D81" t="s">
        <v>72</v>
      </c>
      <c r="E81">
        <v>787</v>
      </c>
      <c r="F81">
        <v>10</v>
      </c>
      <c r="G81">
        <v>125</v>
      </c>
      <c r="H81">
        <v>98375</v>
      </c>
      <c r="I81">
        <v>983.75</v>
      </c>
      <c r="J81">
        <v>97391.25</v>
      </c>
      <c r="K81">
        <v>94440</v>
      </c>
      <c r="L81">
        <v>2951.25</v>
      </c>
      <c r="M81" s="2">
        <v>41791</v>
      </c>
      <c r="N81">
        <v>6</v>
      </c>
      <c r="O81" t="s">
        <v>62</v>
      </c>
      <c r="P81" t="s">
        <v>19</v>
      </c>
      <c r="Q81" t="s">
        <v>19</v>
      </c>
      <c r="R81" t="s">
        <v>23</v>
      </c>
      <c r="S81" t="s">
        <v>33</v>
      </c>
      <c r="T81">
        <v>6</v>
      </c>
      <c r="U81">
        <f>Table_ExternalData_1[[#This Row],[FinData'[Gross Sales']]]-Table_ExternalData_1[[#This Row],[FinData'[Discounts']]]</f>
        <v>97391.25</v>
      </c>
      <c r="V81">
        <f>SUM(Table_ExternalData_1[FinData'[Sales']])</f>
        <v>118726350.25999992</v>
      </c>
      <c r="W81">
        <f>SUM(Table_ExternalData_1[FinData'[Profit']])</f>
        <v>16893702.260000009</v>
      </c>
      <c r="X81" s="15">
        <f>Table_ExternalData_1[[#This Row],[sum of profit]]/Table_ExternalData_1[[#This Row],[sum of sale]]</f>
        <v>0.14229109395685402</v>
      </c>
    </row>
    <row r="82" spans="1:24" x14ac:dyDescent="0.25">
      <c r="A82" t="s">
        <v>1</v>
      </c>
      <c r="B82" t="s">
        <v>10</v>
      </c>
      <c r="C82" t="s">
        <v>15</v>
      </c>
      <c r="D82" t="s">
        <v>72</v>
      </c>
      <c r="E82">
        <v>1823</v>
      </c>
      <c r="F82">
        <v>10</v>
      </c>
      <c r="G82">
        <v>125</v>
      </c>
      <c r="H82">
        <v>227875</v>
      </c>
      <c r="I82">
        <v>2278.75</v>
      </c>
      <c r="J82">
        <v>225596.25</v>
      </c>
      <c r="K82">
        <v>218760</v>
      </c>
      <c r="L82">
        <v>6836.25</v>
      </c>
      <c r="M82" s="2">
        <v>41821</v>
      </c>
      <c r="N82">
        <v>7</v>
      </c>
      <c r="O82" t="s">
        <v>65</v>
      </c>
      <c r="P82" t="s">
        <v>19</v>
      </c>
      <c r="Q82" t="s">
        <v>19</v>
      </c>
      <c r="R82" t="s">
        <v>20</v>
      </c>
      <c r="S82" t="s">
        <v>34</v>
      </c>
      <c r="T82">
        <v>7</v>
      </c>
      <c r="U82">
        <f>Table_ExternalData_1[[#This Row],[FinData'[Gross Sales']]]-Table_ExternalData_1[[#This Row],[FinData'[Discounts']]]</f>
        <v>225596.25</v>
      </c>
      <c r="V82">
        <f>SUM(Table_ExternalData_1[FinData'[Sales']])</f>
        <v>118726350.25999992</v>
      </c>
      <c r="W82">
        <f>SUM(Table_ExternalData_1[FinData'[Profit']])</f>
        <v>16893702.260000009</v>
      </c>
      <c r="X82" s="15">
        <f>Table_ExternalData_1[[#This Row],[sum of profit]]/Table_ExternalData_1[[#This Row],[sum of sale]]</f>
        <v>0.14229109395685402</v>
      </c>
    </row>
    <row r="83" spans="1:24" x14ac:dyDescent="0.25">
      <c r="A83" t="s">
        <v>3</v>
      </c>
      <c r="B83" t="s">
        <v>9</v>
      </c>
      <c r="C83" t="s">
        <v>15</v>
      </c>
      <c r="D83" t="s">
        <v>72</v>
      </c>
      <c r="E83">
        <v>747</v>
      </c>
      <c r="F83">
        <v>10</v>
      </c>
      <c r="G83">
        <v>15</v>
      </c>
      <c r="H83">
        <v>11205</v>
      </c>
      <c r="I83">
        <v>112.05</v>
      </c>
      <c r="J83">
        <v>11092.95</v>
      </c>
      <c r="K83">
        <v>7470</v>
      </c>
      <c r="L83">
        <v>3622.95</v>
      </c>
      <c r="M83" s="2">
        <v>41883</v>
      </c>
      <c r="N83">
        <v>9</v>
      </c>
      <c r="O83" t="s">
        <v>67</v>
      </c>
      <c r="P83" t="s">
        <v>19</v>
      </c>
      <c r="Q83" t="s">
        <v>19</v>
      </c>
      <c r="R83" t="s">
        <v>20</v>
      </c>
      <c r="S83" t="s">
        <v>24</v>
      </c>
      <c r="T83">
        <v>9</v>
      </c>
      <c r="U83">
        <f>Table_ExternalData_1[[#This Row],[FinData'[Gross Sales']]]-Table_ExternalData_1[[#This Row],[FinData'[Discounts']]]</f>
        <v>11092.95</v>
      </c>
      <c r="V83">
        <f>SUM(Table_ExternalData_1[FinData'[Sales']])</f>
        <v>118726350.25999992</v>
      </c>
      <c r="W83">
        <f>SUM(Table_ExternalData_1[FinData'[Profit']])</f>
        <v>16893702.260000009</v>
      </c>
      <c r="X83" s="15">
        <f>Table_ExternalData_1[[#This Row],[sum of profit]]/Table_ExternalData_1[[#This Row],[sum of sale]]</f>
        <v>0.14229109395685402</v>
      </c>
    </row>
    <row r="84" spans="1:24" x14ac:dyDescent="0.25">
      <c r="A84" t="s">
        <v>0</v>
      </c>
      <c r="B84" t="s">
        <v>9</v>
      </c>
      <c r="C84" t="s">
        <v>15</v>
      </c>
      <c r="D84" t="s">
        <v>72</v>
      </c>
      <c r="E84">
        <v>766</v>
      </c>
      <c r="F84">
        <v>10</v>
      </c>
      <c r="G84">
        <v>12</v>
      </c>
      <c r="H84">
        <v>9192</v>
      </c>
      <c r="I84">
        <v>91.92</v>
      </c>
      <c r="J84">
        <v>9100.08</v>
      </c>
      <c r="K84">
        <v>2298</v>
      </c>
      <c r="L84">
        <v>6802.08</v>
      </c>
      <c r="M84" s="2">
        <v>41548</v>
      </c>
      <c r="N84">
        <v>10</v>
      </c>
      <c r="O84" t="s">
        <v>68</v>
      </c>
      <c r="P84" t="s">
        <v>18</v>
      </c>
      <c r="Q84" t="s">
        <v>18</v>
      </c>
      <c r="R84" t="s">
        <v>21</v>
      </c>
      <c r="S84" t="s">
        <v>25</v>
      </c>
      <c r="T84">
        <v>10</v>
      </c>
      <c r="U84">
        <f>Table_ExternalData_1[[#This Row],[FinData'[Gross Sales']]]-Table_ExternalData_1[[#This Row],[FinData'[Discounts']]]</f>
        <v>9100.08</v>
      </c>
      <c r="V84">
        <f>SUM(Table_ExternalData_1[FinData'[Sales']])</f>
        <v>118726350.25999992</v>
      </c>
      <c r="W84">
        <f>SUM(Table_ExternalData_1[FinData'[Profit']])</f>
        <v>16893702.260000009</v>
      </c>
      <c r="X84" s="15">
        <f>Table_ExternalData_1[[#This Row],[sum of profit]]/Table_ExternalData_1[[#This Row],[sum of sale]]</f>
        <v>0.14229109395685402</v>
      </c>
    </row>
    <row r="85" spans="1:24" x14ac:dyDescent="0.25">
      <c r="A85" t="s">
        <v>4</v>
      </c>
      <c r="B85" t="s">
        <v>11</v>
      </c>
      <c r="C85" t="s">
        <v>15</v>
      </c>
      <c r="D85" t="s">
        <v>72</v>
      </c>
      <c r="E85">
        <v>2905</v>
      </c>
      <c r="F85">
        <v>10</v>
      </c>
      <c r="G85">
        <v>300</v>
      </c>
      <c r="H85">
        <v>871500</v>
      </c>
      <c r="I85">
        <v>8715</v>
      </c>
      <c r="J85">
        <v>862785</v>
      </c>
      <c r="K85">
        <v>726250</v>
      </c>
      <c r="L85">
        <v>136535</v>
      </c>
      <c r="M85" s="2">
        <v>41944</v>
      </c>
      <c r="N85">
        <v>11</v>
      </c>
      <c r="O85" t="s">
        <v>70</v>
      </c>
      <c r="P85" t="s">
        <v>19</v>
      </c>
      <c r="Q85" t="s">
        <v>19</v>
      </c>
      <c r="R85" t="s">
        <v>21</v>
      </c>
      <c r="S85" t="s">
        <v>26</v>
      </c>
      <c r="T85">
        <v>11</v>
      </c>
      <c r="U85">
        <f>Table_ExternalData_1[[#This Row],[FinData'[Gross Sales']]]-Table_ExternalData_1[[#This Row],[FinData'[Discounts']]]</f>
        <v>862785</v>
      </c>
      <c r="V85">
        <f>SUM(Table_ExternalData_1[FinData'[Sales']])</f>
        <v>118726350.25999992</v>
      </c>
      <c r="W85">
        <f>SUM(Table_ExternalData_1[FinData'[Profit']])</f>
        <v>16893702.260000009</v>
      </c>
      <c r="X85" s="15">
        <f>Table_ExternalData_1[[#This Row],[sum of profit]]/Table_ExternalData_1[[#This Row],[sum of sale]]</f>
        <v>0.14229109395685402</v>
      </c>
    </row>
    <row r="86" spans="1:24" x14ac:dyDescent="0.25">
      <c r="A86" t="s">
        <v>2</v>
      </c>
      <c r="B86" t="s">
        <v>8</v>
      </c>
      <c r="C86" t="s">
        <v>15</v>
      </c>
      <c r="D86" t="s">
        <v>72</v>
      </c>
      <c r="E86">
        <v>2155</v>
      </c>
      <c r="F86">
        <v>10</v>
      </c>
      <c r="G86">
        <v>350</v>
      </c>
      <c r="H86">
        <v>754250</v>
      </c>
      <c r="I86">
        <v>7542.5</v>
      </c>
      <c r="J86">
        <v>746707.5</v>
      </c>
      <c r="K86">
        <v>560300</v>
      </c>
      <c r="L86">
        <v>186407.5</v>
      </c>
      <c r="M86" s="2">
        <v>41974</v>
      </c>
      <c r="N86">
        <v>12</v>
      </c>
      <c r="O86" t="s">
        <v>63</v>
      </c>
      <c r="P86" t="s">
        <v>19</v>
      </c>
      <c r="Q86" t="s">
        <v>19</v>
      </c>
      <c r="R86" t="s">
        <v>21</v>
      </c>
      <c r="S86" t="s">
        <v>27</v>
      </c>
      <c r="T86">
        <v>12</v>
      </c>
      <c r="U86">
        <f>Table_ExternalData_1[[#This Row],[FinData'[Gross Sales']]]-Table_ExternalData_1[[#This Row],[FinData'[Discounts']]]</f>
        <v>746707.5</v>
      </c>
      <c r="V86">
        <f>SUM(Table_ExternalData_1[FinData'[Sales']])</f>
        <v>118726350.25999992</v>
      </c>
      <c r="W86">
        <f>SUM(Table_ExternalData_1[FinData'[Profit']])</f>
        <v>16893702.260000009</v>
      </c>
      <c r="X86" s="15">
        <f>Table_ExternalData_1[[#This Row],[sum of profit]]/Table_ExternalData_1[[#This Row],[sum of sale]]</f>
        <v>0.14229109395685402</v>
      </c>
    </row>
    <row r="87" spans="1:24" x14ac:dyDescent="0.25">
      <c r="A87" t="s">
        <v>2</v>
      </c>
      <c r="B87" t="s">
        <v>8</v>
      </c>
      <c r="C87" t="s">
        <v>16</v>
      </c>
      <c r="D87" t="s">
        <v>72</v>
      </c>
      <c r="E87">
        <v>3864</v>
      </c>
      <c r="F87">
        <v>120</v>
      </c>
      <c r="G87">
        <v>20</v>
      </c>
      <c r="H87">
        <v>77280</v>
      </c>
      <c r="I87">
        <v>772.8</v>
      </c>
      <c r="J87">
        <v>76507.199999999997</v>
      </c>
      <c r="K87">
        <v>38640</v>
      </c>
      <c r="L87">
        <v>37867.199999999997</v>
      </c>
      <c r="M87" s="2">
        <v>41730</v>
      </c>
      <c r="N87">
        <v>4</v>
      </c>
      <c r="O87" t="s">
        <v>71</v>
      </c>
      <c r="P87" t="s">
        <v>19</v>
      </c>
      <c r="Q87" t="s">
        <v>19</v>
      </c>
      <c r="R87" t="s">
        <v>23</v>
      </c>
      <c r="S87" t="s">
        <v>31</v>
      </c>
      <c r="T87">
        <v>4</v>
      </c>
      <c r="U87">
        <f>Table_ExternalData_1[[#This Row],[FinData'[Gross Sales']]]-Table_ExternalData_1[[#This Row],[FinData'[Discounts']]]</f>
        <v>76507.199999999997</v>
      </c>
      <c r="V87">
        <f>SUM(Table_ExternalData_1[FinData'[Sales']])</f>
        <v>118726350.25999992</v>
      </c>
      <c r="W87">
        <f>SUM(Table_ExternalData_1[FinData'[Profit']])</f>
        <v>16893702.260000009</v>
      </c>
      <c r="X87" s="15">
        <f>Table_ExternalData_1[[#This Row],[sum of profit]]/Table_ExternalData_1[[#This Row],[sum of sale]]</f>
        <v>0.14229109395685402</v>
      </c>
    </row>
    <row r="88" spans="1:24" x14ac:dyDescent="0.25">
      <c r="A88" t="s">
        <v>2</v>
      </c>
      <c r="B88" t="s">
        <v>10</v>
      </c>
      <c r="C88" t="s">
        <v>16</v>
      </c>
      <c r="D88" t="s">
        <v>72</v>
      </c>
      <c r="E88">
        <v>362</v>
      </c>
      <c r="F88">
        <v>120</v>
      </c>
      <c r="G88">
        <v>7</v>
      </c>
      <c r="H88">
        <v>2534</v>
      </c>
      <c r="I88">
        <v>25.34</v>
      </c>
      <c r="J88">
        <v>2508.66</v>
      </c>
      <c r="K88">
        <v>1810</v>
      </c>
      <c r="L88">
        <v>698.66</v>
      </c>
      <c r="M88" s="2">
        <v>41760</v>
      </c>
      <c r="N88">
        <v>5</v>
      </c>
      <c r="O88" t="s">
        <v>32</v>
      </c>
      <c r="P88" t="s">
        <v>19</v>
      </c>
      <c r="Q88" t="s">
        <v>19</v>
      </c>
      <c r="R88" t="s">
        <v>23</v>
      </c>
      <c r="S88" t="s">
        <v>32</v>
      </c>
      <c r="T88">
        <v>5</v>
      </c>
      <c r="U88">
        <f>Table_ExternalData_1[[#This Row],[FinData'[Gross Sales']]]-Table_ExternalData_1[[#This Row],[FinData'[Discounts']]]</f>
        <v>2508.66</v>
      </c>
      <c r="V88">
        <f>SUM(Table_ExternalData_1[FinData'[Sales']])</f>
        <v>118726350.25999992</v>
      </c>
      <c r="W88">
        <f>SUM(Table_ExternalData_1[FinData'[Profit']])</f>
        <v>16893702.260000009</v>
      </c>
      <c r="X88" s="15">
        <f>Table_ExternalData_1[[#This Row],[sum of profit]]/Table_ExternalData_1[[#This Row],[sum of sale]]</f>
        <v>0.14229109395685402</v>
      </c>
    </row>
    <row r="89" spans="1:24" x14ac:dyDescent="0.25">
      <c r="A89" t="s">
        <v>1</v>
      </c>
      <c r="B89" t="s">
        <v>7</v>
      </c>
      <c r="C89" t="s">
        <v>16</v>
      </c>
      <c r="D89" t="s">
        <v>72</v>
      </c>
      <c r="E89">
        <v>923</v>
      </c>
      <c r="F89">
        <v>120</v>
      </c>
      <c r="G89">
        <v>125</v>
      </c>
      <c r="H89">
        <v>115375</v>
      </c>
      <c r="I89">
        <v>1153.75</v>
      </c>
      <c r="J89">
        <v>114221.25</v>
      </c>
      <c r="K89">
        <v>110760</v>
      </c>
      <c r="L89">
        <v>3461.25</v>
      </c>
      <c r="M89" s="2">
        <v>41852</v>
      </c>
      <c r="N89">
        <v>8</v>
      </c>
      <c r="O89" t="s">
        <v>66</v>
      </c>
      <c r="P89" t="s">
        <v>19</v>
      </c>
      <c r="Q89" t="s">
        <v>19</v>
      </c>
      <c r="R89" t="s">
        <v>20</v>
      </c>
      <c r="S89" t="s">
        <v>35</v>
      </c>
      <c r="T89">
        <v>8</v>
      </c>
      <c r="U89">
        <f>Table_ExternalData_1[[#This Row],[FinData'[Gross Sales']]]-Table_ExternalData_1[[#This Row],[FinData'[Discounts']]]</f>
        <v>114221.25</v>
      </c>
      <c r="V89">
        <f>SUM(Table_ExternalData_1[FinData'[Sales']])</f>
        <v>118726350.25999992</v>
      </c>
      <c r="W89">
        <f>SUM(Table_ExternalData_1[FinData'[Profit']])</f>
        <v>16893702.260000009</v>
      </c>
      <c r="X89" s="15">
        <f>Table_ExternalData_1[[#This Row],[sum of profit]]/Table_ExternalData_1[[#This Row],[sum of sale]]</f>
        <v>0.14229109395685402</v>
      </c>
    </row>
    <row r="90" spans="1:24" x14ac:dyDescent="0.25">
      <c r="A90" t="s">
        <v>1</v>
      </c>
      <c r="B90" t="s">
        <v>11</v>
      </c>
      <c r="C90" t="s">
        <v>16</v>
      </c>
      <c r="D90" t="s">
        <v>72</v>
      </c>
      <c r="E90">
        <v>663</v>
      </c>
      <c r="F90">
        <v>120</v>
      </c>
      <c r="G90">
        <v>125</v>
      </c>
      <c r="H90">
        <v>82875</v>
      </c>
      <c r="I90">
        <v>828.75</v>
      </c>
      <c r="J90">
        <v>82046.25</v>
      </c>
      <c r="K90">
        <v>79560</v>
      </c>
      <c r="L90">
        <v>2486.25</v>
      </c>
      <c r="M90" s="2">
        <v>41548</v>
      </c>
      <c r="N90">
        <v>10</v>
      </c>
      <c r="O90" t="s">
        <v>68</v>
      </c>
      <c r="P90" t="s">
        <v>18</v>
      </c>
      <c r="Q90" t="s">
        <v>18</v>
      </c>
      <c r="R90" t="s">
        <v>21</v>
      </c>
      <c r="S90" t="s">
        <v>25</v>
      </c>
      <c r="T90">
        <v>10</v>
      </c>
      <c r="U90">
        <f>Table_ExternalData_1[[#This Row],[FinData'[Gross Sales']]]-Table_ExternalData_1[[#This Row],[FinData'[Discounts']]]</f>
        <v>82046.25</v>
      </c>
      <c r="V90">
        <f>SUM(Table_ExternalData_1[FinData'[Sales']])</f>
        <v>118726350.25999992</v>
      </c>
      <c r="W90">
        <f>SUM(Table_ExternalData_1[FinData'[Profit']])</f>
        <v>16893702.260000009</v>
      </c>
      <c r="X90" s="15">
        <f>Table_ExternalData_1[[#This Row],[sum of profit]]/Table_ExternalData_1[[#This Row],[sum of sale]]</f>
        <v>0.14229109395685402</v>
      </c>
    </row>
    <row r="91" spans="1:24" x14ac:dyDescent="0.25">
      <c r="A91" t="s">
        <v>2</v>
      </c>
      <c r="B91" t="s">
        <v>7</v>
      </c>
      <c r="C91" t="s">
        <v>16</v>
      </c>
      <c r="D91" t="s">
        <v>72</v>
      </c>
      <c r="E91">
        <v>2092</v>
      </c>
      <c r="F91">
        <v>120</v>
      </c>
      <c r="G91">
        <v>7</v>
      </c>
      <c r="H91">
        <v>14644</v>
      </c>
      <c r="I91">
        <v>146.44</v>
      </c>
      <c r="J91">
        <v>14497.56</v>
      </c>
      <c r="K91">
        <v>10460</v>
      </c>
      <c r="L91">
        <v>4037.56</v>
      </c>
      <c r="M91" s="2">
        <v>41579</v>
      </c>
      <c r="N91">
        <v>11</v>
      </c>
      <c r="O91" t="s">
        <v>70</v>
      </c>
      <c r="P91" t="s">
        <v>18</v>
      </c>
      <c r="Q91" t="s">
        <v>18</v>
      </c>
      <c r="R91" t="s">
        <v>21</v>
      </c>
      <c r="S91" t="s">
        <v>26</v>
      </c>
      <c r="T91">
        <v>11</v>
      </c>
      <c r="U91">
        <f>Table_ExternalData_1[[#This Row],[FinData'[Gross Sales']]]-Table_ExternalData_1[[#This Row],[FinData'[Discounts']]]</f>
        <v>14497.56</v>
      </c>
      <c r="V91">
        <f>SUM(Table_ExternalData_1[FinData'[Sales']])</f>
        <v>118726350.25999992</v>
      </c>
      <c r="W91">
        <f>SUM(Table_ExternalData_1[FinData'[Profit']])</f>
        <v>16893702.260000009</v>
      </c>
      <c r="X91" s="15">
        <f>Table_ExternalData_1[[#This Row],[sum of profit]]/Table_ExternalData_1[[#This Row],[sum of sale]]</f>
        <v>0.14229109395685402</v>
      </c>
    </row>
    <row r="92" spans="1:24" x14ac:dyDescent="0.25">
      <c r="A92" t="s">
        <v>2</v>
      </c>
      <c r="B92" t="s">
        <v>9</v>
      </c>
      <c r="C92" t="s">
        <v>17</v>
      </c>
      <c r="D92" t="s">
        <v>72</v>
      </c>
      <c r="E92">
        <v>263</v>
      </c>
      <c r="F92">
        <v>250</v>
      </c>
      <c r="G92">
        <v>7</v>
      </c>
      <c r="H92">
        <v>1841</v>
      </c>
      <c r="I92">
        <v>18.41</v>
      </c>
      <c r="J92">
        <v>1822.59</v>
      </c>
      <c r="K92">
        <v>1315</v>
      </c>
      <c r="L92">
        <v>507.59</v>
      </c>
      <c r="M92" s="2">
        <v>41699</v>
      </c>
      <c r="N92">
        <v>3</v>
      </c>
      <c r="O92" t="s">
        <v>64</v>
      </c>
      <c r="P92" t="s">
        <v>19</v>
      </c>
      <c r="Q92" t="s">
        <v>19</v>
      </c>
      <c r="R92" t="s">
        <v>22</v>
      </c>
      <c r="S92" t="s">
        <v>30</v>
      </c>
      <c r="T92">
        <v>3</v>
      </c>
      <c r="U92">
        <f>Table_ExternalData_1[[#This Row],[FinData'[Gross Sales']]]-Table_ExternalData_1[[#This Row],[FinData'[Discounts']]]</f>
        <v>1822.59</v>
      </c>
      <c r="V92">
        <f>SUM(Table_ExternalData_1[FinData'[Sales']])</f>
        <v>118726350.25999992</v>
      </c>
      <c r="W92">
        <f>SUM(Table_ExternalData_1[FinData'[Profit']])</f>
        <v>16893702.260000009</v>
      </c>
      <c r="X92" s="15">
        <f>Table_ExternalData_1[[#This Row],[sum of profit]]/Table_ExternalData_1[[#This Row],[sum of sale]]</f>
        <v>0.14229109395685402</v>
      </c>
    </row>
    <row r="93" spans="1:24" x14ac:dyDescent="0.25">
      <c r="A93" t="s">
        <v>2</v>
      </c>
      <c r="B93" t="s">
        <v>7</v>
      </c>
      <c r="C93" t="s">
        <v>17</v>
      </c>
      <c r="D93" t="s">
        <v>72</v>
      </c>
      <c r="E93">
        <v>943.5</v>
      </c>
      <c r="F93">
        <v>250</v>
      </c>
      <c r="G93">
        <v>350</v>
      </c>
      <c r="H93">
        <v>330225</v>
      </c>
      <c r="I93">
        <v>3302.25</v>
      </c>
      <c r="J93">
        <v>326922.75</v>
      </c>
      <c r="K93">
        <v>245310</v>
      </c>
      <c r="L93">
        <v>81612.75</v>
      </c>
      <c r="M93" s="2">
        <v>41730</v>
      </c>
      <c r="N93">
        <v>4</v>
      </c>
      <c r="O93" t="s">
        <v>71</v>
      </c>
      <c r="P93" t="s">
        <v>19</v>
      </c>
      <c r="Q93" t="s">
        <v>19</v>
      </c>
      <c r="R93" t="s">
        <v>23</v>
      </c>
      <c r="S93" t="s">
        <v>31</v>
      </c>
      <c r="T93">
        <v>4</v>
      </c>
      <c r="U93">
        <f>Table_ExternalData_1[[#This Row],[FinData'[Gross Sales']]]-Table_ExternalData_1[[#This Row],[FinData'[Discounts']]]</f>
        <v>326922.75</v>
      </c>
      <c r="V93">
        <f>SUM(Table_ExternalData_1[FinData'[Sales']])</f>
        <v>118726350.25999992</v>
      </c>
      <c r="W93">
        <f>SUM(Table_ExternalData_1[FinData'[Profit']])</f>
        <v>16893702.260000009</v>
      </c>
      <c r="X93" s="15">
        <f>Table_ExternalData_1[[#This Row],[sum of profit]]/Table_ExternalData_1[[#This Row],[sum of sale]]</f>
        <v>0.14229109395685402</v>
      </c>
    </row>
    <row r="94" spans="1:24" x14ac:dyDescent="0.25">
      <c r="A94" t="s">
        <v>1</v>
      </c>
      <c r="B94" t="s">
        <v>11</v>
      </c>
      <c r="C94" t="s">
        <v>17</v>
      </c>
      <c r="D94" t="s">
        <v>72</v>
      </c>
      <c r="E94">
        <v>727</v>
      </c>
      <c r="F94">
        <v>250</v>
      </c>
      <c r="G94">
        <v>125</v>
      </c>
      <c r="H94">
        <v>90875</v>
      </c>
      <c r="I94">
        <v>908.75</v>
      </c>
      <c r="J94">
        <v>89966.25</v>
      </c>
      <c r="K94">
        <v>87240</v>
      </c>
      <c r="L94">
        <v>2726.25</v>
      </c>
      <c r="M94" s="2">
        <v>41791</v>
      </c>
      <c r="N94">
        <v>6</v>
      </c>
      <c r="O94" t="s">
        <v>62</v>
      </c>
      <c r="P94" t="s">
        <v>19</v>
      </c>
      <c r="Q94" t="s">
        <v>19</v>
      </c>
      <c r="R94" t="s">
        <v>23</v>
      </c>
      <c r="S94" t="s">
        <v>33</v>
      </c>
      <c r="T94">
        <v>6</v>
      </c>
      <c r="U94">
        <f>Table_ExternalData_1[[#This Row],[FinData'[Gross Sales']]]-Table_ExternalData_1[[#This Row],[FinData'[Discounts']]]</f>
        <v>89966.25</v>
      </c>
      <c r="V94">
        <f>SUM(Table_ExternalData_1[FinData'[Sales']])</f>
        <v>118726350.25999992</v>
      </c>
      <c r="W94">
        <f>SUM(Table_ExternalData_1[FinData'[Profit']])</f>
        <v>16893702.260000009</v>
      </c>
      <c r="X94" s="15">
        <f>Table_ExternalData_1[[#This Row],[sum of profit]]/Table_ExternalData_1[[#This Row],[sum of sale]]</f>
        <v>0.14229109395685402</v>
      </c>
    </row>
    <row r="95" spans="1:24" x14ac:dyDescent="0.25">
      <c r="A95" t="s">
        <v>1</v>
      </c>
      <c r="B95" t="s">
        <v>8</v>
      </c>
      <c r="C95" t="s">
        <v>17</v>
      </c>
      <c r="D95" t="s">
        <v>72</v>
      </c>
      <c r="E95">
        <v>787</v>
      </c>
      <c r="F95">
        <v>250</v>
      </c>
      <c r="G95">
        <v>125</v>
      </c>
      <c r="H95">
        <v>98375</v>
      </c>
      <c r="I95">
        <v>983.75</v>
      </c>
      <c r="J95">
        <v>97391.25</v>
      </c>
      <c r="K95">
        <v>94440</v>
      </c>
      <c r="L95">
        <v>2951.25</v>
      </c>
      <c r="M95" s="2">
        <v>41791</v>
      </c>
      <c r="N95">
        <v>6</v>
      </c>
      <c r="O95" t="s">
        <v>62</v>
      </c>
      <c r="P95" t="s">
        <v>19</v>
      </c>
      <c r="Q95" t="s">
        <v>19</v>
      </c>
      <c r="R95" t="s">
        <v>23</v>
      </c>
      <c r="S95" t="s">
        <v>33</v>
      </c>
      <c r="T95">
        <v>6</v>
      </c>
      <c r="U95">
        <f>Table_ExternalData_1[[#This Row],[FinData'[Gross Sales']]]-Table_ExternalData_1[[#This Row],[FinData'[Discounts']]]</f>
        <v>97391.25</v>
      </c>
      <c r="V95">
        <f>SUM(Table_ExternalData_1[FinData'[Sales']])</f>
        <v>118726350.25999992</v>
      </c>
      <c r="W95">
        <f>SUM(Table_ExternalData_1[FinData'[Profit']])</f>
        <v>16893702.260000009</v>
      </c>
      <c r="X95" s="15">
        <f>Table_ExternalData_1[[#This Row],[sum of profit]]/Table_ExternalData_1[[#This Row],[sum of sale]]</f>
        <v>0.14229109395685402</v>
      </c>
    </row>
    <row r="96" spans="1:24" x14ac:dyDescent="0.25">
      <c r="A96" t="s">
        <v>4</v>
      </c>
      <c r="B96" t="s">
        <v>9</v>
      </c>
      <c r="C96" t="s">
        <v>17</v>
      </c>
      <c r="D96" t="s">
        <v>72</v>
      </c>
      <c r="E96">
        <v>986</v>
      </c>
      <c r="F96">
        <v>250</v>
      </c>
      <c r="G96">
        <v>300</v>
      </c>
      <c r="H96">
        <v>295800</v>
      </c>
      <c r="I96">
        <v>2958</v>
      </c>
      <c r="J96">
        <v>292842</v>
      </c>
      <c r="K96">
        <v>246500</v>
      </c>
      <c r="L96">
        <v>46342</v>
      </c>
      <c r="M96" s="2">
        <v>41883</v>
      </c>
      <c r="N96">
        <v>9</v>
      </c>
      <c r="O96" t="s">
        <v>67</v>
      </c>
      <c r="P96" t="s">
        <v>19</v>
      </c>
      <c r="Q96" t="s">
        <v>19</v>
      </c>
      <c r="R96" t="s">
        <v>20</v>
      </c>
      <c r="S96" t="s">
        <v>24</v>
      </c>
      <c r="T96">
        <v>9</v>
      </c>
      <c r="U96">
        <f>Table_ExternalData_1[[#This Row],[FinData'[Gross Sales']]]-Table_ExternalData_1[[#This Row],[FinData'[Discounts']]]</f>
        <v>292842</v>
      </c>
      <c r="V96">
        <f>SUM(Table_ExternalData_1[FinData'[Sales']])</f>
        <v>118726350.25999992</v>
      </c>
      <c r="W96">
        <f>SUM(Table_ExternalData_1[FinData'[Profit']])</f>
        <v>16893702.260000009</v>
      </c>
      <c r="X96" s="15">
        <f>Table_ExternalData_1[[#This Row],[sum of profit]]/Table_ExternalData_1[[#This Row],[sum of sale]]</f>
        <v>0.14229109395685402</v>
      </c>
    </row>
    <row r="97" spans="1:24" x14ac:dyDescent="0.25">
      <c r="A97" t="s">
        <v>4</v>
      </c>
      <c r="B97" t="s">
        <v>10</v>
      </c>
      <c r="C97" t="s">
        <v>17</v>
      </c>
      <c r="D97" t="s">
        <v>72</v>
      </c>
      <c r="E97">
        <v>494</v>
      </c>
      <c r="F97">
        <v>250</v>
      </c>
      <c r="G97">
        <v>300</v>
      </c>
      <c r="H97">
        <v>148200</v>
      </c>
      <c r="I97">
        <v>1482</v>
      </c>
      <c r="J97">
        <v>146718</v>
      </c>
      <c r="K97">
        <v>123500</v>
      </c>
      <c r="L97">
        <v>23218</v>
      </c>
      <c r="M97" s="2">
        <v>41548</v>
      </c>
      <c r="N97">
        <v>10</v>
      </c>
      <c r="O97" t="s">
        <v>68</v>
      </c>
      <c r="P97" t="s">
        <v>18</v>
      </c>
      <c r="Q97" t="s">
        <v>18</v>
      </c>
      <c r="R97" t="s">
        <v>21</v>
      </c>
      <c r="S97" t="s">
        <v>25</v>
      </c>
      <c r="T97">
        <v>10</v>
      </c>
      <c r="U97">
        <f>Table_ExternalData_1[[#This Row],[FinData'[Gross Sales']]]-Table_ExternalData_1[[#This Row],[FinData'[Discounts']]]</f>
        <v>146718</v>
      </c>
      <c r="V97">
        <f>SUM(Table_ExternalData_1[FinData'[Sales']])</f>
        <v>118726350.25999992</v>
      </c>
      <c r="W97">
        <f>SUM(Table_ExternalData_1[FinData'[Profit']])</f>
        <v>16893702.260000009</v>
      </c>
      <c r="X97" s="15">
        <f>Table_ExternalData_1[[#This Row],[sum of profit]]/Table_ExternalData_1[[#This Row],[sum of sale]]</f>
        <v>0.14229109395685402</v>
      </c>
    </row>
    <row r="98" spans="1:24" x14ac:dyDescent="0.25">
      <c r="A98" t="s">
        <v>2</v>
      </c>
      <c r="B98" t="s">
        <v>10</v>
      </c>
      <c r="C98" t="s">
        <v>17</v>
      </c>
      <c r="D98" t="s">
        <v>72</v>
      </c>
      <c r="E98">
        <v>1397</v>
      </c>
      <c r="F98">
        <v>250</v>
      </c>
      <c r="G98">
        <v>350</v>
      </c>
      <c r="H98">
        <v>488950</v>
      </c>
      <c r="I98">
        <v>4889.5</v>
      </c>
      <c r="J98">
        <v>484060.5</v>
      </c>
      <c r="K98">
        <v>363220</v>
      </c>
      <c r="L98">
        <v>120840.5</v>
      </c>
      <c r="M98" s="2">
        <v>41913</v>
      </c>
      <c r="N98">
        <v>10</v>
      </c>
      <c r="O98" t="s">
        <v>68</v>
      </c>
      <c r="P98" t="s">
        <v>19</v>
      </c>
      <c r="Q98" t="s">
        <v>19</v>
      </c>
      <c r="R98" t="s">
        <v>21</v>
      </c>
      <c r="S98" t="s">
        <v>25</v>
      </c>
      <c r="T98">
        <v>10</v>
      </c>
      <c r="U98">
        <f>Table_ExternalData_1[[#This Row],[FinData'[Gross Sales']]]-Table_ExternalData_1[[#This Row],[FinData'[Discounts']]]</f>
        <v>484060.5</v>
      </c>
      <c r="V98">
        <f>SUM(Table_ExternalData_1[FinData'[Sales']])</f>
        <v>118726350.25999992</v>
      </c>
      <c r="W98">
        <f>SUM(Table_ExternalData_1[FinData'[Profit']])</f>
        <v>16893702.260000009</v>
      </c>
      <c r="X98" s="15">
        <f>Table_ExternalData_1[[#This Row],[sum of profit]]/Table_ExternalData_1[[#This Row],[sum of sale]]</f>
        <v>0.14229109395685402</v>
      </c>
    </row>
    <row r="99" spans="1:24" x14ac:dyDescent="0.25">
      <c r="A99" t="s">
        <v>1</v>
      </c>
      <c r="B99" t="s">
        <v>8</v>
      </c>
      <c r="C99" t="s">
        <v>17</v>
      </c>
      <c r="D99" t="s">
        <v>72</v>
      </c>
      <c r="E99">
        <v>1744</v>
      </c>
      <c r="F99">
        <v>250</v>
      </c>
      <c r="G99">
        <v>125</v>
      </c>
      <c r="H99">
        <v>218000</v>
      </c>
      <c r="I99">
        <v>2180</v>
      </c>
      <c r="J99">
        <v>215820</v>
      </c>
      <c r="K99">
        <v>209280</v>
      </c>
      <c r="L99">
        <v>6540</v>
      </c>
      <c r="M99" s="2">
        <v>41944</v>
      </c>
      <c r="N99">
        <v>11</v>
      </c>
      <c r="O99" t="s">
        <v>70</v>
      </c>
      <c r="P99" t="s">
        <v>19</v>
      </c>
      <c r="Q99" t="s">
        <v>19</v>
      </c>
      <c r="R99" t="s">
        <v>21</v>
      </c>
      <c r="S99" t="s">
        <v>26</v>
      </c>
      <c r="T99">
        <v>11</v>
      </c>
      <c r="U99">
        <f>Table_ExternalData_1[[#This Row],[FinData'[Gross Sales']]]-Table_ExternalData_1[[#This Row],[FinData'[Discounts']]]</f>
        <v>215820</v>
      </c>
      <c r="V99">
        <f>SUM(Table_ExternalData_1[FinData'[Sales']])</f>
        <v>118726350.25999992</v>
      </c>
      <c r="W99">
        <f>SUM(Table_ExternalData_1[FinData'[Profit']])</f>
        <v>16893702.260000009</v>
      </c>
      <c r="X99" s="15">
        <f>Table_ExternalData_1[[#This Row],[sum of profit]]/Table_ExternalData_1[[#This Row],[sum of sale]]</f>
        <v>0.14229109395685402</v>
      </c>
    </row>
    <row r="100" spans="1:24" x14ac:dyDescent="0.25">
      <c r="A100" t="s">
        <v>0</v>
      </c>
      <c r="B100" t="s">
        <v>11</v>
      </c>
      <c r="C100" t="s">
        <v>12</v>
      </c>
      <c r="D100" t="s">
        <v>72</v>
      </c>
      <c r="E100">
        <v>1989</v>
      </c>
      <c r="F100">
        <v>260</v>
      </c>
      <c r="G100">
        <v>12</v>
      </c>
      <c r="H100">
        <v>23868</v>
      </c>
      <c r="I100">
        <v>238.68</v>
      </c>
      <c r="J100">
        <v>23629.32</v>
      </c>
      <c r="K100">
        <v>5967</v>
      </c>
      <c r="L100">
        <v>17662.32</v>
      </c>
      <c r="M100" s="2">
        <v>41518</v>
      </c>
      <c r="N100">
        <v>9</v>
      </c>
      <c r="O100" t="s">
        <v>67</v>
      </c>
      <c r="P100" t="s">
        <v>18</v>
      </c>
      <c r="Q100" t="s">
        <v>18</v>
      </c>
      <c r="R100" t="s">
        <v>20</v>
      </c>
      <c r="S100" t="s">
        <v>24</v>
      </c>
      <c r="T100">
        <v>9</v>
      </c>
      <c r="U100">
        <f>Table_ExternalData_1[[#This Row],[FinData'[Gross Sales']]]-Table_ExternalData_1[[#This Row],[FinData'[Discounts']]]</f>
        <v>23629.32</v>
      </c>
      <c r="V100">
        <f>SUM(Table_ExternalData_1[FinData'[Sales']])</f>
        <v>118726350.25999992</v>
      </c>
      <c r="W100">
        <f>SUM(Table_ExternalData_1[FinData'[Profit']])</f>
        <v>16893702.260000009</v>
      </c>
      <c r="X100" s="15">
        <f>Table_ExternalData_1[[#This Row],[sum of profit]]/Table_ExternalData_1[[#This Row],[sum of sale]]</f>
        <v>0.14229109395685402</v>
      </c>
    </row>
    <row r="101" spans="1:24" x14ac:dyDescent="0.25">
      <c r="A101" t="s">
        <v>3</v>
      </c>
      <c r="B101" t="s">
        <v>8</v>
      </c>
      <c r="C101" t="s">
        <v>12</v>
      </c>
      <c r="D101" t="s">
        <v>72</v>
      </c>
      <c r="E101">
        <v>321</v>
      </c>
      <c r="F101">
        <v>260</v>
      </c>
      <c r="G101">
        <v>15</v>
      </c>
      <c r="H101">
        <v>4815</v>
      </c>
      <c r="I101">
        <v>48.15</v>
      </c>
      <c r="J101">
        <v>4766.8500000000004</v>
      </c>
      <c r="K101">
        <v>3210</v>
      </c>
      <c r="L101">
        <v>1556.85</v>
      </c>
      <c r="M101" s="2">
        <v>41579</v>
      </c>
      <c r="N101">
        <v>11</v>
      </c>
      <c r="O101" t="s">
        <v>70</v>
      </c>
      <c r="P101" t="s">
        <v>18</v>
      </c>
      <c r="Q101" t="s">
        <v>18</v>
      </c>
      <c r="R101" t="s">
        <v>21</v>
      </c>
      <c r="S101" t="s">
        <v>26</v>
      </c>
      <c r="T101">
        <v>11</v>
      </c>
      <c r="U101">
        <f>Table_ExternalData_1[[#This Row],[FinData'[Gross Sales']]]-Table_ExternalData_1[[#This Row],[FinData'[Discounts']]]</f>
        <v>4766.8500000000004</v>
      </c>
      <c r="V101">
        <f>SUM(Table_ExternalData_1[FinData'[Sales']])</f>
        <v>118726350.25999992</v>
      </c>
      <c r="W101">
        <f>SUM(Table_ExternalData_1[FinData'[Profit']])</f>
        <v>16893702.260000009</v>
      </c>
      <c r="X101" s="15">
        <f>Table_ExternalData_1[[#This Row],[sum of profit]]/Table_ExternalData_1[[#This Row],[sum of sale]]</f>
        <v>0.14229109395685402</v>
      </c>
    </row>
    <row r="102" spans="1:24" x14ac:dyDescent="0.25">
      <c r="A102" t="s">
        <v>1</v>
      </c>
      <c r="B102" t="s">
        <v>7</v>
      </c>
      <c r="C102" t="s">
        <v>13</v>
      </c>
      <c r="D102" t="s">
        <v>72</v>
      </c>
      <c r="E102">
        <v>742.5</v>
      </c>
      <c r="F102">
        <v>3</v>
      </c>
      <c r="G102">
        <v>125</v>
      </c>
      <c r="H102">
        <v>92812.5</v>
      </c>
      <c r="I102">
        <v>1856.25</v>
      </c>
      <c r="J102">
        <v>90956.25</v>
      </c>
      <c r="K102">
        <v>89100</v>
      </c>
      <c r="L102">
        <v>1856.25</v>
      </c>
      <c r="M102" s="2">
        <v>41730</v>
      </c>
      <c r="N102">
        <v>4</v>
      </c>
      <c r="O102" t="s">
        <v>71</v>
      </c>
      <c r="P102" t="s">
        <v>19</v>
      </c>
      <c r="Q102" t="s">
        <v>19</v>
      </c>
      <c r="R102" t="s">
        <v>23</v>
      </c>
      <c r="S102" t="s">
        <v>31</v>
      </c>
      <c r="T102">
        <v>4</v>
      </c>
      <c r="U102">
        <f>Table_ExternalData_1[[#This Row],[FinData'[Gross Sales']]]-Table_ExternalData_1[[#This Row],[FinData'[Discounts']]]</f>
        <v>90956.25</v>
      </c>
      <c r="V102">
        <f>SUM(Table_ExternalData_1[FinData'[Sales']])</f>
        <v>118726350.25999992</v>
      </c>
      <c r="W102">
        <f>SUM(Table_ExternalData_1[FinData'[Profit']])</f>
        <v>16893702.260000009</v>
      </c>
      <c r="X102" s="15">
        <f>Table_ExternalData_1[[#This Row],[sum of profit]]/Table_ExternalData_1[[#This Row],[sum of sale]]</f>
        <v>0.14229109395685402</v>
      </c>
    </row>
    <row r="103" spans="1:24" x14ac:dyDescent="0.25">
      <c r="A103" t="s">
        <v>0</v>
      </c>
      <c r="B103" t="s">
        <v>7</v>
      </c>
      <c r="C103" t="s">
        <v>13</v>
      </c>
      <c r="D103" t="s">
        <v>72</v>
      </c>
      <c r="E103">
        <v>1295</v>
      </c>
      <c r="F103">
        <v>3</v>
      </c>
      <c r="G103">
        <v>12</v>
      </c>
      <c r="H103">
        <v>15540</v>
      </c>
      <c r="I103">
        <v>310.8</v>
      </c>
      <c r="J103">
        <v>15229.2</v>
      </c>
      <c r="K103">
        <v>3885</v>
      </c>
      <c r="L103">
        <v>11344.2</v>
      </c>
      <c r="M103" s="2">
        <v>41913</v>
      </c>
      <c r="N103">
        <v>10</v>
      </c>
      <c r="O103" t="s">
        <v>68</v>
      </c>
      <c r="P103" t="s">
        <v>19</v>
      </c>
      <c r="Q103" t="s">
        <v>19</v>
      </c>
      <c r="R103" t="s">
        <v>21</v>
      </c>
      <c r="S103" t="s">
        <v>25</v>
      </c>
      <c r="T103">
        <v>10</v>
      </c>
      <c r="U103">
        <f>Table_ExternalData_1[[#This Row],[FinData'[Gross Sales']]]-Table_ExternalData_1[[#This Row],[FinData'[Discounts']]]</f>
        <v>15229.2</v>
      </c>
      <c r="V103">
        <f>SUM(Table_ExternalData_1[FinData'[Sales']])</f>
        <v>118726350.25999992</v>
      </c>
      <c r="W103">
        <f>SUM(Table_ExternalData_1[FinData'[Profit']])</f>
        <v>16893702.260000009</v>
      </c>
      <c r="X103" s="15">
        <f>Table_ExternalData_1[[#This Row],[sum of profit]]/Table_ExternalData_1[[#This Row],[sum of sale]]</f>
        <v>0.14229109395685402</v>
      </c>
    </row>
    <row r="104" spans="1:24" x14ac:dyDescent="0.25">
      <c r="A104" t="s">
        <v>4</v>
      </c>
      <c r="B104" t="s">
        <v>9</v>
      </c>
      <c r="C104" t="s">
        <v>13</v>
      </c>
      <c r="D104" t="s">
        <v>72</v>
      </c>
      <c r="E104">
        <v>214</v>
      </c>
      <c r="F104">
        <v>3</v>
      </c>
      <c r="G104">
        <v>300</v>
      </c>
      <c r="H104">
        <v>64200</v>
      </c>
      <c r="I104">
        <v>1284</v>
      </c>
      <c r="J104">
        <v>62916</v>
      </c>
      <c r="K104">
        <v>53500</v>
      </c>
      <c r="L104">
        <v>9416</v>
      </c>
      <c r="M104" s="2">
        <v>41548</v>
      </c>
      <c r="N104">
        <v>10</v>
      </c>
      <c r="O104" t="s">
        <v>68</v>
      </c>
      <c r="P104" t="s">
        <v>18</v>
      </c>
      <c r="Q104" t="s">
        <v>18</v>
      </c>
      <c r="R104" t="s">
        <v>21</v>
      </c>
      <c r="S104" t="s">
        <v>25</v>
      </c>
      <c r="T104">
        <v>10</v>
      </c>
      <c r="U104">
        <f>Table_ExternalData_1[[#This Row],[FinData'[Gross Sales']]]-Table_ExternalData_1[[#This Row],[FinData'[Discounts']]]</f>
        <v>62916</v>
      </c>
      <c r="V104">
        <f>SUM(Table_ExternalData_1[FinData'[Sales']])</f>
        <v>118726350.25999992</v>
      </c>
      <c r="W104">
        <f>SUM(Table_ExternalData_1[FinData'[Profit']])</f>
        <v>16893702.260000009</v>
      </c>
      <c r="X104" s="15">
        <f>Table_ExternalData_1[[#This Row],[sum of profit]]/Table_ExternalData_1[[#This Row],[sum of sale]]</f>
        <v>0.14229109395685402</v>
      </c>
    </row>
    <row r="105" spans="1:24" x14ac:dyDescent="0.25">
      <c r="A105" t="s">
        <v>2</v>
      </c>
      <c r="B105" t="s">
        <v>8</v>
      </c>
      <c r="C105" t="s">
        <v>13</v>
      </c>
      <c r="D105" t="s">
        <v>72</v>
      </c>
      <c r="E105">
        <v>2145</v>
      </c>
      <c r="F105">
        <v>3</v>
      </c>
      <c r="G105">
        <v>7</v>
      </c>
      <c r="H105">
        <v>15015</v>
      </c>
      <c r="I105">
        <v>300.3</v>
      </c>
      <c r="J105">
        <v>14714.7</v>
      </c>
      <c r="K105">
        <v>10725</v>
      </c>
      <c r="L105">
        <v>3989.7</v>
      </c>
      <c r="M105" s="2">
        <v>41579</v>
      </c>
      <c r="N105">
        <v>11</v>
      </c>
      <c r="O105" t="s">
        <v>70</v>
      </c>
      <c r="P105" t="s">
        <v>18</v>
      </c>
      <c r="Q105" t="s">
        <v>18</v>
      </c>
      <c r="R105" t="s">
        <v>21</v>
      </c>
      <c r="S105" t="s">
        <v>26</v>
      </c>
      <c r="T105">
        <v>11</v>
      </c>
      <c r="U105">
        <f>Table_ExternalData_1[[#This Row],[FinData'[Gross Sales']]]-Table_ExternalData_1[[#This Row],[FinData'[Discounts']]]</f>
        <v>14714.7</v>
      </c>
      <c r="V105">
        <f>SUM(Table_ExternalData_1[FinData'[Sales']])</f>
        <v>118726350.25999992</v>
      </c>
      <c r="W105">
        <f>SUM(Table_ExternalData_1[FinData'[Profit']])</f>
        <v>16893702.260000009</v>
      </c>
      <c r="X105" s="15">
        <f>Table_ExternalData_1[[#This Row],[sum of profit]]/Table_ExternalData_1[[#This Row],[sum of sale]]</f>
        <v>0.14229109395685402</v>
      </c>
    </row>
    <row r="106" spans="1:24" x14ac:dyDescent="0.25">
      <c r="A106" t="s">
        <v>2</v>
      </c>
      <c r="B106" t="s">
        <v>7</v>
      </c>
      <c r="C106" t="s">
        <v>13</v>
      </c>
      <c r="D106" t="s">
        <v>72</v>
      </c>
      <c r="E106">
        <v>2852</v>
      </c>
      <c r="F106">
        <v>3</v>
      </c>
      <c r="G106">
        <v>350</v>
      </c>
      <c r="H106">
        <v>998200</v>
      </c>
      <c r="I106">
        <v>19964</v>
      </c>
      <c r="J106">
        <v>978236</v>
      </c>
      <c r="K106">
        <v>741520</v>
      </c>
      <c r="L106">
        <v>236716</v>
      </c>
      <c r="M106" s="2">
        <v>41974</v>
      </c>
      <c r="N106">
        <v>12</v>
      </c>
      <c r="O106" t="s">
        <v>63</v>
      </c>
      <c r="P106" t="s">
        <v>19</v>
      </c>
      <c r="Q106" t="s">
        <v>19</v>
      </c>
      <c r="R106" t="s">
        <v>21</v>
      </c>
      <c r="S106" t="s">
        <v>27</v>
      </c>
      <c r="T106">
        <v>12</v>
      </c>
      <c r="U106">
        <f>Table_ExternalData_1[[#This Row],[FinData'[Gross Sales']]]-Table_ExternalData_1[[#This Row],[FinData'[Discounts']]]</f>
        <v>978236</v>
      </c>
      <c r="V106">
        <f>SUM(Table_ExternalData_1[FinData'[Sales']])</f>
        <v>118726350.25999992</v>
      </c>
      <c r="W106">
        <f>SUM(Table_ExternalData_1[FinData'[Profit']])</f>
        <v>16893702.260000009</v>
      </c>
      <c r="X106" s="15">
        <f>Table_ExternalData_1[[#This Row],[sum of profit]]/Table_ExternalData_1[[#This Row],[sum of sale]]</f>
        <v>0.14229109395685402</v>
      </c>
    </row>
    <row r="107" spans="1:24" x14ac:dyDescent="0.25">
      <c r="A107" t="s">
        <v>0</v>
      </c>
      <c r="B107" t="s">
        <v>11</v>
      </c>
      <c r="C107" t="s">
        <v>14</v>
      </c>
      <c r="D107" t="s">
        <v>72</v>
      </c>
      <c r="E107">
        <v>1142</v>
      </c>
      <c r="F107">
        <v>5</v>
      </c>
      <c r="G107">
        <v>12</v>
      </c>
      <c r="H107">
        <v>13704</v>
      </c>
      <c r="I107">
        <v>274.08</v>
      </c>
      <c r="J107">
        <v>13429.92</v>
      </c>
      <c r="K107">
        <v>3426</v>
      </c>
      <c r="L107">
        <v>10003.92</v>
      </c>
      <c r="M107" s="2">
        <v>41791</v>
      </c>
      <c r="N107">
        <v>6</v>
      </c>
      <c r="O107" t="s">
        <v>62</v>
      </c>
      <c r="P107" t="s">
        <v>19</v>
      </c>
      <c r="Q107" t="s">
        <v>19</v>
      </c>
      <c r="R107" t="s">
        <v>23</v>
      </c>
      <c r="S107" t="s">
        <v>33</v>
      </c>
      <c r="T107">
        <v>6</v>
      </c>
      <c r="U107">
        <f>Table_ExternalData_1[[#This Row],[FinData'[Gross Sales']]]-Table_ExternalData_1[[#This Row],[FinData'[Discounts']]]</f>
        <v>13429.92</v>
      </c>
      <c r="V107">
        <f>SUM(Table_ExternalData_1[FinData'[Sales']])</f>
        <v>118726350.25999992</v>
      </c>
      <c r="W107">
        <f>SUM(Table_ExternalData_1[FinData'[Profit']])</f>
        <v>16893702.260000009</v>
      </c>
      <c r="X107" s="15">
        <f>Table_ExternalData_1[[#This Row],[sum of profit]]/Table_ExternalData_1[[#This Row],[sum of sale]]</f>
        <v>0.14229109395685402</v>
      </c>
    </row>
    <row r="108" spans="1:24" x14ac:dyDescent="0.25">
      <c r="A108" t="s">
        <v>2</v>
      </c>
      <c r="B108" t="s">
        <v>11</v>
      </c>
      <c r="C108" t="s">
        <v>14</v>
      </c>
      <c r="D108" t="s">
        <v>72</v>
      </c>
      <c r="E108">
        <v>1566</v>
      </c>
      <c r="F108">
        <v>5</v>
      </c>
      <c r="G108">
        <v>20</v>
      </c>
      <c r="H108">
        <v>31320</v>
      </c>
      <c r="I108">
        <v>626.4</v>
      </c>
      <c r="J108">
        <v>30693.599999999999</v>
      </c>
      <c r="K108">
        <v>15660</v>
      </c>
      <c r="L108">
        <v>15033.6</v>
      </c>
      <c r="M108" s="2">
        <v>41913</v>
      </c>
      <c r="N108">
        <v>10</v>
      </c>
      <c r="O108" t="s">
        <v>68</v>
      </c>
      <c r="P108" t="s">
        <v>19</v>
      </c>
      <c r="Q108" t="s">
        <v>19</v>
      </c>
      <c r="R108" t="s">
        <v>21</v>
      </c>
      <c r="S108" t="s">
        <v>25</v>
      </c>
      <c r="T108">
        <v>10</v>
      </c>
      <c r="U108">
        <f>Table_ExternalData_1[[#This Row],[FinData'[Gross Sales']]]-Table_ExternalData_1[[#This Row],[FinData'[Discounts']]]</f>
        <v>30693.599999999999</v>
      </c>
      <c r="V108">
        <f>SUM(Table_ExternalData_1[FinData'[Sales']])</f>
        <v>118726350.25999992</v>
      </c>
      <c r="W108">
        <f>SUM(Table_ExternalData_1[FinData'[Profit']])</f>
        <v>16893702.260000009</v>
      </c>
      <c r="X108" s="15">
        <f>Table_ExternalData_1[[#This Row],[sum of profit]]/Table_ExternalData_1[[#This Row],[sum of sale]]</f>
        <v>0.14229109395685402</v>
      </c>
    </row>
    <row r="109" spans="1:24" x14ac:dyDescent="0.25">
      <c r="A109" t="s">
        <v>0</v>
      </c>
      <c r="B109" t="s">
        <v>10</v>
      </c>
      <c r="C109" t="s">
        <v>14</v>
      </c>
      <c r="D109" t="s">
        <v>72</v>
      </c>
      <c r="E109">
        <v>690</v>
      </c>
      <c r="F109">
        <v>5</v>
      </c>
      <c r="G109">
        <v>12</v>
      </c>
      <c r="H109">
        <v>8280</v>
      </c>
      <c r="I109">
        <v>165.6</v>
      </c>
      <c r="J109">
        <v>8114.4</v>
      </c>
      <c r="K109">
        <v>2070</v>
      </c>
      <c r="L109">
        <v>6044.4</v>
      </c>
      <c r="M109" s="2">
        <v>41944</v>
      </c>
      <c r="N109">
        <v>11</v>
      </c>
      <c r="O109" t="s">
        <v>70</v>
      </c>
      <c r="P109" t="s">
        <v>19</v>
      </c>
      <c r="Q109" t="s">
        <v>19</v>
      </c>
      <c r="R109" t="s">
        <v>21</v>
      </c>
      <c r="S109" t="s">
        <v>26</v>
      </c>
      <c r="T109">
        <v>11</v>
      </c>
      <c r="U109">
        <f>Table_ExternalData_1[[#This Row],[FinData'[Gross Sales']]]-Table_ExternalData_1[[#This Row],[FinData'[Discounts']]]</f>
        <v>8114.4</v>
      </c>
      <c r="V109">
        <f>SUM(Table_ExternalData_1[FinData'[Sales']])</f>
        <v>118726350.25999992</v>
      </c>
      <c r="W109">
        <f>SUM(Table_ExternalData_1[FinData'[Profit']])</f>
        <v>16893702.260000009</v>
      </c>
      <c r="X109" s="15">
        <f>Table_ExternalData_1[[#This Row],[sum of profit]]/Table_ExternalData_1[[#This Row],[sum of sale]]</f>
        <v>0.14229109395685402</v>
      </c>
    </row>
    <row r="110" spans="1:24" x14ac:dyDescent="0.25">
      <c r="A110" t="s">
        <v>1</v>
      </c>
      <c r="B110" t="s">
        <v>10</v>
      </c>
      <c r="C110" t="s">
        <v>14</v>
      </c>
      <c r="D110" t="s">
        <v>72</v>
      </c>
      <c r="E110">
        <v>1660</v>
      </c>
      <c r="F110">
        <v>5</v>
      </c>
      <c r="G110">
        <v>125</v>
      </c>
      <c r="H110">
        <v>207500</v>
      </c>
      <c r="I110">
        <v>4150</v>
      </c>
      <c r="J110">
        <v>203350</v>
      </c>
      <c r="K110">
        <v>199200</v>
      </c>
      <c r="L110">
        <v>4150</v>
      </c>
      <c r="M110" s="2">
        <v>41579</v>
      </c>
      <c r="N110">
        <v>11</v>
      </c>
      <c r="O110" t="s">
        <v>70</v>
      </c>
      <c r="P110" t="s">
        <v>18</v>
      </c>
      <c r="Q110" t="s">
        <v>18</v>
      </c>
      <c r="R110" t="s">
        <v>21</v>
      </c>
      <c r="S110" t="s">
        <v>26</v>
      </c>
      <c r="T110">
        <v>11</v>
      </c>
      <c r="U110">
        <f>Table_ExternalData_1[[#This Row],[FinData'[Gross Sales']]]-Table_ExternalData_1[[#This Row],[FinData'[Discounts']]]</f>
        <v>203350</v>
      </c>
      <c r="V110">
        <f>SUM(Table_ExternalData_1[FinData'[Sales']])</f>
        <v>118726350.25999992</v>
      </c>
      <c r="W110">
        <f>SUM(Table_ExternalData_1[FinData'[Profit']])</f>
        <v>16893702.260000009</v>
      </c>
      <c r="X110" s="15">
        <f>Table_ExternalData_1[[#This Row],[sum of profit]]/Table_ExternalData_1[[#This Row],[sum of sale]]</f>
        <v>0.14229109395685402</v>
      </c>
    </row>
    <row r="111" spans="1:24" x14ac:dyDescent="0.25">
      <c r="A111" t="s">
        <v>3</v>
      </c>
      <c r="B111" t="s">
        <v>7</v>
      </c>
      <c r="C111" t="s">
        <v>15</v>
      </c>
      <c r="D111" t="s">
        <v>72</v>
      </c>
      <c r="E111">
        <v>2363</v>
      </c>
      <c r="F111">
        <v>10</v>
      </c>
      <c r="G111">
        <v>15</v>
      </c>
      <c r="H111">
        <v>35445</v>
      </c>
      <c r="I111">
        <v>708.9</v>
      </c>
      <c r="J111">
        <v>34736.1</v>
      </c>
      <c r="K111">
        <v>23630</v>
      </c>
      <c r="L111">
        <v>11106.1</v>
      </c>
      <c r="M111" s="2">
        <v>41671</v>
      </c>
      <c r="N111">
        <v>2</v>
      </c>
      <c r="O111" t="s">
        <v>69</v>
      </c>
      <c r="P111" t="s">
        <v>19</v>
      </c>
      <c r="Q111" t="s">
        <v>19</v>
      </c>
      <c r="R111" t="s">
        <v>22</v>
      </c>
      <c r="S111" t="s">
        <v>29</v>
      </c>
      <c r="T111">
        <v>2</v>
      </c>
      <c r="U111">
        <f>Table_ExternalData_1[[#This Row],[FinData'[Gross Sales']]]-Table_ExternalData_1[[#This Row],[FinData'[Discounts']]]</f>
        <v>34736.1</v>
      </c>
      <c r="V111">
        <f>SUM(Table_ExternalData_1[FinData'[Sales']])</f>
        <v>118726350.25999992</v>
      </c>
      <c r="W111">
        <f>SUM(Table_ExternalData_1[FinData'[Profit']])</f>
        <v>16893702.260000009</v>
      </c>
      <c r="X111" s="15">
        <f>Table_ExternalData_1[[#This Row],[sum of profit]]/Table_ExternalData_1[[#This Row],[sum of sale]]</f>
        <v>0.14229109395685402</v>
      </c>
    </row>
    <row r="112" spans="1:24" x14ac:dyDescent="0.25">
      <c r="A112" t="s">
        <v>4</v>
      </c>
      <c r="B112" t="s">
        <v>8</v>
      </c>
      <c r="C112" t="s">
        <v>15</v>
      </c>
      <c r="D112" t="s">
        <v>72</v>
      </c>
      <c r="E112">
        <v>918</v>
      </c>
      <c r="F112">
        <v>10</v>
      </c>
      <c r="G112">
        <v>300</v>
      </c>
      <c r="H112">
        <v>275400</v>
      </c>
      <c r="I112">
        <v>5508</v>
      </c>
      <c r="J112">
        <v>269892</v>
      </c>
      <c r="K112">
        <v>229500</v>
      </c>
      <c r="L112">
        <v>40392</v>
      </c>
      <c r="M112" s="2">
        <v>41760</v>
      </c>
      <c r="N112">
        <v>5</v>
      </c>
      <c r="O112" t="s">
        <v>32</v>
      </c>
      <c r="P112" t="s">
        <v>19</v>
      </c>
      <c r="Q112" t="s">
        <v>19</v>
      </c>
      <c r="R112" t="s">
        <v>23</v>
      </c>
      <c r="S112" t="s">
        <v>32</v>
      </c>
      <c r="T112">
        <v>5</v>
      </c>
      <c r="U112">
        <f>Table_ExternalData_1[[#This Row],[FinData'[Gross Sales']]]-Table_ExternalData_1[[#This Row],[FinData'[Discounts']]]</f>
        <v>269892</v>
      </c>
      <c r="V112">
        <f>SUM(Table_ExternalData_1[FinData'[Sales']])</f>
        <v>118726350.25999992</v>
      </c>
      <c r="W112">
        <f>SUM(Table_ExternalData_1[FinData'[Profit']])</f>
        <v>16893702.260000009</v>
      </c>
      <c r="X112" s="15">
        <f>Table_ExternalData_1[[#This Row],[sum of profit]]/Table_ExternalData_1[[#This Row],[sum of sale]]</f>
        <v>0.14229109395685402</v>
      </c>
    </row>
    <row r="113" spans="1:24" x14ac:dyDescent="0.25">
      <c r="A113" t="s">
        <v>4</v>
      </c>
      <c r="B113" t="s">
        <v>9</v>
      </c>
      <c r="C113" t="s">
        <v>15</v>
      </c>
      <c r="D113" t="s">
        <v>72</v>
      </c>
      <c r="E113">
        <v>1728</v>
      </c>
      <c r="F113">
        <v>10</v>
      </c>
      <c r="G113">
        <v>300</v>
      </c>
      <c r="H113">
        <v>518400</v>
      </c>
      <c r="I113">
        <v>10368</v>
      </c>
      <c r="J113">
        <v>508032</v>
      </c>
      <c r="K113">
        <v>432000</v>
      </c>
      <c r="L113">
        <v>76032</v>
      </c>
      <c r="M113" s="2">
        <v>41760</v>
      </c>
      <c r="N113">
        <v>5</v>
      </c>
      <c r="O113" t="s">
        <v>32</v>
      </c>
      <c r="P113" t="s">
        <v>19</v>
      </c>
      <c r="Q113" t="s">
        <v>19</v>
      </c>
      <c r="R113" t="s">
        <v>23</v>
      </c>
      <c r="S113" t="s">
        <v>32</v>
      </c>
      <c r="T113">
        <v>5</v>
      </c>
      <c r="U113">
        <f>Table_ExternalData_1[[#This Row],[FinData'[Gross Sales']]]-Table_ExternalData_1[[#This Row],[FinData'[Discounts']]]</f>
        <v>508032</v>
      </c>
      <c r="V113">
        <f>SUM(Table_ExternalData_1[FinData'[Sales']])</f>
        <v>118726350.25999992</v>
      </c>
      <c r="W113">
        <f>SUM(Table_ExternalData_1[FinData'[Profit']])</f>
        <v>16893702.260000009</v>
      </c>
      <c r="X113" s="15">
        <f>Table_ExternalData_1[[#This Row],[sum of profit]]/Table_ExternalData_1[[#This Row],[sum of sale]]</f>
        <v>0.14229109395685402</v>
      </c>
    </row>
    <row r="114" spans="1:24" x14ac:dyDescent="0.25">
      <c r="A114" t="s">
        <v>0</v>
      </c>
      <c r="B114" t="s">
        <v>11</v>
      </c>
      <c r="C114" t="s">
        <v>15</v>
      </c>
      <c r="D114" t="s">
        <v>72</v>
      </c>
      <c r="E114">
        <v>1142</v>
      </c>
      <c r="F114">
        <v>10</v>
      </c>
      <c r="G114">
        <v>12</v>
      </c>
      <c r="H114">
        <v>13704</v>
      </c>
      <c r="I114">
        <v>274.08</v>
      </c>
      <c r="J114">
        <v>13429.92</v>
      </c>
      <c r="K114">
        <v>3426</v>
      </c>
      <c r="L114">
        <v>10003.92</v>
      </c>
      <c r="M114" s="2">
        <v>41791</v>
      </c>
      <c r="N114">
        <v>6</v>
      </c>
      <c r="O114" t="s">
        <v>62</v>
      </c>
      <c r="P114" t="s">
        <v>19</v>
      </c>
      <c r="Q114" t="s">
        <v>19</v>
      </c>
      <c r="R114" t="s">
        <v>23</v>
      </c>
      <c r="S114" t="s">
        <v>33</v>
      </c>
      <c r="T114">
        <v>6</v>
      </c>
      <c r="U114">
        <f>Table_ExternalData_1[[#This Row],[FinData'[Gross Sales']]]-Table_ExternalData_1[[#This Row],[FinData'[Discounts']]]</f>
        <v>13429.92</v>
      </c>
      <c r="V114">
        <f>SUM(Table_ExternalData_1[FinData'[Sales']])</f>
        <v>118726350.25999992</v>
      </c>
      <c r="W114">
        <f>SUM(Table_ExternalData_1[FinData'[Profit']])</f>
        <v>16893702.260000009</v>
      </c>
      <c r="X114" s="15">
        <f>Table_ExternalData_1[[#This Row],[sum of profit]]/Table_ExternalData_1[[#This Row],[sum of sale]]</f>
        <v>0.14229109395685402</v>
      </c>
    </row>
    <row r="115" spans="1:24" x14ac:dyDescent="0.25">
      <c r="A115" t="s">
        <v>1</v>
      </c>
      <c r="B115" t="s">
        <v>10</v>
      </c>
      <c r="C115" t="s">
        <v>15</v>
      </c>
      <c r="D115" t="s">
        <v>72</v>
      </c>
      <c r="E115">
        <v>662</v>
      </c>
      <c r="F115">
        <v>10</v>
      </c>
      <c r="G115">
        <v>125</v>
      </c>
      <c r="H115">
        <v>82750</v>
      </c>
      <c r="I115">
        <v>1655</v>
      </c>
      <c r="J115">
        <v>81095</v>
      </c>
      <c r="K115">
        <v>79440</v>
      </c>
      <c r="L115">
        <v>1655</v>
      </c>
      <c r="M115" s="2">
        <v>41791</v>
      </c>
      <c r="N115">
        <v>6</v>
      </c>
      <c r="O115" t="s">
        <v>62</v>
      </c>
      <c r="P115" t="s">
        <v>19</v>
      </c>
      <c r="Q115" t="s">
        <v>19</v>
      </c>
      <c r="R115" t="s">
        <v>23</v>
      </c>
      <c r="S115" t="s">
        <v>33</v>
      </c>
      <c r="T115">
        <v>6</v>
      </c>
      <c r="U115">
        <f>Table_ExternalData_1[[#This Row],[FinData'[Gross Sales']]]-Table_ExternalData_1[[#This Row],[FinData'[Discounts']]]</f>
        <v>81095</v>
      </c>
      <c r="V115">
        <f>SUM(Table_ExternalData_1[FinData'[Sales']])</f>
        <v>118726350.25999992</v>
      </c>
      <c r="W115">
        <f>SUM(Table_ExternalData_1[FinData'[Profit']])</f>
        <v>16893702.260000009</v>
      </c>
      <c r="X115" s="15">
        <f>Table_ExternalData_1[[#This Row],[sum of profit]]/Table_ExternalData_1[[#This Row],[sum of sale]]</f>
        <v>0.14229109395685402</v>
      </c>
    </row>
    <row r="116" spans="1:24" x14ac:dyDescent="0.25">
      <c r="A116" t="s">
        <v>0</v>
      </c>
      <c r="B116" t="s">
        <v>7</v>
      </c>
      <c r="C116" t="s">
        <v>15</v>
      </c>
      <c r="D116" t="s">
        <v>72</v>
      </c>
      <c r="E116">
        <v>1295</v>
      </c>
      <c r="F116">
        <v>10</v>
      </c>
      <c r="G116">
        <v>12</v>
      </c>
      <c r="H116">
        <v>15540</v>
      </c>
      <c r="I116">
        <v>310.8</v>
      </c>
      <c r="J116">
        <v>15229.2</v>
      </c>
      <c r="K116">
        <v>3885</v>
      </c>
      <c r="L116">
        <v>11344.2</v>
      </c>
      <c r="M116" s="2">
        <v>41913</v>
      </c>
      <c r="N116">
        <v>10</v>
      </c>
      <c r="O116" t="s">
        <v>68</v>
      </c>
      <c r="P116" t="s">
        <v>19</v>
      </c>
      <c r="Q116" t="s">
        <v>19</v>
      </c>
      <c r="R116" t="s">
        <v>21</v>
      </c>
      <c r="S116" t="s">
        <v>25</v>
      </c>
      <c r="T116">
        <v>10</v>
      </c>
      <c r="U116">
        <f>Table_ExternalData_1[[#This Row],[FinData'[Gross Sales']]]-Table_ExternalData_1[[#This Row],[FinData'[Discounts']]]</f>
        <v>15229.2</v>
      </c>
      <c r="V116">
        <f>SUM(Table_ExternalData_1[FinData'[Sales']])</f>
        <v>118726350.25999992</v>
      </c>
      <c r="W116">
        <f>SUM(Table_ExternalData_1[FinData'[Profit']])</f>
        <v>16893702.260000009</v>
      </c>
      <c r="X116" s="15">
        <f>Table_ExternalData_1[[#This Row],[sum of profit]]/Table_ExternalData_1[[#This Row],[sum of sale]]</f>
        <v>0.14229109395685402</v>
      </c>
    </row>
    <row r="117" spans="1:24" x14ac:dyDescent="0.25">
      <c r="A117" t="s">
        <v>1</v>
      </c>
      <c r="B117" t="s">
        <v>9</v>
      </c>
      <c r="C117" t="s">
        <v>15</v>
      </c>
      <c r="D117" t="s">
        <v>72</v>
      </c>
      <c r="E117">
        <v>809</v>
      </c>
      <c r="F117">
        <v>10</v>
      </c>
      <c r="G117">
        <v>125</v>
      </c>
      <c r="H117">
        <v>101125</v>
      </c>
      <c r="I117">
        <v>2022.5</v>
      </c>
      <c r="J117">
        <v>99102.5</v>
      </c>
      <c r="K117">
        <v>97080</v>
      </c>
      <c r="L117">
        <v>2022.5</v>
      </c>
      <c r="M117" s="2">
        <v>41548</v>
      </c>
      <c r="N117">
        <v>10</v>
      </c>
      <c r="O117" t="s">
        <v>68</v>
      </c>
      <c r="P117" t="s">
        <v>18</v>
      </c>
      <c r="Q117" t="s">
        <v>18</v>
      </c>
      <c r="R117" t="s">
        <v>21</v>
      </c>
      <c r="S117" t="s">
        <v>25</v>
      </c>
      <c r="T117">
        <v>10</v>
      </c>
      <c r="U117">
        <f>Table_ExternalData_1[[#This Row],[FinData'[Gross Sales']]]-Table_ExternalData_1[[#This Row],[FinData'[Discounts']]]</f>
        <v>99102.5</v>
      </c>
      <c r="V117">
        <f>SUM(Table_ExternalData_1[FinData'[Sales']])</f>
        <v>118726350.25999992</v>
      </c>
      <c r="W117">
        <f>SUM(Table_ExternalData_1[FinData'[Profit']])</f>
        <v>16893702.260000009</v>
      </c>
      <c r="X117" s="15">
        <f>Table_ExternalData_1[[#This Row],[sum of profit]]/Table_ExternalData_1[[#This Row],[sum of sale]]</f>
        <v>0.14229109395685402</v>
      </c>
    </row>
    <row r="118" spans="1:24" x14ac:dyDescent="0.25">
      <c r="A118" t="s">
        <v>1</v>
      </c>
      <c r="B118" t="s">
        <v>10</v>
      </c>
      <c r="C118" t="s">
        <v>15</v>
      </c>
      <c r="D118" t="s">
        <v>72</v>
      </c>
      <c r="E118">
        <v>2145</v>
      </c>
      <c r="F118">
        <v>10</v>
      </c>
      <c r="G118">
        <v>125</v>
      </c>
      <c r="H118">
        <v>268125</v>
      </c>
      <c r="I118">
        <v>5362.5</v>
      </c>
      <c r="J118">
        <v>262762.5</v>
      </c>
      <c r="K118">
        <v>257400</v>
      </c>
      <c r="L118">
        <v>5362.5</v>
      </c>
      <c r="M118" s="2">
        <v>41548</v>
      </c>
      <c r="N118">
        <v>10</v>
      </c>
      <c r="O118" t="s">
        <v>68</v>
      </c>
      <c r="P118" t="s">
        <v>18</v>
      </c>
      <c r="Q118" t="s">
        <v>18</v>
      </c>
      <c r="R118" t="s">
        <v>21</v>
      </c>
      <c r="S118" t="s">
        <v>25</v>
      </c>
      <c r="T118">
        <v>10</v>
      </c>
      <c r="U118">
        <f>Table_ExternalData_1[[#This Row],[FinData'[Gross Sales']]]-Table_ExternalData_1[[#This Row],[FinData'[Discounts']]]</f>
        <v>262762.5</v>
      </c>
      <c r="V118">
        <f>SUM(Table_ExternalData_1[FinData'[Sales']])</f>
        <v>118726350.25999992</v>
      </c>
      <c r="W118">
        <f>SUM(Table_ExternalData_1[FinData'[Profit']])</f>
        <v>16893702.260000009</v>
      </c>
      <c r="X118" s="15">
        <f>Table_ExternalData_1[[#This Row],[sum of profit]]/Table_ExternalData_1[[#This Row],[sum of sale]]</f>
        <v>0.14229109395685402</v>
      </c>
    </row>
    <row r="119" spans="1:24" x14ac:dyDescent="0.25">
      <c r="A119" t="s">
        <v>0</v>
      </c>
      <c r="B119" t="s">
        <v>8</v>
      </c>
      <c r="C119" t="s">
        <v>15</v>
      </c>
      <c r="D119" t="s">
        <v>72</v>
      </c>
      <c r="E119">
        <v>1785</v>
      </c>
      <c r="F119">
        <v>10</v>
      </c>
      <c r="G119">
        <v>12</v>
      </c>
      <c r="H119">
        <v>21420</v>
      </c>
      <c r="I119">
        <v>428.4</v>
      </c>
      <c r="J119">
        <v>20991.599999999999</v>
      </c>
      <c r="K119">
        <v>5355</v>
      </c>
      <c r="L119">
        <v>15636.6</v>
      </c>
      <c r="M119" s="2">
        <v>41579</v>
      </c>
      <c r="N119">
        <v>11</v>
      </c>
      <c r="O119" t="s">
        <v>70</v>
      </c>
      <c r="P119" t="s">
        <v>18</v>
      </c>
      <c r="Q119" t="s">
        <v>18</v>
      </c>
      <c r="R119" t="s">
        <v>21</v>
      </c>
      <c r="S119" t="s">
        <v>26</v>
      </c>
      <c r="T119">
        <v>11</v>
      </c>
      <c r="U119">
        <f>Table_ExternalData_1[[#This Row],[FinData'[Gross Sales']]]-Table_ExternalData_1[[#This Row],[FinData'[Discounts']]]</f>
        <v>20991.599999999999</v>
      </c>
      <c r="V119">
        <f>SUM(Table_ExternalData_1[FinData'[Sales']])</f>
        <v>118726350.25999992</v>
      </c>
      <c r="W119">
        <f>SUM(Table_ExternalData_1[FinData'[Profit']])</f>
        <v>16893702.260000009</v>
      </c>
      <c r="X119" s="15">
        <f>Table_ExternalData_1[[#This Row],[sum of profit]]/Table_ExternalData_1[[#This Row],[sum of sale]]</f>
        <v>0.14229109395685402</v>
      </c>
    </row>
    <row r="120" spans="1:24" x14ac:dyDescent="0.25">
      <c r="A120" t="s">
        <v>4</v>
      </c>
      <c r="B120" t="s">
        <v>7</v>
      </c>
      <c r="C120" t="s">
        <v>15</v>
      </c>
      <c r="D120" t="s">
        <v>72</v>
      </c>
      <c r="E120">
        <v>1916</v>
      </c>
      <c r="F120">
        <v>10</v>
      </c>
      <c r="G120">
        <v>300</v>
      </c>
      <c r="H120">
        <v>574800</v>
      </c>
      <c r="I120">
        <v>11496</v>
      </c>
      <c r="J120">
        <v>563304</v>
      </c>
      <c r="K120">
        <v>479000</v>
      </c>
      <c r="L120">
        <v>84304</v>
      </c>
      <c r="M120" s="2">
        <v>41974</v>
      </c>
      <c r="N120">
        <v>12</v>
      </c>
      <c r="O120" t="s">
        <v>63</v>
      </c>
      <c r="P120" t="s">
        <v>19</v>
      </c>
      <c r="Q120" t="s">
        <v>19</v>
      </c>
      <c r="R120" t="s">
        <v>21</v>
      </c>
      <c r="S120" t="s">
        <v>27</v>
      </c>
      <c r="T120">
        <v>12</v>
      </c>
      <c r="U120">
        <f>Table_ExternalData_1[[#This Row],[FinData'[Gross Sales']]]-Table_ExternalData_1[[#This Row],[FinData'[Discounts']]]</f>
        <v>563304</v>
      </c>
      <c r="V120">
        <f>SUM(Table_ExternalData_1[FinData'[Sales']])</f>
        <v>118726350.25999992</v>
      </c>
      <c r="W120">
        <f>SUM(Table_ExternalData_1[FinData'[Profit']])</f>
        <v>16893702.260000009</v>
      </c>
      <c r="X120" s="15">
        <f>Table_ExternalData_1[[#This Row],[sum of profit]]/Table_ExternalData_1[[#This Row],[sum of sale]]</f>
        <v>0.14229109395685402</v>
      </c>
    </row>
    <row r="121" spans="1:24" x14ac:dyDescent="0.25">
      <c r="A121" t="s">
        <v>2</v>
      </c>
      <c r="B121" t="s">
        <v>7</v>
      </c>
      <c r="C121" t="s">
        <v>15</v>
      </c>
      <c r="D121" t="s">
        <v>72</v>
      </c>
      <c r="E121">
        <v>2852</v>
      </c>
      <c r="F121">
        <v>10</v>
      </c>
      <c r="G121">
        <v>350</v>
      </c>
      <c r="H121">
        <v>998200</v>
      </c>
      <c r="I121">
        <v>19964</v>
      </c>
      <c r="J121">
        <v>978236</v>
      </c>
      <c r="K121">
        <v>741520</v>
      </c>
      <c r="L121">
        <v>236716</v>
      </c>
      <c r="M121" s="2">
        <v>41974</v>
      </c>
      <c r="N121">
        <v>12</v>
      </c>
      <c r="O121" t="s">
        <v>63</v>
      </c>
      <c r="P121" t="s">
        <v>19</v>
      </c>
      <c r="Q121" t="s">
        <v>19</v>
      </c>
      <c r="R121" t="s">
        <v>21</v>
      </c>
      <c r="S121" t="s">
        <v>27</v>
      </c>
      <c r="T121">
        <v>12</v>
      </c>
      <c r="U121">
        <f>Table_ExternalData_1[[#This Row],[FinData'[Gross Sales']]]-Table_ExternalData_1[[#This Row],[FinData'[Discounts']]]</f>
        <v>978236</v>
      </c>
      <c r="V121">
        <f>SUM(Table_ExternalData_1[FinData'[Sales']])</f>
        <v>118726350.25999992</v>
      </c>
      <c r="W121">
        <f>SUM(Table_ExternalData_1[FinData'[Profit']])</f>
        <v>16893702.260000009</v>
      </c>
      <c r="X121" s="15">
        <f>Table_ExternalData_1[[#This Row],[sum of profit]]/Table_ExternalData_1[[#This Row],[sum of sale]]</f>
        <v>0.14229109395685402</v>
      </c>
    </row>
    <row r="122" spans="1:24" x14ac:dyDescent="0.25">
      <c r="A122" t="s">
        <v>1</v>
      </c>
      <c r="B122" t="s">
        <v>7</v>
      </c>
      <c r="C122" t="s">
        <v>15</v>
      </c>
      <c r="D122" t="s">
        <v>72</v>
      </c>
      <c r="E122">
        <v>2729</v>
      </c>
      <c r="F122">
        <v>10</v>
      </c>
      <c r="G122">
        <v>125</v>
      </c>
      <c r="H122">
        <v>341125</v>
      </c>
      <c r="I122">
        <v>6822.5</v>
      </c>
      <c r="J122">
        <v>334302.5</v>
      </c>
      <c r="K122">
        <v>327480</v>
      </c>
      <c r="L122">
        <v>6822.5</v>
      </c>
      <c r="M122" s="2">
        <v>41974</v>
      </c>
      <c r="N122">
        <v>12</v>
      </c>
      <c r="O122" t="s">
        <v>63</v>
      </c>
      <c r="P122" t="s">
        <v>19</v>
      </c>
      <c r="Q122" t="s">
        <v>19</v>
      </c>
      <c r="R122" t="s">
        <v>21</v>
      </c>
      <c r="S122" t="s">
        <v>27</v>
      </c>
      <c r="T122">
        <v>12</v>
      </c>
      <c r="U122">
        <f>Table_ExternalData_1[[#This Row],[FinData'[Gross Sales']]]-Table_ExternalData_1[[#This Row],[FinData'[Discounts']]]</f>
        <v>334302.5</v>
      </c>
      <c r="V122">
        <f>SUM(Table_ExternalData_1[FinData'[Sales']])</f>
        <v>118726350.25999992</v>
      </c>
      <c r="W122">
        <f>SUM(Table_ExternalData_1[FinData'[Profit']])</f>
        <v>16893702.260000009</v>
      </c>
      <c r="X122" s="15">
        <f>Table_ExternalData_1[[#This Row],[sum of profit]]/Table_ExternalData_1[[#This Row],[sum of sale]]</f>
        <v>0.14229109395685402</v>
      </c>
    </row>
    <row r="123" spans="1:24" x14ac:dyDescent="0.25">
      <c r="A123" t="s">
        <v>3</v>
      </c>
      <c r="B123" t="s">
        <v>11</v>
      </c>
      <c r="C123" t="s">
        <v>15</v>
      </c>
      <c r="D123" t="s">
        <v>72</v>
      </c>
      <c r="E123">
        <v>1925</v>
      </c>
      <c r="F123">
        <v>10</v>
      </c>
      <c r="G123">
        <v>15</v>
      </c>
      <c r="H123">
        <v>28875</v>
      </c>
      <c r="I123">
        <v>577.5</v>
      </c>
      <c r="J123">
        <v>28297.5</v>
      </c>
      <c r="K123">
        <v>19250</v>
      </c>
      <c r="L123">
        <v>9047.5</v>
      </c>
      <c r="M123" s="2">
        <v>41609</v>
      </c>
      <c r="N123">
        <v>12</v>
      </c>
      <c r="O123" t="s">
        <v>63</v>
      </c>
      <c r="P123" t="s">
        <v>18</v>
      </c>
      <c r="Q123" t="s">
        <v>18</v>
      </c>
      <c r="R123" t="s">
        <v>21</v>
      </c>
      <c r="S123" t="s">
        <v>27</v>
      </c>
      <c r="T123">
        <v>12</v>
      </c>
      <c r="U123">
        <f>Table_ExternalData_1[[#This Row],[FinData'[Gross Sales']]]-Table_ExternalData_1[[#This Row],[FinData'[Discounts']]]</f>
        <v>28297.5</v>
      </c>
      <c r="V123">
        <f>SUM(Table_ExternalData_1[FinData'[Sales']])</f>
        <v>118726350.25999992</v>
      </c>
      <c r="W123">
        <f>SUM(Table_ExternalData_1[FinData'[Profit']])</f>
        <v>16893702.260000009</v>
      </c>
      <c r="X123" s="15">
        <f>Table_ExternalData_1[[#This Row],[sum of profit]]/Table_ExternalData_1[[#This Row],[sum of sale]]</f>
        <v>0.14229109395685402</v>
      </c>
    </row>
    <row r="124" spans="1:24" x14ac:dyDescent="0.25">
      <c r="A124" t="s">
        <v>2</v>
      </c>
      <c r="B124" t="s">
        <v>11</v>
      </c>
      <c r="C124" t="s">
        <v>15</v>
      </c>
      <c r="D124" t="s">
        <v>72</v>
      </c>
      <c r="E124">
        <v>2013</v>
      </c>
      <c r="F124">
        <v>10</v>
      </c>
      <c r="G124">
        <v>7</v>
      </c>
      <c r="H124">
        <v>14091</v>
      </c>
      <c r="I124">
        <v>281.82</v>
      </c>
      <c r="J124">
        <v>13809.18</v>
      </c>
      <c r="K124">
        <v>10065</v>
      </c>
      <c r="L124">
        <v>3744.18</v>
      </c>
      <c r="M124" s="2">
        <v>41609</v>
      </c>
      <c r="N124">
        <v>12</v>
      </c>
      <c r="O124" t="s">
        <v>63</v>
      </c>
      <c r="P124" t="s">
        <v>18</v>
      </c>
      <c r="Q124" t="s">
        <v>18</v>
      </c>
      <c r="R124" t="s">
        <v>21</v>
      </c>
      <c r="S124" t="s">
        <v>27</v>
      </c>
      <c r="T124">
        <v>12</v>
      </c>
      <c r="U124">
        <f>Table_ExternalData_1[[#This Row],[FinData'[Gross Sales']]]-Table_ExternalData_1[[#This Row],[FinData'[Discounts']]]</f>
        <v>13809.18</v>
      </c>
      <c r="V124">
        <f>SUM(Table_ExternalData_1[FinData'[Sales']])</f>
        <v>118726350.25999992</v>
      </c>
      <c r="W124">
        <f>SUM(Table_ExternalData_1[FinData'[Profit']])</f>
        <v>16893702.260000009</v>
      </c>
      <c r="X124" s="15">
        <f>Table_ExternalData_1[[#This Row],[sum of profit]]/Table_ExternalData_1[[#This Row],[sum of sale]]</f>
        <v>0.14229109395685402</v>
      </c>
    </row>
    <row r="125" spans="1:24" x14ac:dyDescent="0.25">
      <c r="A125" t="s">
        <v>0</v>
      </c>
      <c r="B125" t="s">
        <v>8</v>
      </c>
      <c r="C125" t="s">
        <v>15</v>
      </c>
      <c r="D125" t="s">
        <v>72</v>
      </c>
      <c r="E125">
        <v>1055</v>
      </c>
      <c r="F125">
        <v>10</v>
      </c>
      <c r="G125">
        <v>12</v>
      </c>
      <c r="H125">
        <v>12660</v>
      </c>
      <c r="I125">
        <v>253.2</v>
      </c>
      <c r="J125">
        <v>12406.8</v>
      </c>
      <c r="K125">
        <v>3165</v>
      </c>
      <c r="L125">
        <v>9241.7999999999993</v>
      </c>
      <c r="M125" s="2">
        <v>41974</v>
      </c>
      <c r="N125">
        <v>12</v>
      </c>
      <c r="O125" t="s">
        <v>63</v>
      </c>
      <c r="P125" t="s">
        <v>19</v>
      </c>
      <c r="Q125" t="s">
        <v>19</v>
      </c>
      <c r="R125" t="s">
        <v>21</v>
      </c>
      <c r="S125" t="s">
        <v>27</v>
      </c>
      <c r="T125">
        <v>12</v>
      </c>
      <c r="U125">
        <f>Table_ExternalData_1[[#This Row],[FinData'[Gross Sales']]]-Table_ExternalData_1[[#This Row],[FinData'[Discounts']]]</f>
        <v>12406.8</v>
      </c>
      <c r="V125">
        <f>SUM(Table_ExternalData_1[FinData'[Sales']])</f>
        <v>118726350.25999992</v>
      </c>
      <c r="W125">
        <f>SUM(Table_ExternalData_1[FinData'[Profit']])</f>
        <v>16893702.260000009</v>
      </c>
      <c r="X125" s="15">
        <f>Table_ExternalData_1[[#This Row],[sum of profit]]/Table_ExternalData_1[[#This Row],[sum of sale]]</f>
        <v>0.14229109395685402</v>
      </c>
    </row>
    <row r="126" spans="1:24" x14ac:dyDescent="0.25">
      <c r="A126" t="s">
        <v>0</v>
      </c>
      <c r="B126" t="s">
        <v>10</v>
      </c>
      <c r="C126" t="s">
        <v>15</v>
      </c>
      <c r="D126" t="s">
        <v>72</v>
      </c>
      <c r="E126">
        <v>1084</v>
      </c>
      <c r="F126">
        <v>10</v>
      </c>
      <c r="G126">
        <v>12</v>
      </c>
      <c r="H126">
        <v>13008</v>
      </c>
      <c r="I126">
        <v>260.16000000000003</v>
      </c>
      <c r="J126">
        <v>12747.84</v>
      </c>
      <c r="K126">
        <v>3252</v>
      </c>
      <c r="L126">
        <v>9495.84</v>
      </c>
      <c r="M126" s="2">
        <v>41974</v>
      </c>
      <c r="N126">
        <v>12</v>
      </c>
      <c r="O126" t="s">
        <v>63</v>
      </c>
      <c r="P126" t="s">
        <v>19</v>
      </c>
      <c r="Q126" t="s">
        <v>19</v>
      </c>
      <c r="R126" t="s">
        <v>21</v>
      </c>
      <c r="S126" t="s">
        <v>27</v>
      </c>
      <c r="T126">
        <v>12</v>
      </c>
      <c r="U126">
        <f>Table_ExternalData_1[[#This Row],[FinData'[Gross Sales']]]-Table_ExternalData_1[[#This Row],[FinData'[Discounts']]]</f>
        <v>12747.84</v>
      </c>
      <c r="V126">
        <f>SUM(Table_ExternalData_1[FinData'[Sales']])</f>
        <v>118726350.25999992</v>
      </c>
      <c r="W126">
        <f>SUM(Table_ExternalData_1[FinData'[Profit']])</f>
        <v>16893702.260000009</v>
      </c>
      <c r="X126" s="15">
        <f>Table_ExternalData_1[[#This Row],[sum of profit]]/Table_ExternalData_1[[#This Row],[sum of sale]]</f>
        <v>0.14229109395685402</v>
      </c>
    </row>
    <row r="127" spans="1:24" x14ac:dyDescent="0.25">
      <c r="A127" t="s">
        <v>2</v>
      </c>
      <c r="B127" t="s">
        <v>11</v>
      </c>
      <c r="C127" t="s">
        <v>16</v>
      </c>
      <c r="D127" t="s">
        <v>72</v>
      </c>
      <c r="E127">
        <v>1566</v>
      </c>
      <c r="F127">
        <v>120</v>
      </c>
      <c r="G127">
        <v>20</v>
      </c>
      <c r="H127">
        <v>31320</v>
      </c>
      <c r="I127">
        <v>626.4</v>
      </c>
      <c r="J127">
        <v>30693.599999999999</v>
      </c>
      <c r="K127">
        <v>15660</v>
      </c>
      <c r="L127">
        <v>15033.6</v>
      </c>
      <c r="M127" s="2">
        <v>41913</v>
      </c>
      <c r="N127">
        <v>10</v>
      </c>
      <c r="O127" t="s">
        <v>68</v>
      </c>
      <c r="P127" t="s">
        <v>19</v>
      </c>
      <c r="Q127" t="s">
        <v>19</v>
      </c>
      <c r="R127" t="s">
        <v>21</v>
      </c>
      <c r="S127" t="s">
        <v>25</v>
      </c>
      <c r="T127">
        <v>10</v>
      </c>
      <c r="U127">
        <f>Table_ExternalData_1[[#This Row],[FinData'[Gross Sales']]]-Table_ExternalData_1[[#This Row],[FinData'[Discounts']]]</f>
        <v>30693.599999999999</v>
      </c>
      <c r="V127">
        <f>SUM(Table_ExternalData_1[FinData'[Sales']])</f>
        <v>118726350.25999992</v>
      </c>
      <c r="W127">
        <f>SUM(Table_ExternalData_1[FinData'[Profit']])</f>
        <v>16893702.260000009</v>
      </c>
      <c r="X127" s="15">
        <f>Table_ExternalData_1[[#This Row],[sum of profit]]/Table_ExternalData_1[[#This Row],[sum of sale]]</f>
        <v>0.14229109395685402</v>
      </c>
    </row>
    <row r="128" spans="1:24" x14ac:dyDescent="0.25">
      <c r="A128" t="s">
        <v>2</v>
      </c>
      <c r="B128" t="s">
        <v>9</v>
      </c>
      <c r="C128" t="s">
        <v>16</v>
      </c>
      <c r="D128" t="s">
        <v>72</v>
      </c>
      <c r="E128">
        <v>2966</v>
      </c>
      <c r="F128">
        <v>120</v>
      </c>
      <c r="G128">
        <v>350</v>
      </c>
      <c r="H128">
        <v>1038100</v>
      </c>
      <c r="I128">
        <v>20762</v>
      </c>
      <c r="J128">
        <v>1017338</v>
      </c>
      <c r="K128">
        <v>771160</v>
      </c>
      <c r="L128">
        <v>246178</v>
      </c>
      <c r="M128" s="2">
        <v>41548</v>
      </c>
      <c r="N128">
        <v>10</v>
      </c>
      <c r="O128" t="s">
        <v>68</v>
      </c>
      <c r="P128" t="s">
        <v>18</v>
      </c>
      <c r="Q128" t="s">
        <v>18</v>
      </c>
      <c r="R128" t="s">
        <v>21</v>
      </c>
      <c r="S128" t="s">
        <v>25</v>
      </c>
      <c r="T128">
        <v>10</v>
      </c>
      <c r="U128">
        <f>Table_ExternalData_1[[#This Row],[FinData'[Gross Sales']]]-Table_ExternalData_1[[#This Row],[FinData'[Discounts']]]</f>
        <v>1017338</v>
      </c>
      <c r="V128">
        <f>SUM(Table_ExternalData_1[FinData'[Sales']])</f>
        <v>118726350.25999992</v>
      </c>
      <c r="W128">
        <f>SUM(Table_ExternalData_1[FinData'[Profit']])</f>
        <v>16893702.260000009</v>
      </c>
      <c r="X128" s="15">
        <f>Table_ExternalData_1[[#This Row],[sum of profit]]/Table_ExternalData_1[[#This Row],[sum of sale]]</f>
        <v>0.14229109395685402</v>
      </c>
    </row>
    <row r="129" spans="1:24" x14ac:dyDescent="0.25">
      <c r="A129" t="s">
        <v>2</v>
      </c>
      <c r="B129" t="s">
        <v>9</v>
      </c>
      <c r="C129" t="s">
        <v>16</v>
      </c>
      <c r="D129" t="s">
        <v>72</v>
      </c>
      <c r="E129">
        <v>2877</v>
      </c>
      <c r="F129">
        <v>120</v>
      </c>
      <c r="G129">
        <v>350</v>
      </c>
      <c r="H129">
        <v>1006950</v>
      </c>
      <c r="I129">
        <v>20139</v>
      </c>
      <c r="J129">
        <v>986811</v>
      </c>
      <c r="K129">
        <v>748020</v>
      </c>
      <c r="L129">
        <v>238791</v>
      </c>
      <c r="M129" s="2">
        <v>41913</v>
      </c>
      <c r="N129">
        <v>10</v>
      </c>
      <c r="O129" t="s">
        <v>68</v>
      </c>
      <c r="P129" t="s">
        <v>19</v>
      </c>
      <c r="Q129" t="s">
        <v>19</v>
      </c>
      <c r="R129" t="s">
        <v>21</v>
      </c>
      <c r="S129" t="s">
        <v>25</v>
      </c>
      <c r="T129">
        <v>10</v>
      </c>
      <c r="U129">
        <f>Table_ExternalData_1[[#This Row],[FinData'[Gross Sales']]]-Table_ExternalData_1[[#This Row],[FinData'[Discounts']]]</f>
        <v>986811</v>
      </c>
      <c r="V129">
        <f>SUM(Table_ExternalData_1[FinData'[Sales']])</f>
        <v>118726350.25999992</v>
      </c>
      <c r="W129">
        <f>SUM(Table_ExternalData_1[FinData'[Profit']])</f>
        <v>16893702.260000009</v>
      </c>
      <c r="X129" s="15">
        <f>Table_ExternalData_1[[#This Row],[sum of profit]]/Table_ExternalData_1[[#This Row],[sum of sale]]</f>
        <v>0.14229109395685402</v>
      </c>
    </row>
    <row r="130" spans="1:24" x14ac:dyDescent="0.25">
      <c r="A130" t="s">
        <v>1</v>
      </c>
      <c r="B130" t="s">
        <v>9</v>
      </c>
      <c r="C130" t="s">
        <v>16</v>
      </c>
      <c r="D130" t="s">
        <v>72</v>
      </c>
      <c r="E130">
        <v>809</v>
      </c>
      <c r="F130">
        <v>120</v>
      </c>
      <c r="G130">
        <v>125</v>
      </c>
      <c r="H130">
        <v>101125</v>
      </c>
      <c r="I130">
        <v>2022.5</v>
      </c>
      <c r="J130">
        <v>99102.5</v>
      </c>
      <c r="K130">
        <v>97080</v>
      </c>
      <c r="L130">
        <v>2022.5</v>
      </c>
      <c r="M130" s="2">
        <v>41548</v>
      </c>
      <c r="N130">
        <v>10</v>
      </c>
      <c r="O130" t="s">
        <v>68</v>
      </c>
      <c r="P130" t="s">
        <v>18</v>
      </c>
      <c r="Q130" t="s">
        <v>18</v>
      </c>
      <c r="R130" t="s">
        <v>21</v>
      </c>
      <c r="S130" t="s">
        <v>25</v>
      </c>
      <c r="T130">
        <v>10</v>
      </c>
      <c r="U130">
        <f>Table_ExternalData_1[[#This Row],[FinData'[Gross Sales']]]-Table_ExternalData_1[[#This Row],[FinData'[Discounts']]]</f>
        <v>99102.5</v>
      </c>
      <c r="V130">
        <f>SUM(Table_ExternalData_1[FinData'[Sales']])</f>
        <v>118726350.25999992</v>
      </c>
      <c r="W130">
        <f>SUM(Table_ExternalData_1[FinData'[Profit']])</f>
        <v>16893702.260000009</v>
      </c>
      <c r="X130" s="15">
        <f>Table_ExternalData_1[[#This Row],[sum of profit]]/Table_ExternalData_1[[#This Row],[sum of sale]]</f>
        <v>0.14229109395685402</v>
      </c>
    </row>
    <row r="131" spans="1:24" x14ac:dyDescent="0.25">
      <c r="A131" t="s">
        <v>1</v>
      </c>
      <c r="B131" t="s">
        <v>10</v>
      </c>
      <c r="C131" t="s">
        <v>16</v>
      </c>
      <c r="D131" t="s">
        <v>72</v>
      </c>
      <c r="E131">
        <v>2145</v>
      </c>
      <c r="F131">
        <v>120</v>
      </c>
      <c r="G131">
        <v>125</v>
      </c>
      <c r="H131">
        <v>268125</v>
      </c>
      <c r="I131">
        <v>5362.5</v>
      </c>
      <c r="J131">
        <v>262762.5</v>
      </c>
      <c r="K131">
        <v>257400</v>
      </c>
      <c r="L131">
        <v>5362.5</v>
      </c>
      <c r="M131" s="2">
        <v>41548</v>
      </c>
      <c r="N131">
        <v>10</v>
      </c>
      <c r="O131" t="s">
        <v>68</v>
      </c>
      <c r="P131" t="s">
        <v>18</v>
      </c>
      <c r="Q131" t="s">
        <v>18</v>
      </c>
      <c r="R131" t="s">
        <v>21</v>
      </c>
      <c r="S131" t="s">
        <v>25</v>
      </c>
      <c r="T131">
        <v>10</v>
      </c>
      <c r="U131">
        <f>Table_ExternalData_1[[#This Row],[FinData'[Gross Sales']]]-Table_ExternalData_1[[#This Row],[FinData'[Discounts']]]</f>
        <v>262762.5</v>
      </c>
      <c r="V131">
        <f>SUM(Table_ExternalData_1[FinData'[Sales']])</f>
        <v>118726350.25999992</v>
      </c>
      <c r="W131">
        <f>SUM(Table_ExternalData_1[FinData'[Profit']])</f>
        <v>16893702.260000009</v>
      </c>
      <c r="X131" s="15">
        <f>Table_ExternalData_1[[#This Row],[sum of profit]]/Table_ExternalData_1[[#This Row],[sum of sale]]</f>
        <v>0.14229109395685402</v>
      </c>
    </row>
    <row r="132" spans="1:24" x14ac:dyDescent="0.25">
      <c r="A132" t="s">
        <v>0</v>
      </c>
      <c r="B132" t="s">
        <v>8</v>
      </c>
      <c r="C132" t="s">
        <v>16</v>
      </c>
      <c r="D132" t="s">
        <v>72</v>
      </c>
      <c r="E132">
        <v>1055</v>
      </c>
      <c r="F132">
        <v>120</v>
      </c>
      <c r="G132">
        <v>12</v>
      </c>
      <c r="H132">
        <v>12660</v>
      </c>
      <c r="I132">
        <v>253.2</v>
      </c>
      <c r="J132">
        <v>12406.8</v>
      </c>
      <c r="K132">
        <v>3165</v>
      </c>
      <c r="L132">
        <v>9241.7999999999993</v>
      </c>
      <c r="M132" s="2">
        <v>41974</v>
      </c>
      <c r="N132">
        <v>12</v>
      </c>
      <c r="O132" t="s">
        <v>63</v>
      </c>
      <c r="P132" t="s">
        <v>19</v>
      </c>
      <c r="Q132" t="s">
        <v>19</v>
      </c>
      <c r="R132" t="s">
        <v>21</v>
      </c>
      <c r="S132" t="s">
        <v>27</v>
      </c>
      <c r="T132">
        <v>12</v>
      </c>
      <c r="U132">
        <f>Table_ExternalData_1[[#This Row],[FinData'[Gross Sales']]]-Table_ExternalData_1[[#This Row],[FinData'[Discounts']]]</f>
        <v>12406.8</v>
      </c>
      <c r="V132">
        <f>SUM(Table_ExternalData_1[FinData'[Sales']])</f>
        <v>118726350.25999992</v>
      </c>
      <c r="W132">
        <f>SUM(Table_ExternalData_1[FinData'[Profit']])</f>
        <v>16893702.260000009</v>
      </c>
      <c r="X132" s="15">
        <f>Table_ExternalData_1[[#This Row],[sum of profit]]/Table_ExternalData_1[[#This Row],[sum of sale]]</f>
        <v>0.14229109395685402</v>
      </c>
    </row>
    <row r="133" spans="1:24" x14ac:dyDescent="0.25">
      <c r="A133" t="s">
        <v>2</v>
      </c>
      <c r="B133" t="s">
        <v>10</v>
      </c>
      <c r="C133" t="s">
        <v>16</v>
      </c>
      <c r="D133" t="s">
        <v>72</v>
      </c>
      <c r="E133">
        <v>544</v>
      </c>
      <c r="F133">
        <v>120</v>
      </c>
      <c r="G133">
        <v>20</v>
      </c>
      <c r="H133">
        <v>10880</v>
      </c>
      <c r="I133">
        <v>217.6</v>
      </c>
      <c r="J133">
        <v>10662.4</v>
      </c>
      <c r="K133">
        <v>5440</v>
      </c>
      <c r="L133">
        <v>5222.3999999999996</v>
      </c>
      <c r="M133" s="2">
        <v>41609</v>
      </c>
      <c r="N133">
        <v>12</v>
      </c>
      <c r="O133" t="s">
        <v>63</v>
      </c>
      <c r="P133" t="s">
        <v>18</v>
      </c>
      <c r="Q133" t="s">
        <v>18</v>
      </c>
      <c r="R133" t="s">
        <v>21</v>
      </c>
      <c r="S133" t="s">
        <v>27</v>
      </c>
      <c r="T133">
        <v>12</v>
      </c>
      <c r="U133">
        <f>Table_ExternalData_1[[#This Row],[FinData'[Gross Sales']]]-Table_ExternalData_1[[#This Row],[FinData'[Discounts']]]</f>
        <v>10662.4</v>
      </c>
      <c r="V133">
        <f>SUM(Table_ExternalData_1[FinData'[Sales']])</f>
        <v>118726350.25999992</v>
      </c>
      <c r="W133">
        <f>SUM(Table_ExternalData_1[FinData'[Profit']])</f>
        <v>16893702.260000009</v>
      </c>
      <c r="X133" s="15">
        <f>Table_ExternalData_1[[#This Row],[sum of profit]]/Table_ExternalData_1[[#This Row],[sum of sale]]</f>
        <v>0.14229109395685402</v>
      </c>
    </row>
    <row r="134" spans="1:24" x14ac:dyDescent="0.25">
      <c r="A134" t="s">
        <v>0</v>
      </c>
      <c r="B134" t="s">
        <v>10</v>
      </c>
      <c r="C134" t="s">
        <v>16</v>
      </c>
      <c r="D134" t="s">
        <v>72</v>
      </c>
      <c r="E134">
        <v>1084</v>
      </c>
      <c r="F134">
        <v>120</v>
      </c>
      <c r="G134">
        <v>12</v>
      </c>
      <c r="H134">
        <v>13008</v>
      </c>
      <c r="I134">
        <v>260.16000000000003</v>
      </c>
      <c r="J134">
        <v>12747.84</v>
      </c>
      <c r="K134">
        <v>3252</v>
      </c>
      <c r="L134">
        <v>9495.84</v>
      </c>
      <c r="M134" s="2">
        <v>41974</v>
      </c>
      <c r="N134">
        <v>12</v>
      </c>
      <c r="O134" t="s">
        <v>63</v>
      </c>
      <c r="P134" t="s">
        <v>19</v>
      </c>
      <c r="Q134" t="s">
        <v>19</v>
      </c>
      <c r="R134" t="s">
        <v>21</v>
      </c>
      <c r="S134" t="s">
        <v>27</v>
      </c>
      <c r="T134">
        <v>12</v>
      </c>
      <c r="U134">
        <f>Table_ExternalData_1[[#This Row],[FinData'[Gross Sales']]]-Table_ExternalData_1[[#This Row],[FinData'[Discounts']]]</f>
        <v>12747.84</v>
      </c>
      <c r="V134">
        <f>SUM(Table_ExternalData_1[FinData'[Sales']])</f>
        <v>118726350.25999992</v>
      </c>
      <c r="W134">
        <f>SUM(Table_ExternalData_1[FinData'[Profit']])</f>
        <v>16893702.260000009</v>
      </c>
      <c r="X134" s="15">
        <f>Table_ExternalData_1[[#This Row],[sum of profit]]/Table_ExternalData_1[[#This Row],[sum of sale]]</f>
        <v>0.14229109395685402</v>
      </c>
    </row>
    <row r="135" spans="1:24" x14ac:dyDescent="0.25">
      <c r="A135" t="s">
        <v>1</v>
      </c>
      <c r="B135" t="s">
        <v>10</v>
      </c>
      <c r="C135" t="s">
        <v>17</v>
      </c>
      <c r="D135" t="s">
        <v>72</v>
      </c>
      <c r="E135">
        <v>662</v>
      </c>
      <c r="F135">
        <v>250</v>
      </c>
      <c r="G135">
        <v>125</v>
      </c>
      <c r="H135">
        <v>82750</v>
      </c>
      <c r="I135">
        <v>1655</v>
      </c>
      <c r="J135">
        <v>81095</v>
      </c>
      <c r="K135">
        <v>79440</v>
      </c>
      <c r="L135">
        <v>1655</v>
      </c>
      <c r="M135" s="2">
        <v>41791</v>
      </c>
      <c r="N135">
        <v>6</v>
      </c>
      <c r="O135" t="s">
        <v>62</v>
      </c>
      <c r="P135" t="s">
        <v>19</v>
      </c>
      <c r="Q135" t="s">
        <v>19</v>
      </c>
      <c r="R135" t="s">
        <v>23</v>
      </c>
      <c r="S135" t="s">
        <v>33</v>
      </c>
      <c r="T135">
        <v>6</v>
      </c>
      <c r="U135">
        <f>Table_ExternalData_1[[#This Row],[FinData'[Gross Sales']]]-Table_ExternalData_1[[#This Row],[FinData'[Discounts']]]</f>
        <v>81095</v>
      </c>
      <c r="V135">
        <f>SUM(Table_ExternalData_1[FinData'[Sales']])</f>
        <v>118726350.25999992</v>
      </c>
      <c r="W135">
        <f>SUM(Table_ExternalData_1[FinData'[Profit']])</f>
        <v>16893702.260000009</v>
      </c>
      <c r="X135" s="15">
        <f>Table_ExternalData_1[[#This Row],[sum of profit]]/Table_ExternalData_1[[#This Row],[sum of sale]]</f>
        <v>0.14229109395685402</v>
      </c>
    </row>
    <row r="136" spans="1:24" x14ac:dyDescent="0.25">
      <c r="A136" t="s">
        <v>4</v>
      </c>
      <c r="B136" t="s">
        <v>9</v>
      </c>
      <c r="C136" t="s">
        <v>17</v>
      </c>
      <c r="D136" t="s">
        <v>72</v>
      </c>
      <c r="E136">
        <v>214</v>
      </c>
      <c r="F136">
        <v>250</v>
      </c>
      <c r="G136">
        <v>300</v>
      </c>
      <c r="H136">
        <v>64200</v>
      </c>
      <c r="I136">
        <v>1284</v>
      </c>
      <c r="J136">
        <v>62916</v>
      </c>
      <c r="K136">
        <v>53500</v>
      </c>
      <c r="L136">
        <v>9416</v>
      </c>
      <c r="M136" s="2">
        <v>41548</v>
      </c>
      <c r="N136">
        <v>10</v>
      </c>
      <c r="O136" t="s">
        <v>68</v>
      </c>
      <c r="P136" t="s">
        <v>18</v>
      </c>
      <c r="Q136" t="s">
        <v>18</v>
      </c>
      <c r="R136" t="s">
        <v>21</v>
      </c>
      <c r="S136" t="s">
        <v>25</v>
      </c>
      <c r="T136">
        <v>10</v>
      </c>
      <c r="U136">
        <f>Table_ExternalData_1[[#This Row],[FinData'[Gross Sales']]]-Table_ExternalData_1[[#This Row],[FinData'[Discounts']]]</f>
        <v>62916</v>
      </c>
      <c r="V136">
        <f>SUM(Table_ExternalData_1[FinData'[Sales']])</f>
        <v>118726350.25999992</v>
      </c>
      <c r="W136">
        <f>SUM(Table_ExternalData_1[FinData'[Profit']])</f>
        <v>16893702.260000009</v>
      </c>
      <c r="X136" s="15">
        <f>Table_ExternalData_1[[#This Row],[sum of profit]]/Table_ExternalData_1[[#This Row],[sum of sale]]</f>
        <v>0.14229109395685402</v>
      </c>
    </row>
    <row r="137" spans="1:24" x14ac:dyDescent="0.25">
      <c r="A137" t="s">
        <v>2</v>
      </c>
      <c r="B137" t="s">
        <v>9</v>
      </c>
      <c r="C137" t="s">
        <v>17</v>
      </c>
      <c r="D137" t="s">
        <v>72</v>
      </c>
      <c r="E137">
        <v>2877</v>
      </c>
      <c r="F137">
        <v>250</v>
      </c>
      <c r="G137">
        <v>350</v>
      </c>
      <c r="H137">
        <v>1006950</v>
      </c>
      <c r="I137">
        <v>20139</v>
      </c>
      <c r="J137">
        <v>986811</v>
      </c>
      <c r="K137">
        <v>748020</v>
      </c>
      <c r="L137">
        <v>238791</v>
      </c>
      <c r="M137" s="2">
        <v>41913</v>
      </c>
      <c r="N137">
        <v>10</v>
      </c>
      <c r="O137" t="s">
        <v>68</v>
      </c>
      <c r="P137" t="s">
        <v>19</v>
      </c>
      <c r="Q137" t="s">
        <v>19</v>
      </c>
      <c r="R137" t="s">
        <v>21</v>
      </c>
      <c r="S137" t="s">
        <v>25</v>
      </c>
      <c r="T137">
        <v>10</v>
      </c>
      <c r="U137">
        <f>Table_ExternalData_1[[#This Row],[FinData'[Gross Sales']]]-Table_ExternalData_1[[#This Row],[FinData'[Discounts']]]</f>
        <v>986811</v>
      </c>
      <c r="V137">
        <f>SUM(Table_ExternalData_1[FinData'[Sales']])</f>
        <v>118726350.25999992</v>
      </c>
      <c r="W137">
        <f>SUM(Table_ExternalData_1[FinData'[Profit']])</f>
        <v>16893702.260000009</v>
      </c>
      <c r="X137" s="15">
        <f>Table_ExternalData_1[[#This Row],[sum of profit]]/Table_ExternalData_1[[#This Row],[sum of sale]]</f>
        <v>0.14229109395685402</v>
      </c>
    </row>
    <row r="138" spans="1:24" x14ac:dyDescent="0.25">
      <c r="A138" t="s">
        <v>1</v>
      </c>
      <c r="B138" t="s">
        <v>7</v>
      </c>
      <c r="C138" t="s">
        <v>17</v>
      </c>
      <c r="D138" t="s">
        <v>72</v>
      </c>
      <c r="E138">
        <v>2729</v>
      </c>
      <c r="F138">
        <v>250</v>
      </c>
      <c r="G138">
        <v>125</v>
      </c>
      <c r="H138">
        <v>341125</v>
      </c>
      <c r="I138">
        <v>6822.5</v>
      </c>
      <c r="J138">
        <v>334302.5</v>
      </c>
      <c r="K138">
        <v>327480</v>
      </c>
      <c r="L138">
        <v>6822.5</v>
      </c>
      <c r="M138" s="2">
        <v>41974</v>
      </c>
      <c r="N138">
        <v>12</v>
      </c>
      <c r="O138" t="s">
        <v>63</v>
      </c>
      <c r="P138" t="s">
        <v>19</v>
      </c>
      <c r="Q138" t="s">
        <v>19</v>
      </c>
      <c r="R138" t="s">
        <v>21</v>
      </c>
      <c r="S138" t="s">
        <v>27</v>
      </c>
      <c r="T138">
        <v>12</v>
      </c>
      <c r="U138">
        <f>Table_ExternalData_1[[#This Row],[FinData'[Gross Sales']]]-Table_ExternalData_1[[#This Row],[FinData'[Discounts']]]</f>
        <v>334302.5</v>
      </c>
      <c r="V138">
        <f>SUM(Table_ExternalData_1[FinData'[Sales']])</f>
        <v>118726350.25999992</v>
      </c>
      <c r="W138">
        <f>SUM(Table_ExternalData_1[FinData'[Profit']])</f>
        <v>16893702.260000009</v>
      </c>
      <c r="X138" s="15">
        <f>Table_ExternalData_1[[#This Row],[sum of profit]]/Table_ExternalData_1[[#This Row],[sum of sale]]</f>
        <v>0.14229109395685402</v>
      </c>
    </row>
    <row r="139" spans="1:24" x14ac:dyDescent="0.25">
      <c r="A139" t="s">
        <v>2</v>
      </c>
      <c r="B139" t="s">
        <v>11</v>
      </c>
      <c r="C139" t="s">
        <v>17</v>
      </c>
      <c r="D139" t="s">
        <v>72</v>
      </c>
      <c r="E139">
        <v>266</v>
      </c>
      <c r="F139">
        <v>250</v>
      </c>
      <c r="G139">
        <v>350</v>
      </c>
      <c r="H139">
        <v>93100</v>
      </c>
      <c r="I139">
        <v>1862</v>
      </c>
      <c r="J139">
        <v>91238</v>
      </c>
      <c r="K139">
        <v>69160</v>
      </c>
      <c r="L139">
        <v>22078</v>
      </c>
      <c r="M139" s="2">
        <v>41609</v>
      </c>
      <c r="N139">
        <v>12</v>
      </c>
      <c r="O139" t="s">
        <v>63</v>
      </c>
      <c r="P139" t="s">
        <v>18</v>
      </c>
      <c r="Q139" t="s">
        <v>18</v>
      </c>
      <c r="R139" t="s">
        <v>21</v>
      </c>
      <c r="S139" t="s">
        <v>27</v>
      </c>
      <c r="T139">
        <v>12</v>
      </c>
      <c r="U139">
        <f>Table_ExternalData_1[[#This Row],[FinData'[Gross Sales']]]-Table_ExternalData_1[[#This Row],[FinData'[Discounts']]]</f>
        <v>91238</v>
      </c>
      <c r="V139">
        <f>SUM(Table_ExternalData_1[FinData'[Sales']])</f>
        <v>118726350.25999992</v>
      </c>
      <c r="W139">
        <f>SUM(Table_ExternalData_1[FinData'[Profit']])</f>
        <v>16893702.260000009</v>
      </c>
      <c r="X139" s="15">
        <f>Table_ExternalData_1[[#This Row],[sum of profit]]/Table_ExternalData_1[[#This Row],[sum of sale]]</f>
        <v>0.14229109395685402</v>
      </c>
    </row>
    <row r="140" spans="1:24" x14ac:dyDescent="0.25">
      <c r="A140" t="s">
        <v>2</v>
      </c>
      <c r="B140" t="s">
        <v>10</v>
      </c>
      <c r="C140" t="s">
        <v>17</v>
      </c>
      <c r="D140" t="s">
        <v>72</v>
      </c>
      <c r="E140">
        <v>1940</v>
      </c>
      <c r="F140">
        <v>250</v>
      </c>
      <c r="G140">
        <v>350</v>
      </c>
      <c r="H140">
        <v>679000</v>
      </c>
      <c r="I140">
        <v>13580</v>
      </c>
      <c r="J140">
        <v>665420</v>
      </c>
      <c r="K140">
        <v>504400</v>
      </c>
      <c r="L140">
        <v>161020</v>
      </c>
      <c r="M140" s="2">
        <v>41609</v>
      </c>
      <c r="N140">
        <v>12</v>
      </c>
      <c r="O140" t="s">
        <v>63</v>
      </c>
      <c r="P140" t="s">
        <v>18</v>
      </c>
      <c r="Q140" t="s">
        <v>18</v>
      </c>
      <c r="R140" t="s">
        <v>21</v>
      </c>
      <c r="S140" t="s">
        <v>27</v>
      </c>
      <c r="T140">
        <v>12</v>
      </c>
      <c r="U140">
        <f>Table_ExternalData_1[[#This Row],[FinData'[Gross Sales']]]-Table_ExternalData_1[[#This Row],[FinData'[Discounts']]]</f>
        <v>665420</v>
      </c>
      <c r="V140">
        <f>SUM(Table_ExternalData_1[FinData'[Sales']])</f>
        <v>118726350.25999992</v>
      </c>
      <c r="W140">
        <f>SUM(Table_ExternalData_1[FinData'[Profit']])</f>
        <v>16893702.260000009</v>
      </c>
      <c r="X140" s="15">
        <f>Table_ExternalData_1[[#This Row],[sum of profit]]/Table_ExternalData_1[[#This Row],[sum of sale]]</f>
        <v>0.14229109395685402</v>
      </c>
    </row>
    <row r="141" spans="1:24" x14ac:dyDescent="0.25">
      <c r="A141" t="s">
        <v>4</v>
      </c>
      <c r="B141" t="s">
        <v>9</v>
      </c>
      <c r="C141" t="s">
        <v>12</v>
      </c>
      <c r="D141" t="s">
        <v>72</v>
      </c>
      <c r="E141">
        <v>259</v>
      </c>
      <c r="F141">
        <v>260</v>
      </c>
      <c r="G141">
        <v>300</v>
      </c>
      <c r="H141">
        <v>77700</v>
      </c>
      <c r="I141">
        <v>1554</v>
      </c>
      <c r="J141">
        <v>76146</v>
      </c>
      <c r="K141">
        <v>64750</v>
      </c>
      <c r="L141">
        <v>11396</v>
      </c>
      <c r="M141" s="2">
        <v>41699</v>
      </c>
      <c r="N141">
        <v>3</v>
      </c>
      <c r="O141" t="s">
        <v>64</v>
      </c>
      <c r="P141" t="s">
        <v>19</v>
      </c>
      <c r="Q141" t="s">
        <v>19</v>
      </c>
      <c r="R141" t="s">
        <v>22</v>
      </c>
      <c r="S141" t="s">
        <v>30</v>
      </c>
      <c r="T141">
        <v>3</v>
      </c>
      <c r="U141">
        <f>Table_ExternalData_1[[#This Row],[FinData'[Gross Sales']]]-Table_ExternalData_1[[#This Row],[FinData'[Discounts']]]</f>
        <v>76146</v>
      </c>
      <c r="V141">
        <f>SUM(Table_ExternalData_1[FinData'[Sales']])</f>
        <v>118726350.25999992</v>
      </c>
      <c r="W141">
        <f>SUM(Table_ExternalData_1[FinData'[Profit']])</f>
        <v>16893702.260000009</v>
      </c>
      <c r="X141" s="15">
        <f>Table_ExternalData_1[[#This Row],[sum of profit]]/Table_ExternalData_1[[#This Row],[sum of sale]]</f>
        <v>0.14229109395685402</v>
      </c>
    </row>
    <row r="142" spans="1:24" x14ac:dyDescent="0.25">
      <c r="A142" t="s">
        <v>4</v>
      </c>
      <c r="B142" t="s">
        <v>10</v>
      </c>
      <c r="C142" t="s">
        <v>12</v>
      </c>
      <c r="D142" t="s">
        <v>72</v>
      </c>
      <c r="E142">
        <v>1101</v>
      </c>
      <c r="F142">
        <v>260</v>
      </c>
      <c r="G142">
        <v>300</v>
      </c>
      <c r="H142">
        <v>330300</v>
      </c>
      <c r="I142">
        <v>6606</v>
      </c>
      <c r="J142">
        <v>323694</v>
      </c>
      <c r="K142">
        <v>275250</v>
      </c>
      <c r="L142">
        <v>48444</v>
      </c>
      <c r="M142" s="2">
        <v>41699</v>
      </c>
      <c r="N142">
        <v>3</v>
      </c>
      <c r="O142" t="s">
        <v>64</v>
      </c>
      <c r="P142" t="s">
        <v>19</v>
      </c>
      <c r="Q142" t="s">
        <v>19</v>
      </c>
      <c r="R142" t="s">
        <v>22</v>
      </c>
      <c r="S142" t="s">
        <v>30</v>
      </c>
      <c r="T142">
        <v>3</v>
      </c>
      <c r="U142">
        <f>Table_ExternalData_1[[#This Row],[FinData'[Gross Sales']]]-Table_ExternalData_1[[#This Row],[FinData'[Discounts']]]</f>
        <v>323694</v>
      </c>
      <c r="V142">
        <f>SUM(Table_ExternalData_1[FinData'[Sales']])</f>
        <v>118726350.25999992</v>
      </c>
      <c r="W142">
        <f>SUM(Table_ExternalData_1[FinData'[Profit']])</f>
        <v>16893702.260000009</v>
      </c>
      <c r="X142" s="15">
        <f>Table_ExternalData_1[[#This Row],[sum of profit]]/Table_ExternalData_1[[#This Row],[sum of sale]]</f>
        <v>0.14229109395685402</v>
      </c>
    </row>
    <row r="143" spans="1:24" x14ac:dyDescent="0.25">
      <c r="A143" t="s">
        <v>1</v>
      </c>
      <c r="B143" t="s">
        <v>9</v>
      </c>
      <c r="C143" t="s">
        <v>12</v>
      </c>
      <c r="D143" t="s">
        <v>72</v>
      </c>
      <c r="E143">
        <v>2276</v>
      </c>
      <c r="F143">
        <v>260</v>
      </c>
      <c r="G143">
        <v>125</v>
      </c>
      <c r="H143">
        <v>284500</v>
      </c>
      <c r="I143">
        <v>5690</v>
      </c>
      <c r="J143">
        <v>278810</v>
      </c>
      <c r="K143">
        <v>273120</v>
      </c>
      <c r="L143">
        <v>5690</v>
      </c>
      <c r="M143" s="2">
        <v>41760</v>
      </c>
      <c r="N143">
        <v>5</v>
      </c>
      <c r="O143" t="s">
        <v>32</v>
      </c>
      <c r="P143" t="s">
        <v>19</v>
      </c>
      <c r="Q143" t="s">
        <v>19</v>
      </c>
      <c r="R143" t="s">
        <v>23</v>
      </c>
      <c r="S143" t="s">
        <v>32</v>
      </c>
      <c r="T143">
        <v>5</v>
      </c>
      <c r="U143">
        <f>Table_ExternalData_1[[#This Row],[FinData'[Gross Sales']]]-Table_ExternalData_1[[#This Row],[FinData'[Discounts']]]</f>
        <v>278810</v>
      </c>
      <c r="V143">
        <f>SUM(Table_ExternalData_1[FinData'[Sales']])</f>
        <v>118726350.25999992</v>
      </c>
      <c r="W143">
        <f>SUM(Table_ExternalData_1[FinData'[Profit']])</f>
        <v>16893702.260000009</v>
      </c>
      <c r="X143" s="15">
        <f>Table_ExternalData_1[[#This Row],[sum of profit]]/Table_ExternalData_1[[#This Row],[sum of sale]]</f>
        <v>0.14229109395685402</v>
      </c>
    </row>
    <row r="144" spans="1:24" x14ac:dyDescent="0.25">
      <c r="A144" t="s">
        <v>2</v>
      </c>
      <c r="B144" t="s">
        <v>9</v>
      </c>
      <c r="C144" t="s">
        <v>12</v>
      </c>
      <c r="D144" t="s">
        <v>72</v>
      </c>
      <c r="E144">
        <v>2966</v>
      </c>
      <c r="F144">
        <v>260</v>
      </c>
      <c r="G144">
        <v>350</v>
      </c>
      <c r="H144">
        <v>1038100</v>
      </c>
      <c r="I144">
        <v>20762</v>
      </c>
      <c r="J144">
        <v>1017338</v>
      </c>
      <c r="K144">
        <v>771160</v>
      </c>
      <c r="L144">
        <v>246178</v>
      </c>
      <c r="M144" s="2">
        <v>41548</v>
      </c>
      <c r="N144">
        <v>10</v>
      </c>
      <c r="O144" t="s">
        <v>68</v>
      </c>
      <c r="P144" t="s">
        <v>18</v>
      </c>
      <c r="Q144" t="s">
        <v>18</v>
      </c>
      <c r="R144" t="s">
        <v>21</v>
      </c>
      <c r="S144" t="s">
        <v>25</v>
      </c>
      <c r="T144">
        <v>10</v>
      </c>
      <c r="U144">
        <f>Table_ExternalData_1[[#This Row],[FinData'[Gross Sales']]]-Table_ExternalData_1[[#This Row],[FinData'[Discounts']]]</f>
        <v>1017338</v>
      </c>
      <c r="V144">
        <f>SUM(Table_ExternalData_1[FinData'[Sales']])</f>
        <v>118726350.25999992</v>
      </c>
      <c r="W144">
        <f>SUM(Table_ExternalData_1[FinData'[Profit']])</f>
        <v>16893702.260000009</v>
      </c>
      <c r="X144" s="15">
        <f>Table_ExternalData_1[[#This Row],[sum of profit]]/Table_ExternalData_1[[#This Row],[sum of sale]]</f>
        <v>0.14229109395685402</v>
      </c>
    </row>
    <row r="145" spans="1:24" x14ac:dyDescent="0.25">
      <c r="A145" t="s">
        <v>2</v>
      </c>
      <c r="B145" t="s">
        <v>11</v>
      </c>
      <c r="C145" t="s">
        <v>12</v>
      </c>
      <c r="D145" t="s">
        <v>72</v>
      </c>
      <c r="E145">
        <v>1236</v>
      </c>
      <c r="F145">
        <v>260</v>
      </c>
      <c r="G145">
        <v>20</v>
      </c>
      <c r="H145">
        <v>24720</v>
      </c>
      <c r="I145">
        <v>494.4</v>
      </c>
      <c r="J145">
        <v>24225.599999999999</v>
      </c>
      <c r="K145">
        <v>12360</v>
      </c>
      <c r="L145">
        <v>11865.6</v>
      </c>
      <c r="M145" s="2">
        <v>41944</v>
      </c>
      <c r="N145">
        <v>11</v>
      </c>
      <c r="O145" t="s">
        <v>70</v>
      </c>
      <c r="P145" t="s">
        <v>19</v>
      </c>
      <c r="Q145" t="s">
        <v>19</v>
      </c>
      <c r="R145" t="s">
        <v>21</v>
      </c>
      <c r="S145" t="s">
        <v>26</v>
      </c>
      <c r="T145">
        <v>11</v>
      </c>
      <c r="U145">
        <f>Table_ExternalData_1[[#This Row],[FinData'[Gross Sales']]]-Table_ExternalData_1[[#This Row],[FinData'[Discounts']]]</f>
        <v>24225.599999999999</v>
      </c>
      <c r="V145">
        <f>SUM(Table_ExternalData_1[FinData'[Sales']])</f>
        <v>118726350.25999992</v>
      </c>
      <c r="W145">
        <f>SUM(Table_ExternalData_1[FinData'[Profit']])</f>
        <v>16893702.260000009</v>
      </c>
      <c r="X145" s="15">
        <f>Table_ExternalData_1[[#This Row],[sum of profit]]/Table_ExternalData_1[[#This Row],[sum of sale]]</f>
        <v>0.14229109395685402</v>
      </c>
    </row>
    <row r="146" spans="1:24" x14ac:dyDescent="0.25">
      <c r="A146" t="s">
        <v>2</v>
      </c>
      <c r="B146" t="s">
        <v>8</v>
      </c>
      <c r="C146" t="s">
        <v>12</v>
      </c>
      <c r="D146" t="s">
        <v>72</v>
      </c>
      <c r="E146">
        <v>941</v>
      </c>
      <c r="F146">
        <v>260</v>
      </c>
      <c r="G146">
        <v>20</v>
      </c>
      <c r="H146">
        <v>18820</v>
      </c>
      <c r="I146">
        <v>376.4</v>
      </c>
      <c r="J146">
        <v>18443.599999999999</v>
      </c>
      <c r="K146">
        <v>9410</v>
      </c>
      <c r="L146">
        <v>9033.6</v>
      </c>
      <c r="M146" s="2">
        <v>41944</v>
      </c>
      <c r="N146">
        <v>11</v>
      </c>
      <c r="O146" t="s">
        <v>70</v>
      </c>
      <c r="P146" t="s">
        <v>19</v>
      </c>
      <c r="Q146" t="s">
        <v>19</v>
      </c>
      <c r="R146" t="s">
        <v>21</v>
      </c>
      <c r="S146" t="s">
        <v>26</v>
      </c>
      <c r="T146">
        <v>11</v>
      </c>
      <c r="U146">
        <f>Table_ExternalData_1[[#This Row],[FinData'[Gross Sales']]]-Table_ExternalData_1[[#This Row],[FinData'[Discounts']]]</f>
        <v>18443.599999999999</v>
      </c>
      <c r="V146">
        <f>SUM(Table_ExternalData_1[FinData'[Sales']])</f>
        <v>118726350.25999992</v>
      </c>
      <c r="W146">
        <f>SUM(Table_ExternalData_1[FinData'[Profit']])</f>
        <v>16893702.260000009</v>
      </c>
      <c r="X146" s="15">
        <f>Table_ExternalData_1[[#This Row],[sum of profit]]/Table_ExternalData_1[[#This Row],[sum of sale]]</f>
        <v>0.14229109395685402</v>
      </c>
    </row>
    <row r="147" spans="1:24" x14ac:dyDescent="0.25">
      <c r="A147" t="s">
        <v>4</v>
      </c>
      <c r="B147" t="s">
        <v>7</v>
      </c>
      <c r="C147" t="s">
        <v>12</v>
      </c>
      <c r="D147" t="s">
        <v>72</v>
      </c>
      <c r="E147">
        <v>1916</v>
      </c>
      <c r="F147">
        <v>260</v>
      </c>
      <c r="G147">
        <v>300</v>
      </c>
      <c r="H147">
        <v>574800</v>
      </c>
      <c r="I147">
        <v>11496</v>
      </c>
      <c r="J147">
        <v>563304</v>
      </c>
      <c r="K147">
        <v>479000</v>
      </c>
      <c r="L147">
        <v>84304</v>
      </c>
      <c r="M147" s="2">
        <v>41974</v>
      </c>
      <c r="N147">
        <v>12</v>
      </c>
      <c r="O147" t="s">
        <v>63</v>
      </c>
      <c r="P147" t="s">
        <v>19</v>
      </c>
      <c r="Q147" t="s">
        <v>19</v>
      </c>
      <c r="R147" t="s">
        <v>21</v>
      </c>
      <c r="S147" t="s">
        <v>27</v>
      </c>
      <c r="T147">
        <v>12</v>
      </c>
      <c r="U147">
        <f>Table_ExternalData_1[[#This Row],[FinData'[Gross Sales']]]-Table_ExternalData_1[[#This Row],[FinData'[Discounts']]]</f>
        <v>563304</v>
      </c>
      <c r="V147">
        <f>SUM(Table_ExternalData_1[FinData'[Sales']])</f>
        <v>118726350.25999992</v>
      </c>
      <c r="W147">
        <f>SUM(Table_ExternalData_1[FinData'[Profit']])</f>
        <v>16893702.260000009</v>
      </c>
      <c r="X147" s="15">
        <f>Table_ExternalData_1[[#This Row],[sum of profit]]/Table_ExternalData_1[[#This Row],[sum of sale]]</f>
        <v>0.14229109395685402</v>
      </c>
    </row>
    <row r="148" spans="1:24" x14ac:dyDescent="0.25">
      <c r="A148" t="s">
        <v>1</v>
      </c>
      <c r="B148" t="s">
        <v>8</v>
      </c>
      <c r="C148" t="s">
        <v>13</v>
      </c>
      <c r="D148" t="s">
        <v>72</v>
      </c>
      <c r="E148">
        <v>4243.5</v>
      </c>
      <c r="F148">
        <v>3</v>
      </c>
      <c r="G148">
        <v>125</v>
      </c>
      <c r="H148">
        <v>530437.5</v>
      </c>
      <c r="I148">
        <v>15913.125</v>
      </c>
      <c r="J148">
        <v>514524.375</v>
      </c>
      <c r="K148">
        <v>509220</v>
      </c>
      <c r="L148">
        <v>5304.375</v>
      </c>
      <c r="M148" s="2">
        <v>41730</v>
      </c>
      <c r="N148">
        <v>4</v>
      </c>
      <c r="O148" t="s">
        <v>71</v>
      </c>
      <c r="P148" t="s">
        <v>19</v>
      </c>
      <c r="Q148" t="s">
        <v>19</v>
      </c>
      <c r="R148" t="s">
        <v>23</v>
      </c>
      <c r="S148" t="s">
        <v>31</v>
      </c>
      <c r="T148">
        <v>4</v>
      </c>
      <c r="U148">
        <f>Table_ExternalData_1[[#This Row],[FinData'[Gross Sales']]]-Table_ExternalData_1[[#This Row],[FinData'[Discounts']]]</f>
        <v>514524.375</v>
      </c>
      <c r="V148">
        <f>SUM(Table_ExternalData_1[FinData'[Sales']])</f>
        <v>118726350.25999992</v>
      </c>
      <c r="W148">
        <f>SUM(Table_ExternalData_1[FinData'[Profit']])</f>
        <v>16893702.260000009</v>
      </c>
      <c r="X148" s="15">
        <f>Table_ExternalData_1[[#This Row],[sum of profit]]/Table_ExternalData_1[[#This Row],[sum of sale]]</f>
        <v>0.14229109395685402</v>
      </c>
    </row>
    <row r="149" spans="1:24" x14ac:dyDescent="0.25">
      <c r="A149" t="s">
        <v>2</v>
      </c>
      <c r="B149" t="s">
        <v>9</v>
      </c>
      <c r="C149" t="s">
        <v>13</v>
      </c>
      <c r="D149" t="s">
        <v>72</v>
      </c>
      <c r="E149">
        <v>2580</v>
      </c>
      <c r="F149">
        <v>3</v>
      </c>
      <c r="G149">
        <v>20</v>
      </c>
      <c r="H149">
        <v>51600</v>
      </c>
      <c r="I149">
        <v>1548</v>
      </c>
      <c r="J149">
        <v>50052</v>
      </c>
      <c r="K149">
        <v>25800</v>
      </c>
      <c r="L149">
        <v>24252</v>
      </c>
      <c r="M149" s="2">
        <v>41730</v>
      </c>
      <c r="N149">
        <v>4</v>
      </c>
      <c r="O149" t="s">
        <v>71</v>
      </c>
      <c r="P149" t="s">
        <v>19</v>
      </c>
      <c r="Q149" t="s">
        <v>19</v>
      </c>
      <c r="R149" t="s">
        <v>23</v>
      </c>
      <c r="S149" t="s">
        <v>31</v>
      </c>
      <c r="T149">
        <v>4</v>
      </c>
      <c r="U149">
        <f>Table_ExternalData_1[[#This Row],[FinData'[Gross Sales']]]-Table_ExternalData_1[[#This Row],[FinData'[Discounts']]]</f>
        <v>50052</v>
      </c>
      <c r="V149">
        <f>SUM(Table_ExternalData_1[FinData'[Sales']])</f>
        <v>118726350.25999992</v>
      </c>
      <c r="W149">
        <f>SUM(Table_ExternalData_1[FinData'[Profit']])</f>
        <v>16893702.260000009</v>
      </c>
      <c r="X149" s="15">
        <f>Table_ExternalData_1[[#This Row],[sum of profit]]/Table_ExternalData_1[[#This Row],[sum of sale]]</f>
        <v>0.14229109395685402</v>
      </c>
    </row>
    <row r="150" spans="1:24" x14ac:dyDescent="0.25">
      <c r="A150" t="s">
        <v>4</v>
      </c>
      <c r="B150" t="s">
        <v>9</v>
      </c>
      <c r="C150" t="s">
        <v>13</v>
      </c>
      <c r="D150" t="s">
        <v>72</v>
      </c>
      <c r="E150">
        <v>689</v>
      </c>
      <c r="F150">
        <v>3</v>
      </c>
      <c r="G150">
        <v>300</v>
      </c>
      <c r="H150">
        <v>206700</v>
      </c>
      <c r="I150">
        <v>6201</v>
      </c>
      <c r="J150">
        <v>200499</v>
      </c>
      <c r="K150">
        <v>172250</v>
      </c>
      <c r="L150">
        <v>28249</v>
      </c>
      <c r="M150" s="2">
        <v>41791</v>
      </c>
      <c r="N150">
        <v>6</v>
      </c>
      <c r="O150" t="s">
        <v>62</v>
      </c>
      <c r="P150" t="s">
        <v>19</v>
      </c>
      <c r="Q150" t="s">
        <v>19</v>
      </c>
      <c r="R150" t="s">
        <v>23</v>
      </c>
      <c r="S150" t="s">
        <v>33</v>
      </c>
      <c r="T150">
        <v>6</v>
      </c>
      <c r="U150">
        <f>Table_ExternalData_1[[#This Row],[FinData'[Gross Sales']]]-Table_ExternalData_1[[#This Row],[FinData'[Discounts']]]</f>
        <v>200499</v>
      </c>
      <c r="V150">
        <f>SUM(Table_ExternalData_1[FinData'[Sales']])</f>
        <v>118726350.25999992</v>
      </c>
      <c r="W150">
        <f>SUM(Table_ExternalData_1[FinData'[Profit']])</f>
        <v>16893702.260000009</v>
      </c>
      <c r="X150" s="15">
        <f>Table_ExternalData_1[[#This Row],[sum of profit]]/Table_ExternalData_1[[#This Row],[sum of sale]]</f>
        <v>0.14229109395685402</v>
      </c>
    </row>
    <row r="151" spans="1:24" x14ac:dyDescent="0.25">
      <c r="A151" t="s">
        <v>0</v>
      </c>
      <c r="B151" t="s">
        <v>11</v>
      </c>
      <c r="C151" t="s">
        <v>13</v>
      </c>
      <c r="D151" t="s">
        <v>72</v>
      </c>
      <c r="E151">
        <v>1947</v>
      </c>
      <c r="F151">
        <v>3</v>
      </c>
      <c r="G151">
        <v>12</v>
      </c>
      <c r="H151">
        <v>23364</v>
      </c>
      <c r="I151">
        <v>700.92</v>
      </c>
      <c r="J151">
        <v>22663.08</v>
      </c>
      <c r="K151">
        <v>5841</v>
      </c>
      <c r="L151">
        <v>16822.080000000002</v>
      </c>
      <c r="M151" s="2">
        <v>41883</v>
      </c>
      <c r="N151">
        <v>9</v>
      </c>
      <c r="O151" t="s">
        <v>67</v>
      </c>
      <c r="P151" t="s">
        <v>19</v>
      </c>
      <c r="Q151" t="s">
        <v>19</v>
      </c>
      <c r="R151" t="s">
        <v>20</v>
      </c>
      <c r="S151" t="s">
        <v>24</v>
      </c>
      <c r="T151">
        <v>9</v>
      </c>
      <c r="U151">
        <f>Table_ExternalData_1[[#This Row],[FinData'[Gross Sales']]]-Table_ExternalData_1[[#This Row],[FinData'[Discounts']]]</f>
        <v>22663.08</v>
      </c>
      <c r="V151">
        <f>SUM(Table_ExternalData_1[FinData'[Sales']])</f>
        <v>118726350.25999992</v>
      </c>
      <c r="W151">
        <f>SUM(Table_ExternalData_1[FinData'[Profit']])</f>
        <v>16893702.260000009</v>
      </c>
      <c r="X151" s="15">
        <f>Table_ExternalData_1[[#This Row],[sum of profit]]/Table_ExternalData_1[[#This Row],[sum of sale]]</f>
        <v>0.14229109395685402</v>
      </c>
    </row>
    <row r="152" spans="1:24" x14ac:dyDescent="0.25">
      <c r="A152" t="s">
        <v>0</v>
      </c>
      <c r="B152" t="s">
        <v>7</v>
      </c>
      <c r="C152" t="s">
        <v>13</v>
      </c>
      <c r="D152" t="s">
        <v>72</v>
      </c>
      <c r="E152">
        <v>908</v>
      </c>
      <c r="F152">
        <v>3</v>
      </c>
      <c r="G152">
        <v>12</v>
      </c>
      <c r="H152">
        <v>10896</v>
      </c>
      <c r="I152">
        <v>326.88</v>
      </c>
      <c r="J152">
        <v>10569.12</v>
      </c>
      <c r="K152">
        <v>2724</v>
      </c>
      <c r="L152">
        <v>7845.12</v>
      </c>
      <c r="M152" s="2">
        <v>41609</v>
      </c>
      <c r="N152">
        <v>12</v>
      </c>
      <c r="O152" t="s">
        <v>63</v>
      </c>
      <c r="P152" t="s">
        <v>18</v>
      </c>
      <c r="Q152" t="s">
        <v>18</v>
      </c>
      <c r="R152" t="s">
        <v>21</v>
      </c>
      <c r="S152" t="s">
        <v>27</v>
      </c>
      <c r="T152">
        <v>12</v>
      </c>
      <c r="U152">
        <f>Table_ExternalData_1[[#This Row],[FinData'[Gross Sales']]]-Table_ExternalData_1[[#This Row],[FinData'[Discounts']]]</f>
        <v>10569.12</v>
      </c>
      <c r="V152">
        <f>SUM(Table_ExternalData_1[FinData'[Sales']])</f>
        <v>118726350.25999992</v>
      </c>
      <c r="W152">
        <f>SUM(Table_ExternalData_1[FinData'[Profit']])</f>
        <v>16893702.260000009</v>
      </c>
      <c r="X152" s="15">
        <f>Table_ExternalData_1[[#This Row],[sum of profit]]/Table_ExternalData_1[[#This Row],[sum of sale]]</f>
        <v>0.14229109395685402</v>
      </c>
    </row>
    <row r="153" spans="1:24" x14ac:dyDescent="0.25">
      <c r="A153" t="s">
        <v>2</v>
      </c>
      <c r="B153" t="s">
        <v>9</v>
      </c>
      <c r="C153" t="s">
        <v>14</v>
      </c>
      <c r="D153" t="s">
        <v>72</v>
      </c>
      <c r="E153">
        <v>1958</v>
      </c>
      <c r="F153">
        <v>5</v>
      </c>
      <c r="G153">
        <v>7</v>
      </c>
      <c r="H153">
        <v>13706</v>
      </c>
      <c r="I153">
        <v>411.18</v>
      </c>
      <c r="J153">
        <v>13294.82</v>
      </c>
      <c r="K153">
        <v>9790</v>
      </c>
      <c r="L153">
        <v>3504.82</v>
      </c>
      <c r="M153" s="2">
        <v>41671</v>
      </c>
      <c r="N153">
        <v>2</v>
      </c>
      <c r="O153" t="s">
        <v>69</v>
      </c>
      <c r="P153" t="s">
        <v>19</v>
      </c>
      <c r="Q153" t="s">
        <v>19</v>
      </c>
      <c r="R153" t="s">
        <v>22</v>
      </c>
      <c r="S153" t="s">
        <v>29</v>
      </c>
      <c r="T153">
        <v>2</v>
      </c>
      <c r="U153">
        <f>Table_ExternalData_1[[#This Row],[FinData'[Gross Sales']]]-Table_ExternalData_1[[#This Row],[FinData'[Discounts']]]</f>
        <v>13294.82</v>
      </c>
      <c r="V153">
        <f>SUM(Table_ExternalData_1[FinData'[Sales']])</f>
        <v>118726350.25999992</v>
      </c>
      <c r="W153">
        <f>SUM(Table_ExternalData_1[FinData'[Profit']])</f>
        <v>16893702.260000009</v>
      </c>
      <c r="X153" s="15">
        <f>Table_ExternalData_1[[#This Row],[sum of profit]]/Table_ExternalData_1[[#This Row],[sum of sale]]</f>
        <v>0.14229109395685402</v>
      </c>
    </row>
    <row r="154" spans="1:24" x14ac:dyDescent="0.25">
      <c r="A154" t="s">
        <v>0</v>
      </c>
      <c r="B154" t="s">
        <v>8</v>
      </c>
      <c r="C154" t="s">
        <v>14</v>
      </c>
      <c r="D154" t="s">
        <v>72</v>
      </c>
      <c r="E154">
        <v>1901</v>
      </c>
      <c r="F154">
        <v>5</v>
      </c>
      <c r="G154">
        <v>12</v>
      </c>
      <c r="H154">
        <v>22812</v>
      </c>
      <c r="I154">
        <v>684.36</v>
      </c>
      <c r="J154">
        <v>22127.64</v>
      </c>
      <c r="K154">
        <v>5703</v>
      </c>
      <c r="L154">
        <v>16424.64</v>
      </c>
      <c r="M154" s="2">
        <v>41791</v>
      </c>
      <c r="N154">
        <v>6</v>
      </c>
      <c r="O154" t="s">
        <v>62</v>
      </c>
      <c r="P154" t="s">
        <v>19</v>
      </c>
      <c r="Q154" t="s">
        <v>19</v>
      </c>
      <c r="R154" t="s">
        <v>23</v>
      </c>
      <c r="S154" t="s">
        <v>33</v>
      </c>
      <c r="T154">
        <v>6</v>
      </c>
      <c r="U154">
        <f>Table_ExternalData_1[[#This Row],[FinData'[Gross Sales']]]-Table_ExternalData_1[[#This Row],[FinData'[Discounts']]]</f>
        <v>22127.64</v>
      </c>
      <c r="V154">
        <f>SUM(Table_ExternalData_1[FinData'[Sales']])</f>
        <v>118726350.25999992</v>
      </c>
      <c r="W154">
        <f>SUM(Table_ExternalData_1[FinData'[Profit']])</f>
        <v>16893702.260000009</v>
      </c>
      <c r="X154" s="15">
        <f>Table_ExternalData_1[[#This Row],[sum of profit]]/Table_ExternalData_1[[#This Row],[sum of sale]]</f>
        <v>0.14229109395685402</v>
      </c>
    </row>
    <row r="155" spans="1:24" x14ac:dyDescent="0.25">
      <c r="A155" t="s">
        <v>2</v>
      </c>
      <c r="B155" t="s">
        <v>8</v>
      </c>
      <c r="C155" t="s">
        <v>14</v>
      </c>
      <c r="D155" t="s">
        <v>72</v>
      </c>
      <c r="E155">
        <v>544</v>
      </c>
      <c r="F155">
        <v>5</v>
      </c>
      <c r="G155">
        <v>7</v>
      </c>
      <c r="H155">
        <v>3808</v>
      </c>
      <c r="I155">
        <v>114.24</v>
      </c>
      <c r="J155">
        <v>3693.76</v>
      </c>
      <c r="K155">
        <v>2720</v>
      </c>
      <c r="L155">
        <v>973.76</v>
      </c>
      <c r="M155" s="2">
        <v>41883</v>
      </c>
      <c r="N155">
        <v>9</v>
      </c>
      <c r="O155" t="s">
        <v>67</v>
      </c>
      <c r="P155" t="s">
        <v>19</v>
      </c>
      <c r="Q155" t="s">
        <v>19</v>
      </c>
      <c r="R155" t="s">
        <v>20</v>
      </c>
      <c r="S155" t="s">
        <v>24</v>
      </c>
      <c r="T155">
        <v>9</v>
      </c>
      <c r="U155">
        <f>Table_ExternalData_1[[#This Row],[FinData'[Gross Sales']]]-Table_ExternalData_1[[#This Row],[FinData'[Discounts']]]</f>
        <v>3693.76</v>
      </c>
      <c r="V155">
        <f>SUM(Table_ExternalData_1[FinData'[Sales']])</f>
        <v>118726350.25999992</v>
      </c>
      <c r="W155">
        <f>SUM(Table_ExternalData_1[FinData'[Profit']])</f>
        <v>16893702.260000009</v>
      </c>
      <c r="X155" s="15">
        <f>Table_ExternalData_1[[#This Row],[sum of profit]]/Table_ExternalData_1[[#This Row],[sum of sale]]</f>
        <v>0.14229109395685402</v>
      </c>
    </row>
    <row r="156" spans="1:24" x14ac:dyDescent="0.25">
      <c r="A156" t="s">
        <v>2</v>
      </c>
      <c r="B156" t="s">
        <v>9</v>
      </c>
      <c r="C156" t="s">
        <v>14</v>
      </c>
      <c r="D156" t="s">
        <v>72</v>
      </c>
      <c r="E156">
        <v>1797</v>
      </c>
      <c r="F156">
        <v>5</v>
      </c>
      <c r="G156">
        <v>350</v>
      </c>
      <c r="H156">
        <v>628950</v>
      </c>
      <c r="I156">
        <v>18868.5</v>
      </c>
      <c r="J156">
        <v>610081.5</v>
      </c>
      <c r="K156">
        <v>467220</v>
      </c>
      <c r="L156">
        <v>142861.5</v>
      </c>
      <c r="M156" s="2">
        <v>41518</v>
      </c>
      <c r="N156">
        <v>9</v>
      </c>
      <c r="O156" t="s">
        <v>67</v>
      </c>
      <c r="P156" t="s">
        <v>18</v>
      </c>
      <c r="Q156" t="s">
        <v>18</v>
      </c>
      <c r="R156" t="s">
        <v>20</v>
      </c>
      <c r="S156" t="s">
        <v>24</v>
      </c>
      <c r="T156">
        <v>9</v>
      </c>
      <c r="U156">
        <f>Table_ExternalData_1[[#This Row],[FinData'[Gross Sales']]]-Table_ExternalData_1[[#This Row],[FinData'[Discounts']]]</f>
        <v>610081.5</v>
      </c>
      <c r="V156">
        <f>SUM(Table_ExternalData_1[FinData'[Sales']])</f>
        <v>118726350.25999992</v>
      </c>
      <c r="W156">
        <f>SUM(Table_ExternalData_1[FinData'[Profit']])</f>
        <v>16893702.260000009</v>
      </c>
      <c r="X156" s="15">
        <f>Table_ExternalData_1[[#This Row],[sum of profit]]/Table_ExternalData_1[[#This Row],[sum of sale]]</f>
        <v>0.14229109395685402</v>
      </c>
    </row>
    <row r="157" spans="1:24" x14ac:dyDescent="0.25">
      <c r="A157" t="s">
        <v>1</v>
      </c>
      <c r="B157" t="s">
        <v>8</v>
      </c>
      <c r="C157" t="s">
        <v>14</v>
      </c>
      <c r="D157" t="s">
        <v>72</v>
      </c>
      <c r="E157">
        <v>1287</v>
      </c>
      <c r="F157">
        <v>5</v>
      </c>
      <c r="G157">
        <v>125</v>
      </c>
      <c r="H157">
        <v>160875</v>
      </c>
      <c r="I157">
        <v>4826.25</v>
      </c>
      <c r="J157">
        <v>156048.75</v>
      </c>
      <c r="K157">
        <v>154440</v>
      </c>
      <c r="L157">
        <v>1608.75</v>
      </c>
      <c r="M157" s="2">
        <v>41974</v>
      </c>
      <c r="N157">
        <v>12</v>
      </c>
      <c r="O157" t="s">
        <v>63</v>
      </c>
      <c r="P157" t="s">
        <v>19</v>
      </c>
      <c r="Q157" t="s">
        <v>19</v>
      </c>
      <c r="R157" t="s">
        <v>21</v>
      </c>
      <c r="S157" t="s">
        <v>27</v>
      </c>
      <c r="T157">
        <v>12</v>
      </c>
      <c r="U157">
        <f>Table_ExternalData_1[[#This Row],[FinData'[Gross Sales']]]-Table_ExternalData_1[[#This Row],[FinData'[Discounts']]]</f>
        <v>156048.75</v>
      </c>
      <c r="V157">
        <f>SUM(Table_ExternalData_1[FinData'[Sales']])</f>
        <v>118726350.25999992</v>
      </c>
      <c r="W157">
        <f>SUM(Table_ExternalData_1[FinData'[Profit']])</f>
        <v>16893702.260000009</v>
      </c>
      <c r="X157" s="15">
        <f>Table_ExternalData_1[[#This Row],[sum of profit]]/Table_ExternalData_1[[#This Row],[sum of sale]]</f>
        <v>0.14229109395685402</v>
      </c>
    </row>
    <row r="158" spans="1:24" x14ac:dyDescent="0.25">
      <c r="A158" t="s">
        <v>1</v>
      </c>
      <c r="B158" t="s">
        <v>9</v>
      </c>
      <c r="C158" t="s">
        <v>14</v>
      </c>
      <c r="D158" t="s">
        <v>72</v>
      </c>
      <c r="E158">
        <v>1706</v>
      </c>
      <c r="F158">
        <v>5</v>
      </c>
      <c r="G158">
        <v>125</v>
      </c>
      <c r="H158">
        <v>213250</v>
      </c>
      <c r="I158">
        <v>6397.5</v>
      </c>
      <c r="J158">
        <v>206852.5</v>
      </c>
      <c r="K158">
        <v>204720</v>
      </c>
      <c r="L158">
        <v>2132.5</v>
      </c>
      <c r="M158" s="2">
        <v>41974</v>
      </c>
      <c r="N158">
        <v>12</v>
      </c>
      <c r="O158" t="s">
        <v>63</v>
      </c>
      <c r="P158" t="s">
        <v>19</v>
      </c>
      <c r="Q158" t="s">
        <v>19</v>
      </c>
      <c r="R158" t="s">
        <v>21</v>
      </c>
      <c r="S158" t="s">
        <v>27</v>
      </c>
      <c r="T158">
        <v>12</v>
      </c>
      <c r="U158">
        <f>Table_ExternalData_1[[#This Row],[FinData'[Gross Sales']]]-Table_ExternalData_1[[#This Row],[FinData'[Discounts']]]</f>
        <v>206852.5</v>
      </c>
      <c r="V158">
        <f>SUM(Table_ExternalData_1[FinData'[Sales']])</f>
        <v>118726350.25999992</v>
      </c>
      <c r="W158">
        <f>SUM(Table_ExternalData_1[FinData'[Profit']])</f>
        <v>16893702.260000009</v>
      </c>
      <c r="X158" s="15">
        <f>Table_ExternalData_1[[#This Row],[sum of profit]]/Table_ExternalData_1[[#This Row],[sum of sale]]</f>
        <v>0.14229109395685402</v>
      </c>
    </row>
    <row r="159" spans="1:24" x14ac:dyDescent="0.25">
      <c r="A159" t="s">
        <v>4</v>
      </c>
      <c r="B159" t="s">
        <v>8</v>
      </c>
      <c r="C159" t="s">
        <v>15</v>
      </c>
      <c r="D159" t="s">
        <v>72</v>
      </c>
      <c r="E159">
        <v>2434.5</v>
      </c>
      <c r="F159">
        <v>10</v>
      </c>
      <c r="G159">
        <v>300</v>
      </c>
      <c r="H159">
        <v>730350</v>
      </c>
      <c r="I159">
        <v>21910.5</v>
      </c>
      <c r="J159">
        <v>708439.5</v>
      </c>
      <c r="K159">
        <v>608625</v>
      </c>
      <c r="L159">
        <v>99814.5</v>
      </c>
      <c r="M159" s="2">
        <v>41640</v>
      </c>
      <c r="N159">
        <v>1</v>
      </c>
      <c r="O159" t="s">
        <v>61</v>
      </c>
      <c r="P159" t="s">
        <v>19</v>
      </c>
      <c r="Q159" t="s">
        <v>19</v>
      </c>
      <c r="R159" t="s">
        <v>22</v>
      </c>
      <c r="S159" t="s">
        <v>28</v>
      </c>
      <c r="T159">
        <v>1</v>
      </c>
      <c r="U159">
        <f>Table_ExternalData_1[[#This Row],[FinData'[Gross Sales']]]-Table_ExternalData_1[[#This Row],[FinData'[Discounts']]]</f>
        <v>708439.5</v>
      </c>
      <c r="V159">
        <f>SUM(Table_ExternalData_1[FinData'[Sales']])</f>
        <v>118726350.25999992</v>
      </c>
      <c r="W159">
        <f>SUM(Table_ExternalData_1[FinData'[Profit']])</f>
        <v>16893702.260000009</v>
      </c>
      <c r="X159" s="15">
        <f>Table_ExternalData_1[[#This Row],[sum of profit]]/Table_ExternalData_1[[#This Row],[sum of sale]]</f>
        <v>0.14229109395685402</v>
      </c>
    </row>
    <row r="160" spans="1:24" x14ac:dyDescent="0.25">
      <c r="A160" t="s">
        <v>1</v>
      </c>
      <c r="B160" t="s">
        <v>7</v>
      </c>
      <c r="C160" t="s">
        <v>15</v>
      </c>
      <c r="D160" t="s">
        <v>72</v>
      </c>
      <c r="E160">
        <v>1774</v>
      </c>
      <c r="F160">
        <v>10</v>
      </c>
      <c r="G160">
        <v>125</v>
      </c>
      <c r="H160">
        <v>221750</v>
      </c>
      <c r="I160">
        <v>6652.5</v>
      </c>
      <c r="J160">
        <v>215097.5</v>
      </c>
      <c r="K160">
        <v>212880</v>
      </c>
      <c r="L160">
        <v>2217.5</v>
      </c>
      <c r="M160" s="2">
        <v>41699</v>
      </c>
      <c r="N160">
        <v>3</v>
      </c>
      <c r="O160" t="s">
        <v>64</v>
      </c>
      <c r="P160" t="s">
        <v>19</v>
      </c>
      <c r="Q160" t="s">
        <v>19</v>
      </c>
      <c r="R160" t="s">
        <v>22</v>
      </c>
      <c r="S160" t="s">
        <v>30</v>
      </c>
      <c r="T160">
        <v>3</v>
      </c>
      <c r="U160">
        <f>Table_ExternalData_1[[#This Row],[FinData'[Gross Sales']]]-Table_ExternalData_1[[#This Row],[FinData'[Discounts']]]</f>
        <v>215097.5</v>
      </c>
      <c r="V160">
        <f>SUM(Table_ExternalData_1[FinData'[Sales']])</f>
        <v>118726350.25999992</v>
      </c>
      <c r="W160">
        <f>SUM(Table_ExternalData_1[FinData'[Profit']])</f>
        <v>16893702.260000009</v>
      </c>
      <c r="X160" s="15">
        <f>Table_ExternalData_1[[#This Row],[sum of profit]]/Table_ExternalData_1[[#This Row],[sum of sale]]</f>
        <v>0.14229109395685402</v>
      </c>
    </row>
    <row r="161" spans="1:24" x14ac:dyDescent="0.25">
      <c r="A161" t="s">
        <v>0</v>
      </c>
      <c r="B161" t="s">
        <v>8</v>
      </c>
      <c r="C161" t="s">
        <v>15</v>
      </c>
      <c r="D161" t="s">
        <v>72</v>
      </c>
      <c r="E161">
        <v>1901</v>
      </c>
      <c r="F161">
        <v>10</v>
      </c>
      <c r="G161">
        <v>12</v>
      </c>
      <c r="H161">
        <v>22812</v>
      </c>
      <c r="I161">
        <v>684.36</v>
      </c>
      <c r="J161">
        <v>22127.64</v>
      </c>
      <c r="K161">
        <v>5703</v>
      </c>
      <c r="L161">
        <v>16424.64</v>
      </c>
      <c r="M161" s="2">
        <v>41791</v>
      </c>
      <c r="N161">
        <v>6</v>
      </c>
      <c r="O161" t="s">
        <v>62</v>
      </c>
      <c r="P161" t="s">
        <v>19</v>
      </c>
      <c r="Q161" t="s">
        <v>19</v>
      </c>
      <c r="R161" t="s">
        <v>23</v>
      </c>
      <c r="S161" t="s">
        <v>33</v>
      </c>
      <c r="T161">
        <v>6</v>
      </c>
      <c r="U161">
        <f>Table_ExternalData_1[[#This Row],[FinData'[Gross Sales']]]-Table_ExternalData_1[[#This Row],[FinData'[Discounts']]]</f>
        <v>22127.64</v>
      </c>
      <c r="V161">
        <f>SUM(Table_ExternalData_1[FinData'[Sales']])</f>
        <v>118726350.25999992</v>
      </c>
      <c r="W161">
        <f>SUM(Table_ExternalData_1[FinData'[Profit']])</f>
        <v>16893702.260000009</v>
      </c>
      <c r="X161" s="15">
        <f>Table_ExternalData_1[[#This Row],[sum of profit]]/Table_ExternalData_1[[#This Row],[sum of sale]]</f>
        <v>0.14229109395685402</v>
      </c>
    </row>
    <row r="162" spans="1:24" x14ac:dyDescent="0.25">
      <c r="A162" t="s">
        <v>4</v>
      </c>
      <c r="B162" t="s">
        <v>9</v>
      </c>
      <c r="C162" t="s">
        <v>15</v>
      </c>
      <c r="D162" t="s">
        <v>72</v>
      </c>
      <c r="E162">
        <v>689</v>
      </c>
      <c r="F162">
        <v>10</v>
      </c>
      <c r="G162">
        <v>300</v>
      </c>
      <c r="H162">
        <v>206700</v>
      </c>
      <c r="I162">
        <v>6201</v>
      </c>
      <c r="J162">
        <v>200499</v>
      </c>
      <c r="K162">
        <v>172250</v>
      </c>
      <c r="L162">
        <v>28249</v>
      </c>
      <c r="M162" s="2">
        <v>41791</v>
      </c>
      <c r="N162">
        <v>6</v>
      </c>
      <c r="O162" t="s">
        <v>62</v>
      </c>
      <c r="P162" t="s">
        <v>19</v>
      </c>
      <c r="Q162" t="s">
        <v>19</v>
      </c>
      <c r="R162" t="s">
        <v>23</v>
      </c>
      <c r="S162" t="s">
        <v>33</v>
      </c>
      <c r="T162">
        <v>6</v>
      </c>
      <c r="U162">
        <f>Table_ExternalData_1[[#This Row],[FinData'[Gross Sales']]]-Table_ExternalData_1[[#This Row],[FinData'[Discounts']]]</f>
        <v>200499</v>
      </c>
      <c r="V162">
        <f>SUM(Table_ExternalData_1[FinData'[Sales']])</f>
        <v>118726350.25999992</v>
      </c>
      <c r="W162">
        <f>SUM(Table_ExternalData_1[FinData'[Profit']])</f>
        <v>16893702.260000009</v>
      </c>
      <c r="X162" s="15">
        <f>Table_ExternalData_1[[#This Row],[sum of profit]]/Table_ExternalData_1[[#This Row],[sum of sale]]</f>
        <v>0.14229109395685402</v>
      </c>
    </row>
    <row r="163" spans="1:24" x14ac:dyDescent="0.25">
      <c r="A163" t="s">
        <v>1</v>
      </c>
      <c r="B163" t="s">
        <v>9</v>
      </c>
      <c r="C163" t="s">
        <v>15</v>
      </c>
      <c r="D163" t="s">
        <v>72</v>
      </c>
      <c r="E163">
        <v>1570</v>
      </c>
      <c r="F163">
        <v>10</v>
      </c>
      <c r="G163">
        <v>125</v>
      </c>
      <c r="H163">
        <v>196250</v>
      </c>
      <c r="I163">
        <v>5887.5</v>
      </c>
      <c r="J163">
        <v>190362.5</v>
      </c>
      <c r="K163">
        <v>188400</v>
      </c>
      <c r="L163">
        <v>1962.5</v>
      </c>
      <c r="M163" s="2">
        <v>41791</v>
      </c>
      <c r="N163">
        <v>6</v>
      </c>
      <c r="O163" t="s">
        <v>62</v>
      </c>
      <c r="P163" t="s">
        <v>19</v>
      </c>
      <c r="Q163" t="s">
        <v>19</v>
      </c>
      <c r="R163" t="s">
        <v>23</v>
      </c>
      <c r="S163" t="s">
        <v>33</v>
      </c>
      <c r="T163">
        <v>6</v>
      </c>
      <c r="U163">
        <f>Table_ExternalData_1[[#This Row],[FinData'[Gross Sales']]]-Table_ExternalData_1[[#This Row],[FinData'[Discounts']]]</f>
        <v>190362.5</v>
      </c>
      <c r="V163">
        <f>SUM(Table_ExternalData_1[FinData'[Sales']])</f>
        <v>118726350.25999992</v>
      </c>
      <c r="W163">
        <f>SUM(Table_ExternalData_1[FinData'[Profit']])</f>
        <v>16893702.260000009</v>
      </c>
      <c r="X163" s="15">
        <f>Table_ExternalData_1[[#This Row],[sum of profit]]/Table_ExternalData_1[[#This Row],[sum of sale]]</f>
        <v>0.14229109395685402</v>
      </c>
    </row>
    <row r="164" spans="1:24" x14ac:dyDescent="0.25">
      <c r="A164" t="s">
        <v>0</v>
      </c>
      <c r="B164" t="s">
        <v>11</v>
      </c>
      <c r="C164" t="s">
        <v>15</v>
      </c>
      <c r="D164" t="s">
        <v>72</v>
      </c>
      <c r="E164">
        <v>1369.5</v>
      </c>
      <c r="F164">
        <v>10</v>
      </c>
      <c r="G164">
        <v>12</v>
      </c>
      <c r="H164">
        <v>16434</v>
      </c>
      <c r="I164">
        <v>493.02</v>
      </c>
      <c r="J164">
        <v>15940.98</v>
      </c>
      <c r="K164">
        <v>4108.5</v>
      </c>
      <c r="L164">
        <v>11832.48</v>
      </c>
      <c r="M164" s="2">
        <v>41821</v>
      </c>
      <c r="N164">
        <v>7</v>
      </c>
      <c r="O164" t="s">
        <v>65</v>
      </c>
      <c r="P164" t="s">
        <v>19</v>
      </c>
      <c r="Q164" t="s">
        <v>19</v>
      </c>
      <c r="R164" t="s">
        <v>20</v>
      </c>
      <c r="S164" t="s">
        <v>34</v>
      </c>
      <c r="T164">
        <v>7</v>
      </c>
      <c r="U164">
        <f>Table_ExternalData_1[[#This Row],[FinData'[Gross Sales']]]-Table_ExternalData_1[[#This Row],[FinData'[Discounts']]]</f>
        <v>15940.98</v>
      </c>
      <c r="V164">
        <f>SUM(Table_ExternalData_1[FinData'[Sales']])</f>
        <v>118726350.25999992</v>
      </c>
      <c r="W164">
        <f>SUM(Table_ExternalData_1[FinData'[Profit']])</f>
        <v>16893702.260000009</v>
      </c>
      <c r="X164" s="15">
        <f>Table_ExternalData_1[[#This Row],[sum of profit]]/Table_ExternalData_1[[#This Row],[sum of sale]]</f>
        <v>0.14229109395685402</v>
      </c>
    </row>
    <row r="165" spans="1:24" x14ac:dyDescent="0.25">
      <c r="A165" t="s">
        <v>1</v>
      </c>
      <c r="B165" t="s">
        <v>7</v>
      </c>
      <c r="C165" t="s">
        <v>15</v>
      </c>
      <c r="D165" t="s">
        <v>72</v>
      </c>
      <c r="E165">
        <v>2009</v>
      </c>
      <c r="F165">
        <v>10</v>
      </c>
      <c r="G165">
        <v>125</v>
      </c>
      <c r="H165">
        <v>251125</v>
      </c>
      <c r="I165">
        <v>7533.75</v>
      </c>
      <c r="J165">
        <v>243591.25</v>
      </c>
      <c r="K165">
        <v>241080</v>
      </c>
      <c r="L165">
        <v>2511.25</v>
      </c>
      <c r="M165" s="2">
        <v>41913</v>
      </c>
      <c r="N165">
        <v>10</v>
      </c>
      <c r="O165" t="s">
        <v>68</v>
      </c>
      <c r="P165" t="s">
        <v>19</v>
      </c>
      <c r="Q165" t="s">
        <v>19</v>
      </c>
      <c r="R165" t="s">
        <v>21</v>
      </c>
      <c r="S165" t="s">
        <v>25</v>
      </c>
      <c r="T165">
        <v>10</v>
      </c>
      <c r="U165">
        <f>Table_ExternalData_1[[#This Row],[FinData'[Gross Sales']]]-Table_ExternalData_1[[#This Row],[FinData'[Discounts']]]</f>
        <v>243591.25</v>
      </c>
      <c r="V165">
        <f>SUM(Table_ExternalData_1[FinData'[Sales']])</f>
        <v>118726350.25999992</v>
      </c>
      <c r="W165">
        <f>SUM(Table_ExternalData_1[FinData'[Profit']])</f>
        <v>16893702.260000009</v>
      </c>
      <c r="X165" s="15">
        <f>Table_ExternalData_1[[#This Row],[sum of profit]]/Table_ExternalData_1[[#This Row],[sum of sale]]</f>
        <v>0.14229109395685402</v>
      </c>
    </row>
    <row r="166" spans="1:24" x14ac:dyDescent="0.25">
      <c r="A166" t="s">
        <v>3</v>
      </c>
      <c r="B166" t="s">
        <v>9</v>
      </c>
      <c r="C166" t="s">
        <v>15</v>
      </c>
      <c r="D166" t="s">
        <v>72</v>
      </c>
      <c r="E166">
        <v>1945</v>
      </c>
      <c r="F166">
        <v>10</v>
      </c>
      <c r="G166">
        <v>15</v>
      </c>
      <c r="H166">
        <v>29175</v>
      </c>
      <c r="I166">
        <v>875.25</v>
      </c>
      <c r="J166">
        <v>28299.75</v>
      </c>
      <c r="K166">
        <v>19450</v>
      </c>
      <c r="L166">
        <v>8849.75</v>
      </c>
      <c r="M166" s="2">
        <v>41548</v>
      </c>
      <c r="N166">
        <v>10</v>
      </c>
      <c r="O166" t="s">
        <v>68</v>
      </c>
      <c r="P166" t="s">
        <v>18</v>
      </c>
      <c r="Q166" t="s">
        <v>18</v>
      </c>
      <c r="R166" t="s">
        <v>21</v>
      </c>
      <c r="S166" t="s">
        <v>25</v>
      </c>
      <c r="T166">
        <v>10</v>
      </c>
      <c r="U166">
        <f>Table_ExternalData_1[[#This Row],[FinData'[Gross Sales']]]-Table_ExternalData_1[[#This Row],[FinData'[Discounts']]]</f>
        <v>28299.75</v>
      </c>
      <c r="V166">
        <f>SUM(Table_ExternalData_1[FinData'[Sales']])</f>
        <v>118726350.25999992</v>
      </c>
      <c r="W166">
        <f>SUM(Table_ExternalData_1[FinData'[Profit']])</f>
        <v>16893702.260000009</v>
      </c>
      <c r="X166" s="15">
        <f>Table_ExternalData_1[[#This Row],[sum of profit]]/Table_ExternalData_1[[#This Row],[sum of sale]]</f>
        <v>0.14229109395685402</v>
      </c>
    </row>
    <row r="167" spans="1:24" x14ac:dyDescent="0.25">
      <c r="A167" t="s">
        <v>1</v>
      </c>
      <c r="B167" t="s">
        <v>8</v>
      </c>
      <c r="C167" t="s">
        <v>15</v>
      </c>
      <c r="D167" t="s">
        <v>72</v>
      </c>
      <c r="E167">
        <v>1287</v>
      </c>
      <c r="F167">
        <v>10</v>
      </c>
      <c r="G167">
        <v>125</v>
      </c>
      <c r="H167">
        <v>160875</v>
      </c>
      <c r="I167">
        <v>4826.25</v>
      </c>
      <c r="J167">
        <v>156048.75</v>
      </c>
      <c r="K167">
        <v>154440</v>
      </c>
      <c r="L167">
        <v>1608.75</v>
      </c>
      <c r="M167" s="2">
        <v>41974</v>
      </c>
      <c r="N167">
        <v>12</v>
      </c>
      <c r="O167" t="s">
        <v>63</v>
      </c>
      <c r="P167" t="s">
        <v>19</v>
      </c>
      <c r="Q167" t="s">
        <v>19</v>
      </c>
      <c r="R167" t="s">
        <v>21</v>
      </c>
      <c r="S167" t="s">
        <v>27</v>
      </c>
      <c r="T167">
        <v>12</v>
      </c>
      <c r="U167">
        <f>Table_ExternalData_1[[#This Row],[FinData'[Gross Sales']]]-Table_ExternalData_1[[#This Row],[FinData'[Discounts']]]</f>
        <v>156048.75</v>
      </c>
      <c r="V167">
        <f>SUM(Table_ExternalData_1[FinData'[Sales']])</f>
        <v>118726350.25999992</v>
      </c>
      <c r="W167">
        <f>SUM(Table_ExternalData_1[FinData'[Profit']])</f>
        <v>16893702.260000009</v>
      </c>
      <c r="X167" s="15">
        <f>Table_ExternalData_1[[#This Row],[sum of profit]]/Table_ExternalData_1[[#This Row],[sum of sale]]</f>
        <v>0.14229109395685402</v>
      </c>
    </row>
    <row r="168" spans="1:24" x14ac:dyDescent="0.25">
      <c r="A168" t="s">
        <v>1</v>
      </c>
      <c r="B168" t="s">
        <v>9</v>
      </c>
      <c r="C168" t="s">
        <v>15</v>
      </c>
      <c r="D168" t="s">
        <v>72</v>
      </c>
      <c r="E168">
        <v>1706</v>
      </c>
      <c r="F168">
        <v>10</v>
      </c>
      <c r="G168">
        <v>125</v>
      </c>
      <c r="H168">
        <v>213250</v>
      </c>
      <c r="I168">
        <v>6397.5</v>
      </c>
      <c r="J168">
        <v>206852.5</v>
      </c>
      <c r="K168">
        <v>204720</v>
      </c>
      <c r="L168">
        <v>2132.5</v>
      </c>
      <c r="M168" s="2">
        <v>41974</v>
      </c>
      <c r="N168">
        <v>12</v>
      </c>
      <c r="O168" t="s">
        <v>63</v>
      </c>
      <c r="P168" t="s">
        <v>19</v>
      </c>
      <c r="Q168" t="s">
        <v>19</v>
      </c>
      <c r="R168" t="s">
        <v>21</v>
      </c>
      <c r="S168" t="s">
        <v>27</v>
      </c>
      <c r="T168">
        <v>12</v>
      </c>
      <c r="U168">
        <f>Table_ExternalData_1[[#This Row],[FinData'[Gross Sales']]]-Table_ExternalData_1[[#This Row],[FinData'[Discounts']]]</f>
        <v>206852.5</v>
      </c>
      <c r="V168">
        <f>SUM(Table_ExternalData_1[FinData'[Sales']])</f>
        <v>118726350.25999992</v>
      </c>
      <c r="W168">
        <f>SUM(Table_ExternalData_1[FinData'[Profit']])</f>
        <v>16893702.260000009</v>
      </c>
      <c r="X168" s="15">
        <f>Table_ExternalData_1[[#This Row],[sum of profit]]/Table_ExternalData_1[[#This Row],[sum of sale]]</f>
        <v>0.14229109395685402</v>
      </c>
    </row>
    <row r="169" spans="1:24" x14ac:dyDescent="0.25">
      <c r="A169" t="s">
        <v>1</v>
      </c>
      <c r="B169" t="s">
        <v>7</v>
      </c>
      <c r="C169" t="s">
        <v>16</v>
      </c>
      <c r="D169" t="s">
        <v>72</v>
      </c>
      <c r="E169">
        <v>2009</v>
      </c>
      <c r="F169">
        <v>120</v>
      </c>
      <c r="G169">
        <v>125</v>
      </c>
      <c r="H169">
        <v>251125</v>
      </c>
      <c r="I169">
        <v>7533.75</v>
      </c>
      <c r="J169">
        <v>243591.25</v>
      </c>
      <c r="K169">
        <v>241080</v>
      </c>
      <c r="L169">
        <v>2511.25</v>
      </c>
      <c r="M169" s="2">
        <v>41913</v>
      </c>
      <c r="N169">
        <v>10</v>
      </c>
      <c r="O169" t="s">
        <v>68</v>
      </c>
      <c r="P169" t="s">
        <v>19</v>
      </c>
      <c r="Q169" t="s">
        <v>19</v>
      </c>
      <c r="R169" t="s">
        <v>21</v>
      </c>
      <c r="S169" t="s">
        <v>25</v>
      </c>
      <c r="T169">
        <v>10</v>
      </c>
      <c r="U169">
        <f>Table_ExternalData_1[[#This Row],[FinData'[Gross Sales']]]-Table_ExternalData_1[[#This Row],[FinData'[Discounts']]]</f>
        <v>243591.25</v>
      </c>
      <c r="V169">
        <f>SUM(Table_ExternalData_1[FinData'[Sales']])</f>
        <v>118726350.25999992</v>
      </c>
      <c r="W169">
        <f>SUM(Table_ExternalData_1[FinData'[Profit']])</f>
        <v>16893702.260000009</v>
      </c>
      <c r="X169" s="15">
        <f>Table_ExternalData_1[[#This Row],[sum of profit]]/Table_ExternalData_1[[#This Row],[sum of sale]]</f>
        <v>0.14229109395685402</v>
      </c>
    </row>
    <row r="170" spans="1:24" x14ac:dyDescent="0.25">
      <c r="A170" t="s">
        <v>4</v>
      </c>
      <c r="B170" t="s">
        <v>11</v>
      </c>
      <c r="C170" t="s">
        <v>17</v>
      </c>
      <c r="D170" t="s">
        <v>72</v>
      </c>
      <c r="E170">
        <v>2844</v>
      </c>
      <c r="F170">
        <v>250</v>
      </c>
      <c r="G170">
        <v>300</v>
      </c>
      <c r="H170">
        <v>853200</v>
      </c>
      <c r="I170">
        <v>25596</v>
      </c>
      <c r="J170">
        <v>827604</v>
      </c>
      <c r="K170">
        <v>711000</v>
      </c>
      <c r="L170">
        <v>116604</v>
      </c>
      <c r="M170" s="2">
        <v>41671</v>
      </c>
      <c r="N170">
        <v>2</v>
      </c>
      <c r="O170" t="s">
        <v>69</v>
      </c>
      <c r="P170" t="s">
        <v>19</v>
      </c>
      <c r="Q170" t="s">
        <v>19</v>
      </c>
      <c r="R170" t="s">
        <v>22</v>
      </c>
      <c r="S170" t="s">
        <v>29</v>
      </c>
      <c r="T170">
        <v>2</v>
      </c>
      <c r="U170">
        <f>Table_ExternalData_1[[#This Row],[FinData'[Gross Sales']]]-Table_ExternalData_1[[#This Row],[FinData'[Discounts']]]</f>
        <v>827604</v>
      </c>
      <c r="V170">
        <f>SUM(Table_ExternalData_1[FinData'[Sales']])</f>
        <v>118726350.25999992</v>
      </c>
      <c r="W170">
        <f>SUM(Table_ExternalData_1[FinData'[Profit']])</f>
        <v>16893702.260000009</v>
      </c>
      <c r="X170" s="15">
        <f>Table_ExternalData_1[[#This Row],[sum of profit]]/Table_ExternalData_1[[#This Row],[sum of sale]]</f>
        <v>0.14229109395685402</v>
      </c>
    </row>
    <row r="171" spans="1:24" x14ac:dyDescent="0.25">
      <c r="A171" t="s">
        <v>0</v>
      </c>
      <c r="B171" t="s">
        <v>10</v>
      </c>
      <c r="C171" t="s">
        <v>17</v>
      </c>
      <c r="D171" t="s">
        <v>72</v>
      </c>
      <c r="E171">
        <v>1916</v>
      </c>
      <c r="F171">
        <v>250</v>
      </c>
      <c r="G171">
        <v>12</v>
      </c>
      <c r="H171">
        <v>22992</v>
      </c>
      <c r="I171">
        <v>689.76</v>
      </c>
      <c r="J171">
        <v>22302.240000000002</v>
      </c>
      <c r="K171">
        <v>5748</v>
      </c>
      <c r="L171">
        <v>16554.240000000002</v>
      </c>
      <c r="M171" s="2">
        <v>41730</v>
      </c>
      <c r="N171">
        <v>4</v>
      </c>
      <c r="O171" t="s">
        <v>71</v>
      </c>
      <c r="P171" t="s">
        <v>19</v>
      </c>
      <c r="Q171" t="s">
        <v>19</v>
      </c>
      <c r="R171" t="s">
        <v>23</v>
      </c>
      <c r="S171" t="s">
        <v>31</v>
      </c>
      <c r="T171">
        <v>4</v>
      </c>
      <c r="U171">
        <f>Table_ExternalData_1[[#This Row],[FinData'[Gross Sales']]]-Table_ExternalData_1[[#This Row],[FinData'[Discounts']]]</f>
        <v>22302.240000000002</v>
      </c>
      <c r="V171">
        <f>SUM(Table_ExternalData_1[FinData'[Sales']])</f>
        <v>118726350.25999992</v>
      </c>
      <c r="W171">
        <f>SUM(Table_ExternalData_1[FinData'[Profit']])</f>
        <v>16893702.260000009</v>
      </c>
      <c r="X171" s="15">
        <f>Table_ExternalData_1[[#This Row],[sum of profit]]/Table_ExternalData_1[[#This Row],[sum of sale]]</f>
        <v>0.14229109395685402</v>
      </c>
    </row>
    <row r="172" spans="1:24" x14ac:dyDescent="0.25">
      <c r="A172" t="s">
        <v>1</v>
      </c>
      <c r="B172" t="s">
        <v>9</v>
      </c>
      <c r="C172" t="s">
        <v>17</v>
      </c>
      <c r="D172" t="s">
        <v>72</v>
      </c>
      <c r="E172">
        <v>1570</v>
      </c>
      <c r="F172">
        <v>250</v>
      </c>
      <c r="G172">
        <v>125</v>
      </c>
      <c r="H172">
        <v>196250</v>
      </c>
      <c r="I172">
        <v>5887.5</v>
      </c>
      <c r="J172">
        <v>190362.5</v>
      </c>
      <c r="K172">
        <v>188400</v>
      </c>
      <c r="L172">
        <v>1962.5</v>
      </c>
      <c r="M172" s="2">
        <v>41791</v>
      </c>
      <c r="N172">
        <v>6</v>
      </c>
      <c r="O172" t="s">
        <v>62</v>
      </c>
      <c r="P172" t="s">
        <v>19</v>
      </c>
      <c r="Q172" t="s">
        <v>19</v>
      </c>
      <c r="R172" t="s">
        <v>23</v>
      </c>
      <c r="S172" t="s">
        <v>33</v>
      </c>
      <c r="T172">
        <v>6</v>
      </c>
      <c r="U172">
        <f>Table_ExternalData_1[[#This Row],[FinData'[Gross Sales']]]-Table_ExternalData_1[[#This Row],[FinData'[Discounts']]]</f>
        <v>190362.5</v>
      </c>
      <c r="V172">
        <f>SUM(Table_ExternalData_1[FinData'[Sales']])</f>
        <v>118726350.25999992</v>
      </c>
      <c r="W172">
        <f>SUM(Table_ExternalData_1[FinData'[Profit']])</f>
        <v>16893702.260000009</v>
      </c>
      <c r="X172" s="15">
        <f>Table_ExternalData_1[[#This Row],[sum of profit]]/Table_ExternalData_1[[#This Row],[sum of sale]]</f>
        <v>0.14229109395685402</v>
      </c>
    </row>
    <row r="173" spans="1:24" x14ac:dyDescent="0.25">
      <c r="A173" t="s">
        <v>4</v>
      </c>
      <c r="B173" t="s">
        <v>7</v>
      </c>
      <c r="C173" t="s">
        <v>17</v>
      </c>
      <c r="D173" t="s">
        <v>72</v>
      </c>
      <c r="E173">
        <v>1874</v>
      </c>
      <c r="F173">
        <v>250</v>
      </c>
      <c r="G173">
        <v>300</v>
      </c>
      <c r="H173">
        <v>562200</v>
      </c>
      <c r="I173">
        <v>16866</v>
      </c>
      <c r="J173">
        <v>545334</v>
      </c>
      <c r="K173">
        <v>468500</v>
      </c>
      <c r="L173">
        <v>76834</v>
      </c>
      <c r="M173" s="2">
        <v>41852</v>
      </c>
      <c r="N173">
        <v>8</v>
      </c>
      <c r="O173" t="s">
        <v>66</v>
      </c>
      <c r="P173" t="s">
        <v>19</v>
      </c>
      <c r="Q173" t="s">
        <v>19</v>
      </c>
      <c r="R173" t="s">
        <v>20</v>
      </c>
      <c r="S173" t="s">
        <v>35</v>
      </c>
      <c r="T173">
        <v>8</v>
      </c>
      <c r="U173">
        <f>Table_ExternalData_1[[#This Row],[FinData'[Gross Sales']]]-Table_ExternalData_1[[#This Row],[FinData'[Discounts']]]</f>
        <v>545334</v>
      </c>
      <c r="V173">
        <f>SUM(Table_ExternalData_1[FinData'[Sales']])</f>
        <v>118726350.25999992</v>
      </c>
      <c r="W173">
        <f>SUM(Table_ExternalData_1[FinData'[Profit']])</f>
        <v>16893702.260000009</v>
      </c>
      <c r="X173" s="15">
        <f>Table_ExternalData_1[[#This Row],[sum of profit]]/Table_ExternalData_1[[#This Row],[sum of sale]]</f>
        <v>0.14229109395685402</v>
      </c>
    </row>
    <row r="174" spans="1:24" x14ac:dyDescent="0.25">
      <c r="A174" t="s">
        <v>2</v>
      </c>
      <c r="B174" t="s">
        <v>10</v>
      </c>
      <c r="C174" t="s">
        <v>17</v>
      </c>
      <c r="D174" t="s">
        <v>72</v>
      </c>
      <c r="E174">
        <v>1642</v>
      </c>
      <c r="F174">
        <v>250</v>
      </c>
      <c r="G174">
        <v>350</v>
      </c>
      <c r="H174">
        <v>574700</v>
      </c>
      <c r="I174">
        <v>17241</v>
      </c>
      <c r="J174">
        <v>557459</v>
      </c>
      <c r="K174">
        <v>426920</v>
      </c>
      <c r="L174">
        <v>130539</v>
      </c>
      <c r="M174" s="2">
        <v>41852</v>
      </c>
      <c r="N174">
        <v>8</v>
      </c>
      <c r="O174" t="s">
        <v>66</v>
      </c>
      <c r="P174" t="s">
        <v>19</v>
      </c>
      <c r="Q174" t="s">
        <v>19</v>
      </c>
      <c r="R174" t="s">
        <v>20</v>
      </c>
      <c r="S174" t="s">
        <v>35</v>
      </c>
      <c r="T174">
        <v>8</v>
      </c>
      <c r="U174">
        <f>Table_ExternalData_1[[#This Row],[FinData'[Gross Sales']]]-Table_ExternalData_1[[#This Row],[FinData'[Discounts']]]</f>
        <v>557459</v>
      </c>
      <c r="V174">
        <f>SUM(Table_ExternalData_1[FinData'[Sales']])</f>
        <v>118726350.25999992</v>
      </c>
      <c r="W174">
        <f>SUM(Table_ExternalData_1[FinData'[Profit']])</f>
        <v>16893702.260000009</v>
      </c>
      <c r="X174" s="15">
        <f>Table_ExternalData_1[[#This Row],[sum of profit]]/Table_ExternalData_1[[#This Row],[sum of sale]]</f>
        <v>0.14229109395685402</v>
      </c>
    </row>
    <row r="175" spans="1:24" x14ac:dyDescent="0.25">
      <c r="A175" t="s">
        <v>3</v>
      </c>
      <c r="B175" t="s">
        <v>9</v>
      </c>
      <c r="C175" t="s">
        <v>17</v>
      </c>
      <c r="D175" t="s">
        <v>72</v>
      </c>
      <c r="E175">
        <v>1945</v>
      </c>
      <c r="F175">
        <v>250</v>
      </c>
      <c r="G175">
        <v>15</v>
      </c>
      <c r="H175">
        <v>29175</v>
      </c>
      <c r="I175">
        <v>875.25</v>
      </c>
      <c r="J175">
        <v>28299.75</v>
      </c>
      <c r="K175">
        <v>19450</v>
      </c>
      <c r="L175">
        <v>8849.75</v>
      </c>
      <c r="M175" s="2">
        <v>41548</v>
      </c>
      <c r="N175">
        <v>10</v>
      </c>
      <c r="O175" t="s">
        <v>68</v>
      </c>
      <c r="P175" t="s">
        <v>18</v>
      </c>
      <c r="Q175" t="s">
        <v>18</v>
      </c>
      <c r="R175" t="s">
        <v>21</v>
      </c>
      <c r="S175" t="s">
        <v>25</v>
      </c>
      <c r="T175">
        <v>10</v>
      </c>
      <c r="U175">
        <f>Table_ExternalData_1[[#This Row],[FinData'[Gross Sales']]]-Table_ExternalData_1[[#This Row],[FinData'[Discounts']]]</f>
        <v>28299.75</v>
      </c>
      <c r="V175">
        <f>SUM(Table_ExternalData_1[FinData'[Sales']])</f>
        <v>118726350.25999992</v>
      </c>
      <c r="W175">
        <f>SUM(Table_ExternalData_1[FinData'[Profit']])</f>
        <v>16893702.260000009</v>
      </c>
      <c r="X175" s="15">
        <f>Table_ExternalData_1[[#This Row],[sum of profit]]/Table_ExternalData_1[[#This Row],[sum of sale]]</f>
        <v>0.14229109395685402</v>
      </c>
    </row>
    <row r="176" spans="1:24" x14ac:dyDescent="0.25">
      <c r="A176" t="s">
        <v>2</v>
      </c>
      <c r="B176" t="s">
        <v>7</v>
      </c>
      <c r="C176" t="s">
        <v>13</v>
      </c>
      <c r="D176" t="s">
        <v>72</v>
      </c>
      <c r="E176">
        <v>831</v>
      </c>
      <c r="F176">
        <v>3</v>
      </c>
      <c r="G176">
        <v>20</v>
      </c>
      <c r="H176">
        <v>16620</v>
      </c>
      <c r="I176">
        <v>498.6</v>
      </c>
      <c r="J176">
        <v>16121.4</v>
      </c>
      <c r="K176">
        <v>8310</v>
      </c>
      <c r="L176">
        <v>7811.4</v>
      </c>
      <c r="M176" s="2">
        <v>41760</v>
      </c>
      <c r="N176">
        <v>5</v>
      </c>
      <c r="O176" t="s">
        <v>32</v>
      </c>
      <c r="P176" t="s">
        <v>19</v>
      </c>
      <c r="Q176" t="s">
        <v>19</v>
      </c>
      <c r="R176" t="s">
        <v>23</v>
      </c>
      <c r="S176" t="s">
        <v>32</v>
      </c>
      <c r="T176">
        <v>5</v>
      </c>
      <c r="U176">
        <f>Table_ExternalData_1[[#This Row],[FinData'[Gross Sales']]]-Table_ExternalData_1[[#This Row],[FinData'[Discounts']]]</f>
        <v>16121.4</v>
      </c>
      <c r="V176">
        <f>SUM(Table_ExternalData_1[FinData'[Sales']])</f>
        <v>118726350.25999992</v>
      </c>
      <c r="W176">
        <f>SUM(Table_ExternalData_1[FinData'[Profit']])</f>
        <v>16893702.260000009</v>
      </c>
      <c r="X176" s="15">
        <f>Table_ExternalData_1[[#This Row],[sum of profit]]/Table_ExternalData_1[[#This Row],[sum of sale]]</f>
        <v>0.14229109395685402</v>
      </c>
    </row>
    <row r="177" spans="1:24" x14ac:dyDescent="0.25">
      <c r="A177" t="s">
        <v>2</v>
      </c>
      <c r="B177" t="s">
        <v>10</v>
      </c>
      <c r="C177" t="s">
        <v>15</v>
      </c>
      <c r="D177" t="s">
        <v>72</v>
      </c>
      <c r="E177">
        <v>1760</v>
      </c>
      <c r="F177">
        <v>10</v>
      </c>
      <c r="G177">
        <v>7</v>
      </c>
      <c r="H177">
        <v>12320</v>
      </c>
      <c r="I177">
        <v>369.6</v>
      </c>
      <c r="J177">
        <v>11950.4</v>
      </c>
      <c r="K177">
        <v>8800</v>
      </c>
      <c r="L177">
        <v>3150.4</v>
      </c>
      <c r="M177" s="2">
        <v>41518</v>
      </c>
      <c r="N177">
        <v>9</v>
      </c>
      <c r="O177" t="s">
        <v>67</v>
      </c>
      <c r="P177" t="s">
        <v>18</v>
      </c>
      <c r="Q177" t="s">
        <v>18</v>
      </c>
      <c r="R177" t="s">
        <v>20</v>
      </c>
      <c r="S177" t="s">
        <v>24</v>
      </c>
      <c r="T177">
        <v>9</v>
      </c>
      <c r="U177">
        <f>Table_ExternalData_1[[#This Row],[FinData'[Gross Sales']]]-Table_ExternalData_1[[#This Row],[FinData'[Discounts']]]</f>
        <v>11950.4</v>
      </c>
      <c r="V177">
        <f>SUM(Table_ExternalData_1[FinData'[Sales']])</f>
        <v>118726350.25999992</v>
      </c>
      <c r="W177">
        <f>SUM(Table_ExternalData_1[FinData'[Profit']])</f>
        <v>16893702.260000009</v>
      </c>
      <c r="X177" s="15">
        <f>Table_ExternalData_1[[#This Row],[sum of profit]]/Table_ExternalData_1[[#This Row],[sum of sale]]</f>
        <v>0.14229109395685402</v>
      </c>
    </row>
    <row r="178" spans="1:24" x14ac:dyDescent="0.25">
      <c r="A178" t="s">
        <v>2</v>
      </c>
      <c r="B178" t="s">
        <v>7</v>
      </c>
      <c r="C178" t="s">
        <v>16</v>
      </c>
      <c r="D178" t="s">
        <v>72</v>
      </c>
      <c r="E178">
        <v>3850.5</v>
      </c>
      <c r="F178">
        <v>120</v>
      </c>
      <c r="G178">
        <v>20</v>
      </c>
      <c r="H178">
        <v>77010</v>
      </c>
      <c r="I178">
        <v>2310.3000000000002</v>
      </c>
      <c r="J178">
        <v>74699.7</v>
      </c>
      <c r="K178">
        <v>38505</v>
      </c>
      <c r="L178">
        <v>36194.699999999997</v>
      </c>
      <c r="M178" s="2">
        <v>41730</v>
      </c>
      <c r="N178">
        <v>4</v>
      </c>
      <c r="O178" t="s">
        <v>71</v>
      </c>
      <c r="P178" t="s">
        <v>19</v>
      </c>
      <c r="Q178" t="s">
        <v>19</v>
      </c>
      <c r="R178" t="s">
        <v>23</v>
      </c>
      <c r="S178" t="s">
        <v>31</v>
      </c>
      <c r="T178">
        <v>4</v>
      </c>
      <c r="U178">
        <f>Table_ExternalData_1[[#This Row],[FinData'[Gross Sales']]]-Table_ExternalData_1[[#This Row],[FinData'[Discounts']]]</f>
        <v>74699.7</v>
      </c>
      <c r="V178">
        <f>SUM(Table_ExternalData_1[FinData'[Sales']])</f>
        <v>118726350.25999992</v>
      </c>
      <c r="W178">
        <f>SUM(Table_ExternalData_1[FinData'[Profit']])</f>
        <v>16893702.260000009</v>
      </c>
      <c r="X178" s="15">
        <f>Table_ExternalData_1[[#This Row],[sum of profit]]/Table_ExternalData_1[[#This Row],[sum of sale]]</f>
        <v>0.14229109395685402</v>
      </c>
    </row>
    <row r="179" spans="1:24" x14ac:dyDescent="0.25">
      <c r="A179" t="s">
        <v>0</v>
      </c>
      <c r="B179" t="s">
        <v>9</v>
      </c>
      <c r="C179" t="s">
        <v>17</v>
      </c>
      <c r="D179" t="s">
        <v>72</v>
      </c>
      <c r="E179">
        <v>2479</v>
      </c>
      <c r="F179">
        <v>250</v>
      </c>
      <c r="G179">
        <v>12</v>
      </c>
      <c r="H179">
        <v>29748</v>
      </c>
      <c r="I179">
        <v>892.44</v>
      </c>
      <c r="J179">
        <v>28855.56</v>
      </c>
      <c r="K179">
        <v>7437</v>
      </c>
      <c r="L179">
        <v>21418.560000000001</v>
      </c>
      <c r="M179" s="2">
        <v>41640</v>
      </c>
      <c r="N179">
        <v>1</v>
      </c>
      <c r="O179" t="s">
        <v>61</v>
      </c>
      <c r="P179" t="s">
        <v>19</v>
      </c>
      <c r="Q179" t="s">
        <v>19</v>
      </c>
      <c r="R179" t="s">
        <v>22</v>
      </c>
      <c r="S179" t="s">
        <v>28</v>
      </c>
      <c r="T179">
        <v>1</v>
      </c>
      <c r="U179">
        <f>Table_ExternalData_1[[#This Row],[FinData'[Gross Sales']]]-Table_ExternalData_1[[#This Row],[FinData'[Discounts']]]</f>
        <v>28855.56</v>
      </c>
      <c r="V179">
        <f>SUM(Table_ExternalData_1[FinData'[Sales']])</f>
        <v>118726350.25999992</v>
      </c>
      <c r="W179">
        <f>SUM(Table_ExternalData_1[FinData'[Profit']])</f>
        <v>16893702.260000009</v>
      </c>
      <c r="X179" s="15">
        <f>Table_ExternalData_1[[#This Row],[sum of profit]]/Table_ExternalData_1[[#This Row],[sum of sale]]</f>
        <v>0.14229109395685402</v>
      </c>
    </row>
    <row r="180" spans="1:24" x14ac:dyDescent="0.25">
      <c r="A180" t="s">
        <v>3</v>
      </c>
      <c r="B180" t="s">
        <v>10</v>
      </c>
      <c r="C180" t="s">
        <v>14</v>
      </c>
      <c r="D180" t="s">
        <v>72</v>
      </c>
      <c r="E180">
        <v>2031</v>
      </c>
      <c r="F180">
        <v>5</v>
      </c>
      <c r="G180">
        <v>15</v>
      </c>
      <c r="H180">
        <v>30465</v>
      </c>
      <c r="I180">
        <v>1218.5999999999999</v>
      </c>
      <c r="J180">
        <v>29246.400000000001</v>
      </c>
      <c r="K180">
        <v>20310</v>
      </c>
      <c r="L180">
        <v>8936.4</v>
      </c>
      <c r="M180" s="2">
        <v>41913</v>
      </c>
      <c r="N180">
        <v>10</v>
      </c>
      <c r="O180" t="s">
        <v>68</v>
      </c>
      <c r="P180" t="s">
        <v>19</v>
      </c>
      <c r="Q180" t="s">
        <v>19</v>
      </c>
      <c r="R180" t="s">
        <v>21</v>
      </c>
      <c r="S180" t="s">
        <v>25</v>
      </c>
      <c r="T180">
        <v>10</v>
      </c>
      <c r="U180">
        <f>Table_ExternalData_1[[#This Row],[FinData'[Gross Sales']]]-Table_ExternalData_1[[#This Row],[FinData'[Discounts']]]</f>
        <v>29246.400000000001</v>
      </c>
      <c r="V180">
        <f>SUM(Table_ExternalData_1[FinData'[Sales']])</f>
        <v>118726350.25999992</v>
      </c>
      <c r="W180">
        <f>SUM(Table_ExternalData_1[FinData'[Profit']])</f>
        <v>16893702.260000009</v>
      </c>
      <c r="X180" s="15">
        <f>Table_ExternalData_1[[#This Row],[sum of profit]]/Table_ExternalData_1[[#This Row],[sum of sale]]</f>
        <v>0.14229109395685402</v>
      </c>
    </row>
    <row r="181" spans="1:24" x14ac:dyDescent="0.25">
      <c r="A181" t="s">
        <v>3</v>
      </c>
      <c r="B181" t="s">
        <v>10</v>
      </c>
      <c r="C181" t="s">
        <v>15</v>
      </c>
      <c r="D181" t="s">
        <v>72</v>
      </c>
      <c r="E181">
        <v>2031</v>
      </c>
      <c r="F181">
        <v>10</v>
      </c>
      <c r="G181">
        <v>15</v>
      </c>
      <c r="H181">
        <v>30465</v>
      </c>
      <c r="I181">
        <v>1218.5999999999999</v>
      </c>
      <c r="J181">
        <v>29246.400000000001</v>
      </c>
      <c r="K181">
        <v>20310</v>
      </c>
      <c r="L181">
        <v>8936.4</v>
      </c>
      <c r="M181" s="2">
        <v>41913</v>
      </c>
      <c r="N181">
        <v>10</v>
      </c>
      <c r="O181" t="s">
        <v>68</v>
      </c>
      <c r="P181" t="s">
        <v>19</v>
      </c>
      <c r="Q181" t="s">
        <v>19</v>
      </c>
      <c r="R181" t="s">
        <v>21</v>
      </c>
      <c r="S181" t="s">
        <v>25</v>
      </c>
      <c r="T181">
        <v>10</v>
      </c>
      <c r="U181">
        <f>Table_ExternalData_1[[#This Row],[FinData'[Gross Sales']]]-Table_ExternalData_1[[#This Row],[FinData'[Discounts']]]</f>
        <v>29246.400000000001</v>
      </c>
      <c r="V181">
        <f>SUM(Table_ExternalData_1[FinData'[Sales']])</f>
        <v>118726350.25999992</v>
      </c>
      <c r="W181">
        <f>SUM(Table_ExternalData_1[FinData'[Profit']])</f>
        <v>16893702.260000009</v>
      </c>
      <c r="X181" s="15">
        <f>Table_ExternalData_1[[#This Row],[sum of profit]]/Table_ExternalData_1[[#This Row],[sum of sale]]</f>
        <v>0.14229109395685402</v>
      </c>
    </row>
    <row r="182" spans="1:24" x14ac:dyDescent="0.25">
      <c r="A182" t="s">
        <v>3</v>
      </c>
      <c r="B182" t="s">
        <v>8</v>
      </c>
      <c r="C182" t="s">
        <v>15</v>
      </c>
      <c r="D182" t="s">
        <v>72</v>
      </c>
      <c r="E182">
        <v>2261</v>
      </c>
      <c r="F182">
        <v>10</v>
      </c>
      <c r="G182">
        <v>15</v>
      </c>
      <c r="H182">
        <v>33915</v>
      </c>
      <c r="I182">
        <v>1356.6</v>
      </c>
      <c r="J182">
        <v>32558.400000000001</v>
      </c>
      <c r="K182">
        <v>22610</v>
      </c>
      <c r="L182">
        <v>9948.4</v>
      </c>
      <c r="M182" s="2">
        <v>41609</v>
      </c>
      <c r="N182">
        <v>12</v>
      </c>
      <c r="O182" t="s">
        <v>63</v>
      </c>
      <c r="P182" t="s">
        <v>18</v>
      </c>
      <c r="Q182" t="s">
        <v>18</v>
      </c>
      <c r="R182" t="s">
        <v>21</v>
      </c>
      <c r="S182" t="s">
        <v>27</v>
      </c>
      <c r="T182">
        <v>12</v>
      </c>
      <c r="U182">
        <f>Table_ExternalData_1[[#This Row],[FinData'[Gross Sales']]]-Table_ExternalData_1[[#This Row],[FinData'[Discounts']]]</f>
        <v>32558.400000000001</v>
      </c>
      <c r="V182">
        <f>SUM(Table_ExternalData_1[FinData'[Sales']])</f>
        <v>118726350.25999992</v>
      </c>
      <c r="W182">
        <f>SUM(Table_ExternalData_1[FinData'[Profit']])</f>
        <v>16893702.260000009</v>
      </c>
      <c r="X182" s="15">
        <f>Table_ExternalData_1[[#This Row],[sum of profit]]/Table_ExternalData_1[[#This Row],[sum of sale]]</f>
        <v>0.14229109395685402</v>
      </c>
    </row>
    <row r="183" spans="1:24" x14ac:dyDescent="0.25">
      <c r="A183" t="s">
        <v>2</v>
      </c>
      <c r="B183" t="s">
        <v>11</v>
      </c>
      <c r="C183" t="s">
        <v>16</v>
      </c>
      <c r="D183" t="s">
        <v>72</v>
      </c>
      <c r="E183">
        <v>736</v>
      </c>
      <c r="F183">
        <v>120</v>
      </c>
      <c r="G183">
        <v>20</v>
      </c>
      <c r="H183">
        <v>14720</v>
      </c>
      <c r="I183">
        <v>588.79999999999995</v>
      </c>
      <c r="J183">
        <v>14131.2</v>
      </c>
      <c r="K183">
        <v>7360</v>
      </c>
      <c r="L183">
        <v>6771.2</v>
      </c>
      <c r="M183" s="2">
        <v>41518</v>
      </c>
      <c r="N183">
        <v>9</v>
      </c>
      <c r="O183" t="s">
        <v>67</v>
      </c>
      <c r="P183" t="s">
        <v>18</v>
      </c>
      <c r="Q183" t="s">
        <v>18</v>
      </c>
      <c r="R183" t="s">
        <v>20</v>
      </c>
      <c r="S183" t="s">
        <v>24</v>
      </c>
      <c r="T183">
        <v>9</v>
      </c>
      <c r="U183">
        <f>Table_ExternalData_1[[#This Row],[FinData'[Gross Sales']]]-Table_ExternalData_1[[#This Row],[FinData'[Discounts']]]</f>
        <v>14131.2</v>
      </c>
      <c r="V183">
        <f>SUM(Table_ExternalData_1[FinData'[Sales']])</f>
        <v>118726350.25999992</v>
      </c>
      <c r="W183">
        <f>SUM(Table_ExternalData_1[FinData'[Profit']])</f>
        <v>16893702.260000009</v>
      </c>
      <c r="X183" s="15">
        <f>Table_ExternalData_1[[#This Row],[sum of profit]]/Table_ExternalData_1[[#This Row],[sum of sale]]</f>
        <v>0.14229109395685402</v>
      </c>
    </row>
    <row r="184" spans="1:24" x14ac:dyDescent="0.25">
      <c r="A184" t="s">
        <v>2</v>
      </c>
      <c r="B184" t="s">
        <v>7</v>
      </c>
      <c r="C184" t="s">
        <v>13</v>
      </c>
      <c r="D184" t="s">
        <v>72</v>
      </c>
      <c r="E184">
        <v>2851</v>
      </c>
      <c r="F184">
        <v>3</v>
      </c>
      <c r="G184">
        <v>7</v>
      </c>
      <c r="H184">
        <v>19957</v>
      </c>
      <c r="I184">
        <v>798.28</v>
      </c>
      <c r="J184">
        <v>19158.72</v>
      </c>
      <c r="K184">
        <v>14255</v>
      </c>
      <c r="L184">
        <v>4903.72</v>
      </c>
      <c r="M184" s="2">
        <v>41548</v>
      </c>
      <c r="N184">
        <v>10</v>
      </c>
      <c r="O184" t="s">
        <v>68</v>
      </c>
      <c r="P184" t="s">
        <v>18</v>
      </c>
      <c r="Q184" t="s">
        <v>18</v>
      </c>
      <c r="R184" t="s">
        <v>21</v>
      </c>
      <c r="S184" t="s">
        <v>25</v>
      </c>
      <c r="T184">
        <v>10</v>
      </c>
      <c r="U184">
        <f>Table_ExternalData_1[[#This Row],[FinData'[Gross Sales']]]-Table_ExternalData_1[[#This Row],[FinData'[Discounts']]]</f>
        <v>19158.72</v>
      </c>
      <c r="V184">
        <f>SUM(Table_ExternalData_1[FinData'[Sales']])</f>
        <v>118726350.25999992</v>
      </c>
      <c r="W184">
        <f>SUM(Table_ExternalData_1[FinData'[Profit']])</f>
        <v>16893702.260000009</v>
      </c>
      <c r="X184" s="15">
        <f>Table_ExternalData_1[[#This Row],[sum of profit]]/Table_ExternalData_1[[#This Row],[sum of sale]]</f>
        <v>0.14229109395685402</v>
      </c>
    </row>
    <row r="185" spans="1:24" x14ac:dyDescent="0.25">
      <c r="A185" t="s">
        <v>4</v>
      </c>
      <c r="B185" t="s">
        <v>9</v>
      </c>
      <c r="C185" t="s">
        <v>13</v>
      </c>
      <c r="D185" t="s">
        <v>72</v>
      </c>
      <c r="E185">
        <v>2021</v>
      </c>
      <c r="F185">
        <v>3</v>
      </c>
      <c r="G185">
        <v>300</v>
      </c>
      <c r="H185">
        <v>606300</v>
      </c>
      <c r="I185">
        <v>24252</v>
      </c>
      <c r="J185">
        <v>582048</v>
      </c>
      <c r="K185">
        <v>505250</v>
      </c>
      <c r="L185">
        <v>76798</v>
      </c>
      <c r="M185" s="2">
        <v>41913</v>
      </c>
      <c r="N185">
        <v>10</v>
      </c>
      <c r="O185" t="s">
        <v>68</v>
      </c>
      <c r="P185" t="s">
        <v>19</v>
      </c>
      <c r="Q185" t="s">
        <v>19</v>
      </c>
      <c r="R185" t="s">
        <v>21</v>
      </c>
      <c r="S185" t="s">
        <v>25</v>
      </c>
      <c r="T185">
        <v>10</v>
      </c>
      <c r="U185">
        <f>Table_ExternalData_1[[#This Row],[FinData'[Gross Sales']]]-Table_ExternalData_1[[#This Row],[FinData'[Discounts']]]</f>
        <v>582048</v>
      </c>
      <c r="V185">
        <f>SUM(Table_ExternalData_1[FinData'[Sales']])</f>
        <v>118726350.25999992</v>
      </c>
      <c r="W185">
        <f>SUM(Table_ExternalData_1[FinData'[Profit']])</f>
        <v>16893702.260000009</v>
      </c>
      <c r="X185" s="15">
        <f>Table_ExternalData_1[[#This Row],[sum of profit]]/Table_ExternalData_1[[#This Row],[sum of sale]]</f>
        <v>0.14229109395685402</v>
      </c>
    </row>
    <row r="186" spans="1:24" x14ac:dyDescent="0.25">
      <c r="A186" t="s">
        <v>2</v>
      </c>
      <c r="B186" t="s">
        <v>11</v>
      </c>
      <c r="C186" t="s">
        <v>13</v>
      </c>
      <c r="D186" t="s">
        <v>72</v>
      </c>
      <c r="E186">
        <v>274</v>
      </c>
      <c r="F186">
        <v>3</v>
      </c>
      <c r="G186">
        <v>350</v>
      </c>
      <c r="H186">
        <v>95900</v>
      </c>
      <c r="I186">
        <v>3836</v>
      </c>
      <c r="J186">
        <v>92064</v>
      </c>
      <c r="K186">
        <v>71240</v>
      </c>
      <c r="L186">
        <v>20824</v>
      </c>
      <c r="M186" s="2">
        <v>41974</v>
      </c>
      <c r="N186">
        <v>12</v>
      </c>
      <c r="O186" t="s">
        <v>63</v>
      </c>
      <c r="P186" t="s">
        <v>19</v>
      </c>
      <c r="Q186" t="s">
        <v>19</v>
      </c>
      <c r="R186" t="s">
        <v>21</v>
      </c>
      <c r="S186" t="s">
        <v>27</v>
      </c>
      <c r="T186">
        <v>12</v>
      </c>
      <c r="U186">
        <f>Table_ExternalData_1[[#This Row],[FinData'[Gross Sales']]]-Table_ExternalData_1[[#This Row],[FinData'[Discounts']]]</f>
        <v>92064</v>
      </c>
      <c r="V186">
        <f>SUM(Table_ExternalData_1[FinData'[Sales']])</f>
        <v>118726350.25999992</v>
      </c>
      <c r="W186">
        <f>SUM(Table_ExternalData_1[FinData'[Profit']])</f>
        <v>16893702.260000009</v>
      </c>
      <c r="X186" s="15">
        <f>Table_ExternalData_1[[#This Row],[sum of profit]]/Table_ExternalData_1[[#This Row],[sum of sale]]</f>
        <v>0.14229109395685402</v>
      </c>
    </row>
    <row r="187" spans="1:24" x14ac:dyDescent="0.25">
      <c r="A187" t="s">
        <v>3</v>
      </c>
      <c r="B187" t="s">
        <v>7</v>
      </c>
      <c r="C187" t="s">
        <v>14</v>
      </c>
      <c r="D187" t="s">
        <v>72</v>
      </c>
      <c r="E187">
        <v>1967</v>
      </c>
      <c r="F187">
        <v>5</v>
      </c>
      <c r="G187">
        <v>15</v>
      </c>
      <c r="H187">
        <v>29505</v>
      </c>
      <c r="I187">
        <v>1180.2</v>
      </c>
      <c r="J187">
        <v>28324.799999999999</v>
      </c>
      <c r="K187">
        <v>19670</v>
      </c>
      <c r="L187">
        <v>8654.7999999999993</v>
      </c>
      <c r="M187" s="2">
        <v>41699</v>
      </c>
      <c r="N187">
        <v>3</v>
      </c>
      <c r="O187" t="s">
        <v>64</v>
      </c>
      <c r="P187" t="s">
        <v>19</v>
      </c>
      <c r="Q187" t="s">
        <v>19</v>
      </c>
      <c r="R187" t="s">
        <v>22</v>
      </c>
      <c r="S187" t="s">
        <v>30</v>
      </c>
      <c r="T187">
        <v>3</v>
      </c>
      <c r="U187">
        <f>Table_ExternalData_1[[#This Row],[FinData'[Gross Sales']]]-Table_ExternalData_1[[#This Row],[FinData'[Discounts']]]</f>
        <v>28324.799999999999</v>
      </c>
      <c r="V187">
        <f>SUM(Table_ExternalData_1[FinData'[Sales']])</f>
        <v>118726350.25999992</v>
      </c>
      <c r="W187">
        <f>SUM(Table_ExternalData_1[FinData'[Profit']])</f>
        <v>16893702.260000009</v>
      </c>
      <c r="X187" s="15">
        <f>Table_ExternalData_1[[#This Row],[sum of profit]]/Table_ExternalData_1[[#This Row],[sum of sale]]</f>
        <v>0.14229109395685402</v>
      </c>
    </row>
    <row r="188" spans="1:24" x14ac:dyDescent="0.25">
      <c r="A188" t="s">
        <v>4</v>
      </c>
      <c r="B188" t="s">
        <v>9</v>
      </c>
      <c r="C188" t="s">
        <v>14</v>
      </c>
      <c r="D188" t="s">
        <v>72</v>
      </c>
      <c r="E188">
        <v>1859</v>
      </c>
      <c r="F188">
        <v>5</v>
      </c>
      <c r="G188">
        <v>300</v>
      </c>
      <c r="H188">
        <v>557700</v>
      </c>
      <c r="I188">
        <v>22308</v>
      </c>
      <c r="J188">
        <v>535392</v>
      </c>
      <c r="K188">
        <v>464750</v>
      </c>
      <c r="L188">
        <v>70642</v>
      </c>
      <c r="M188" s="2">
        <v>41852</v>
      </c>
      <c r="N188">
        <v>8</v>
      </c>
      <c r="O188" t="s">
        <v>66</v>
      </c>
      <c r="P188" t="s">
        <v>19</v>
      </c>
      <c r="Q188" t="s">
        <v>19</v>
      </c>
      <c r="R188" t="s">
        <v>20</v>
      </c>
      <c r="S188" t="s">
        <v>35</v>
      </c>
      <c r="T188">
        <v>8</v>
      </c>
      <c r="U188">
        <f>Table_ExternalData_1[[#This Row],[FinData'[Gross Sales']]]-Table_ExternalData_1[[#This Row],[FinData'[Discounts']]]</f>
        <v>535392</v>
      </c>
      <c r="V188">
        <f>SUM(Table_ExternalData_1[FinData'[Sales']])</f>
        <v>118726350.25999992</v>
      </c>
      <c r="W188">
        <f>SUM(Table_ExternalData_1[FinData'[Profit']])</f>
        <v>16893702.260000009</v>
      </c>
      <c r="X188" s="15">
        <f>Table_ExternalData_1[[#This Row],[sum of profit]]/Table_ExternalData_1[[#This Row],[sum of sale]]</f>
        <v>0.14229109395685402</v>
      </c>
    </row>
    <row r="189" spans="1:24" x14ac:dyDescent="0.25">
      <c r="A189" t="s">
        <v>2</v>
      </c>
      <c r="B189" t="s">
        <v>7</v>
      </c>
      <c r="C189" t="s">
        <v>14</v>
      </c>
      <c r="D189" t="s">
        <v>72</v>
      </c>
      <c r="E189">
        <v>2851</v>
      </c>
      <c r="F189">
        <v>5</v>
      </c>
      <c r="G189">
        <v>7</v>
      </c>
      <c r="H189">
        <v>19957</v>
      </c>
      <c r="I189">
        <v>798.28</v>
      </c>
      <c r="J189">
        <v>19158.72</v>
      </c>
      <c r="K189">
        <v>14255</v>
      </c>
      <c r="L189">
        <v>4903.72</v>
      </c>
      <c r="M189" s="2">
        <v>41548</v>
      </c>
      <c r="N189">
        <v>10</v>
      </c>
      <c r="O189" t="s">
        <v>68</v>
      </c>
      <c r="P189" t="s">
        <v>18</v>
      </c>
      <c r="Q189" t="s">
        <v>18</v>
      </c>
      <c r="R189" t="s">
        <v>21</v>
      </c>
      <c r="S189" t="s">
        <v>25</v>
      </c>
      <c r="T189">
        <v>10</v>
      </c>
      <c r="U189">
        <f>Table_ExternalData_1[[#This Row],[FinData'[Gross Sales']]]-Table_ExternalData_1[[#This Row],[FinData'[Discounts']]]</f>
        <v>19158.72</v>
      </c>
      <c r="V189">
        <f>SUM(Table_ExternalData_1[FinData'[Sales']])</f>
        <v>118726350.25999992</v>
      </c>
      <c r="W189">
        <f>SUM(Table_ExternalData_1[FinData'[Profit']])</f>
        <v>16893702.260000009</v>
      </c>
      <c r="X189" s="15">
        <f>Table_ExternalData_1[[#This Row],[sum of profit]]/Table_ExternalData_1[[#This Row],[sum of sale]]</f>
        <v>0.14229109395685402</v>
      </c>
    </row>
    <row r="190" spans="1:24" x14ac:dyDescent="0.25">
      <c r="A190" t="s">
        <v>4</v>
      </c>
      <c r="B190" t="s">
        <v>9</v>
      </c>
      <c r="C190" t="s">
        <v>14</v>
      </c>
      <c r="D190" t="s">
        <v>72</v>
      </c>
      <c r="E190">
        <v>2021</v>
      </c>
      <c r="F190">
        <v>5</v>
      </c>
      <c r="G190">
        <v>300</v>
      </c>
      <c r="H190">
        <v>606300</v>
      </c>
      <c r="I190">
        <v>24252</v>
      </c>
      <c r="J190">
        <v>582048</v>
      </c>
      <c r="K190">
        <v>505250</v>
      </c>
      <c r="L190">
        <v>76798</v>
      </c>
      <c r="M190" s="2">
        <v>41913</v>
      </c>
      <c r="N190">
        <v>10</v>
      </c>
      <c r="O190" t="s">
        <v>68</v>
      </c>
      <c r="P190" t="s">
        <v>19</v>
      </c>
      <c r="Q190" t="s">
        <v>19</v>
      </c>
      <c r="R190" t="s">
        <v>21</v>
      </c>
      <c r="S190" t="s">
        <v>25</v>
      </c>
      <c r="T190">
        <v>10</v>
      </c>
      <c r="U190">
        <f>Table_ExternalData_1[[#This Row],[FinData'[Gross Sales']]]-Table_ExternalData_1[[#This Row],[FinData'[Discounts']]]</f>
        <v>582048</v>
      </c>
      <c r="V190">
        <f>SUM(Table_ExternalData_1[FinData'[Sales']])</f>
        <v>118726350.25999992</v>
      </c>
      <c r="W190">
        <f>SUM(Table_ExternalData_1[FinData'[Profit']])</f>
        <v>16893702.260000009</v>
      </c>
      <c r="X190" s="15">
        <f>Table_ExternalData_1[[#This Row],[sum of profit]]/Table_ExternalData_1[[#This Row],[sum of sale]]</f>
        <v>0.14229109395685402</v>
      </c>
    </row>
    <row r="191" spans="1:24" x14ac:dyDescent="0.25">
      <c r="A191" t="s">
        <v>1</v>
      </c>
      <c r="B191" t="s">
        <v>10</v>
      </c>
      <c r="C191" t="s">
        <v>14</v>
      </c>
      <c r="D191" t="s">
        <v>72</v>
      </c>
      <c r="E191">
        <v>1138</v>
      </c>
      <c r="F191">
        <v>5</v>
      </c>
      <c r="G191">
        <v>125</v>
      </c>
      <c r="H191">
        <v>142250</v>
      </c>
      <c r="I191">
        <v>5690</v>
      </c>
      <c r="J191">
        <v>136560</v>
      </c>
      <c r="K191">
        <v>136560</v>
      </c>
      <c r="L191">
        <v>0</v>
      </c>
      <c r="M191" s="2">
        <v>41974</v>
      </c>
      <c r="N191">
        <v>12</v>
      </c>
      <c r="O191" t="s">
        <v>63</v>
      </c>
      <c r="P191" t="s">
        <v>19</v>
      </c>
      <c r="Q191" t="s">
        <v>19</v>
      </c>
      <c r="R191" t="s">
        <v>21</v>
      </c>
      <c r="S191" t="s">
        <v>27</v>
      </c>
      <c r="T191">
        <v>12</v>
      </c>
      <c r="U191">
        <f>Table_ExternalData_1[[#This Row],[FinData'[Gross Sales']]]-Table_ExternalData_1[[#This Row],[FinData'[Discounts']]]</f>
        <v>136560</v>
      </c>
      <c r="V191">
        <f>SUM(Table_ExternalData_1[FinData'[Sales']])</f>
        <v>118726350.25999992</v>
      </c>
      <c r="W191">
        <f>SUM(Table_ExternalData_1[FinData'[Profit']])</f>
        <v>16893702.260000009</v>
      </c>
      <c r="X191" s="15">
        <f>Table_ExternalData_1[[#This Row],[sum of profit]]/Table_ExternalData_1[[#This Row],[sum of sale]]</f>
        <v>0.14229109395685402</v>
      </c>
    </row>
    <row r="192" spans="1:24" x14ac:dyDescent="0.25">
      <c r="A192" t="s">
        <v>2</v>
      </c>
      <c r="B192" t="s">
        <v>7</v>
      </c>
      <c r="C192" t="s">
        <v>15</v>
      </c>
      <c r="D192" t="s">
        <v>72</v>
      </c>
      <c r="E192">
        <v>4251</v>
      </c>
      <c r="F192">
        <v>10</v>
      </c>
      <c r="G192">
        <v>7</v>
      </c>
      <c r="H192">
        <v>29757</v>
      </c>
      <c r="I192">
        <v>1190.28</v>
      </c>
      <c r="J192">
        <v>28566.720000000001</v>
      </c>
      <c r="K192">
        <v>21255</v>
      </c>
      <c r="L192">
        <v>7311.72</v>
      </c>
      <c r="M192" s="2">
        <v>41640</v>
      </c>
      <c r="N192">
        <v>1</v>
      </c>
      <c r="O192" t="s">
        <v>61</v>
      </c>
      <c r="P192" t="s">
        <v>19</v>
      </c>
      <c r="Q192" t="s">
        <v>19</v>
      </c>
      <c r="R192" t="s">
        <v>22</v>
      </c>
      <c r="S192" t="s">
        <v>28</v>
      </c>
      <c r="T192">
        <v>1</v>
      </c>
      <c r="U192">
        <f>Table_ExternalData_1[[#This Row],[FinData'[Gross Sales']]]-Table_ExternalData_1[[#This Row],[FinData'[Discounts']]]</f>
        <v>28566.720000000001</v>
      </c>
      <c r="V192">
        <f>SUM(Table_ExternalData_1[FinData'[Sales']])</f>
        <v>118726350.25999992</v>
      </c>
      <c r="W192">
        <f>SUM(Table_ExternalData_1[FinData'[Profit']])</f>
        <v>16893702.260000009</v>
      </c>
      <c r="X192" s="15">
        <f>Table_ExternalData_1[[#This Row],[sum of profit]]/Table_ExternalData_1[[#This Row],[sum of sale]]</f>
        <v>0.14229109395685402</v>
      </c>
    </row>
    <row r="193" spans="1:24" x14ac:dyDescent="0.25">
      <c r="A193" t="s">
        <v>1</v>
      </c>
      <c r="B193" t="s">
        <v>9</v>
      </c>
      <c r="C193" t="s">
        <v>15</v>
      </c>
      <c r="D193" t="s">
        <v>72</v>
      </c>
      <c r="E193">
        <v>795</v>
      </c>
      <c r="F193">
        <v>10</v>
      </c>
      <c r="G193">
        <v>125</v>
      </c>
      <c r="H193">
        <v>99375</v>
      </c>
      <c r="I193">
        <v>3975</v>
      </c>
      <c r="J193">
        <v>95400</v>
      </c>
      <c r="K193">
        <v>95400</v>
      </c>
      <c r="L193">
        <v>0</v>
      </c>
      <c r="M193" s="2">
        <v>41699</v>
      </c>
      <c r="N193">
        <v>3</v>
      </c>
      <c r="O193" t="s">
        <v>64</v>
      </c>
      <c r="P193" t="s">
        <v>19</v>
      </c>
      <c r="Q193" t="s">
        <v>19</v>
      </c>
      <c r="R193" t="s">
        <v>22</v>
      </c>
      <c r="S193" t="s">
        <v>30</v>
      </c>
      <c r="T193">
        <v>3</v>
      </c>
      <c r="U193">
        <f>Table_ExternalData_1[[#This Row],[FinData'[Gross Sales']]]-Table_ExternalData_1[[#This Row],[FinData'[Discounts']]]</f>
        <v>95400</v>
      </c>
      <c r="V193">
        <f>SUM(Table_ExternalData_1[FinData'[Sales']])</f>
        <v>118726350.25999992</v>
      </c>
      <c r="W193">
        <f>SUM(Table_ExternalData_1[FinData'[Profit']])</f>
        <v>16893702.260000009</v>
      </c>
      <c r="X193" s="15">
        <f>Table_ExternalData_1[[#This Row],[sum of profit]]/Table_ExternalData_1[[#This Row],[sum of sale]]</f>
        <v>0.14229109395685402</v>
      </c>
    </row>
    <row r="194" spans="1:24" x14ac:dyDescent="0.25">
      <c r="A194" t="s">
        <v>4</v>
      </c>
      <c r="B194" t="s">
        <v>9</v>
      </c>
      <c r="C194" t="s">
        <v>15</v>
      </c>
      <c r="D194" t="s">
        <v>72</v>
      </c>
      <c r="E194">
        <v>1414.5</v>
      </c>
      <c r="F194">
        <v>10</v>
      </c>
      <c r="G194">
        <v>300</v>
      </c>
      <c r="H194">
        <v>424350</v>
      </c>
      <c r="I194">
        <v>16974</v>
      </c>
      <c r="J194">
        <v>407376</v>
      </c>
      <c r="K194">
        <v>353625</v>
      </c>
      <c r="L194">
        <v>53751</v>
      </c>
      <c r="M194" s="2">
        <v>41730</v>
      </c>
      <c r="N194">
        <v>4</v>
      </c>
      <c r="O194" t="s">
        <v>71</v>
      </c>
      <c r="P194" t="s">
        <v>19</v>
      </c>
      <c r="Q194" t="s">
        <v>19</v>
      </c>
      <c r="R194" t="s">
        <v>23</v>
      </c>
      <c r="S194" t="s">
        <v>31</v>
      </c>
      <c r="T194">
        <v>4</v>
      </c>
      <c r="U194">
        <f>Table_ExternalData_1[[#This Row],[FinData'[Gross Sales']]]-Table_ExternalData_1[[#This Row],[FinData'[Discounts']]]</f>
        <v>407376</v>
      </c>
      <c r="V194">
        <f>SUM(Table_ExternalData_1[FinData'[Sales']])</f>
        <v>118726350.25999992</v>
      </c>
      <c r="W194">
        <f>SUM(Table_ExternalData_1[FinData'[Profit']])</f>
        <v>16893702.260000009</v>
      </c>
      <c r="X194" s="15">
        <f>Table_ExternalData_1[[#This Row],[sum of profit]]/Table_ExternalData_1[[#This Row],[sum of sale]]</f>
        <v>0.14229109395685402</v>
      </c>
    </row>
    <row r="195" spans="1:24" x14ac:dyDescent="0.25">
      <c r="A195" t="s">
        <v>4</v>
      </c>
      <c r="B195" t="s">
        <v>11</v>
      </c>
      <c r="C195" t="s">
        <v>15</v>
      </c>
      <c r="D195" t="s">
        <v>72</v>
      </c>
      <c r="E195">
        <v>2918</v>
      </c>
      <c r="F195">
        <v>10</v>
      </c>
      <c r="G195">
        <v>300</v>
      </c>
      <c r="H195">
        <v>875400</v>
      </c>
      <c r="I195">
        <v>35016</v>
      </c>
      <c r="J195">
        <v>840384</v>
      </c>
      <c r="K195">
        <v>729500</v>
      </c>
      <c r="L195">
        <v>110884</v>
      </c>
      <c r="M195" s="2">
        <v>41760</v>
      </c>
      <c r="N195">
        <v>5</v>
      </c>
      <c r="O195" t="s">
        <v>32</v>
      </c>
      <c r="P195" t="s">
        <v>19</v>
      </c>
      <c r="Q195" t="s">
        <v>19</v>
      </c>
      <c r="R195" t="s">
        <v>23</v>
      </c>
      <c r="S195" t="s">
        <v>32</v>
      </c>
      <c r="T195">
        <v>5</v>
      </c>
      <c r="U195">
        <f>Table_ExternalData_1[[#This Row],[FinData'[Gross Sales']]]-Table_ExternalData_1[[#This Row],[FinData'[Discounts']]]</f>
        <v>840384</v>
      </c>
      <c r="V195">
        <f>SUM(Table_ExternalData_1[FinData'[Sales']])</f>
        <v>118726350.25999992</v>
      </c>
      <c r="W195">
        <f>SUM(Table_ExternalData_1[FinData'[Profit']])</f>
        <v>16893702.260000009</v>
      </c>
      <c r="X195" s="15">
        <f>Table_ExternalData_1[[#This Row],[sum of profit]]/Table_ExternalData_1[[#This Row],[sum of sale]]</f>
        <v>0.14229109395685402</v>
      </c>
    </row>
    <row r="196" spans="1:24" x14ac:dyDescent="0.25">
      <c r="A196" t="s">
        <v>2</v>
      </c>
      <c r="B196" t="s">
        <v>11</v>
      </c>
      <c r="C196" t="s">
        <v>15</v>
      </c>
      <c r="D196" t="s">
        <v>72</v>
      </c>
      <c r="E196">
        <v>3450</v>
      </c>
      <c r="F196">
        <v>10</v>
      </c>
      <c r="G196">
        <v>350</v>
      </c>
      <c r="H196">
        <v>1207500</v>
      </c>
      <c r="I196">
        <v>48300</v>
      </c>
      <c r="J196">
        <v>1159200</v>
      </c>
      <c r="K196">
        <v>897000</v>
      </c>
      <c r="L196">
        <v>262200</v>
      </c>
      <c r="M196" s="2">
        <v>41821</v>
      </c>
      <c r="N196">
        <v>7</v>
      </c>
      <c r="O196" t="s">
        <v>65</v>
      </c>
      <c r="P196" t="s">
        <v>19</v>
      </c>
      <c r="Q196" t="s">
        <v>19</v>
      </c>
      <c r="R196" t="s">
        <v>20</v>
      </c>
      <c r="S196" t="s">
        <v>34</v>
      </c>
      <c r="T196">
        <v>7</v>
      </c>
      <c r="U196">
        <f>Table_ExternalData_1[[#This Row],[FinData'[Gross Sales']]]-Table_ExternalData_1[[#This Row],[FinData'[Discounts']]]</f>
        <v>1159200</v>
      </c>
      <c r="V196">
        <f>SUM(Table_ExternalData_1[FinData'[Sales']])</f>
        <v>118726350.25999992</v>
      </c>
      <c r="W196">
        <f>SUM(Table_ExternalData_1[FinData'[Profit']])</f>
        <v>16893702.260000009</v>
      </c>
      <c r="X196" s="15">
        <f>Table_ExternalData_1[[#This Row],[sum of profit]]/Table_ExternalData_1[[#This Row],[sum of sale]]</f>
        <v>0.14229109395685402</v>
      </c>
    </row>
    <row r="197" spans="1:24" x14ac:dyDescent="0.25">
      <c r="A197" t="s">
        <v>1</v>
      </c>
      <c r="B197" t="s">
        <v>8</v>
      </c>
      <c r="C197" t="s">
        <v>15</v>
      </c>
      <c r="D197" t="s">
        <v>72</v>
      </c>
      <c r="E197">
        <v>2988</v>
      </c>
      <c r="F197">
        <v>10</v>
      </c>
      <c r="G197">
        <v>125</v>
      </c>
      <c r="H197">
        <v>373500</v>
      </c>
      <c r="I197">
        <v>14940</v>
      </c>
      <c r="J197">
        <v>358560</v>
      </c>
      <c r="K197">
        <v>358560</v>
      </c>
      <c r="L197">
        <v>0</v>
      </c>
      <c r="M197" s="2">
        <v>41821</v>
      </c>
      <c r="N197">
        <v>7</v>
      </c>
      <c r="O197" t="s">
        <v>65</v>
      </c>
      <c r="P197" t="s">
        <v>19</v>
      </c>
      <c r="Q197" t="s">
        <v>19</v>
      </c>
      <c r="R197" t="s">
        <v>20</v>
      </c>
      <c r="S197" t="s">
        <v>34</v>
      </c>
      <c r="T197">
        <v>7</v>
      </c>
      <c r="U197">
        <f>Table_ExternalData_1[[#This Row],[FinData'[Gross Sales']]]-Table_ExternalData_1[[#This Row],[FinData'[Discounts']]]</f>
        <v>358560</v>
      </c>
      <c r="V197">
        <f>SUM(Table_ExternalData_1[FinData'[Sales']])</f>
        <v>118726350.25999992</v>
      </c>
      <c r="W197">
        <f>SUM(Table_ExternalData_1[FinData'[Profit']])</f>
        <v>16893702.260000009</v>
      </c>
      <c r="X197" s="15">
        <f>Table_ExternalData_1[[#This Row],[sum of profit]]/Table_ExternalData_1[[#This Row],[sum of sale]]</f>
        <v>0.14229109395685402</v>
      </c>
    </row>
    <row r="198" spans="1:24" x14ac:dyDescent="0.25">
      <c r="A198" t="s">
        <v>3</v>
      </c>
      <c r="B198" t="s">
        <v>7</v>
      </c>
      <c r="C198" t="s">
        <v>15</v>
      </c>
      <c r="D198" t="s">
        <v>72</v>
      </c>
      <c r="E198">
        <v>218</v>
      </c>
      <c r="F198">
        <v>10</v>
      </c>
      <c r="G198">
        <v>15</v>
      </c>
      <c r="H198">
        <v>3270</v>
      </c>
      <c r="I198">
        <v>130.80000000000001</v>
      </c>
      <c r="J198">
        <v>3139.2</v>
      </c>
      <c r="K198">
        <v>2180</v>
      </c>
      <c r="L198">
        <v>959.2</v>
      </c>
      <c r="M198" s="2">
        <v>41883</v>
      </c>
      <c r="N198">
        <v>9</v>
      </c>
      <c r="O198" t="s">
        <v>67</v>
      </c>
      <c r="P198" t="s">
        <v>19</v>
      </c>
      <c r="Q198" t="s">
        <v>19</v>
      </c>
      <c r="R198" t="s">
        <v>20</v>
      </c>
      <c r="S198" t="s">
        <v>24</v>
      </c>
      <c r="T198">
        <v>9</v>
      </c>
      <c r="U198">
        <f>Table_ExternalData_1[[#This Row],[FinData'[Gross Sales']]]-Table_ExternalData_1[[#This Row],[FinData'[Discounts']]]</f>
        <v>3139.2</v>
      </c>
      <c r="V198">
        <f>SUM(Table_ExternalData_1[FinData'[Sales']])</f>
        <v>118726350.25999992</v>
      </c>
      <c r="W198">
        <f>SUM(Table_ExternalData_1[FinData'[Profit']])</f>
        <v>16893702.260000009</v>
      </c>
      <c r="X198" s="15">
        <f>Table_ExternalData_1[[#This Row],[sum of profit]]/Table_ExternalData_1[[#This Row],[sum of sale]]</f>
        <v>0.14229109395685402</v>
      </c>
    </row>
    <row r="199" spans="1:24" x14ac:dyDescent="0.25">
      <c r="A199" t="s">
        <v>2</v>
      </c>
      <c r="B199" t="s">
        <v>7</v>
      </c>
      <c r="C199" t="s">
        <v>15</v>
      </c>
      <c r="D199" t="s">
        <v>72</v>
      </c>
      <c r="E199">
        <v>2074</v>
      </c>
      <c r="F199">
        <v>10</v>
      </c>
      <c r="G199">
        <v>20</v>
      </c>
      <c r="H199">
        <v>41480</v>
      </c>
      <c r="I199">
        <v>1659.2</v>
      </c>
      <c r="J199">
        <v>39820.800000000003</v>
      </c>
      <c r="K199">
        <v>20740</v>
      </c>
      <c r="L199">
        <v>19080.8</v>
      </c>
      <c r="M199" s="2">
        <v>41883</v>
      </c>
      <c r="N199">
        <v>9</v>
      </c>
      <c r="O199" t="s">
        <v>67</v>
      </c>
      <c r="P199" t="s">
        <v>19</v>
      </c>
      <c r="Q199" t="s">
        <v>19</v>
      </c>
      <c r="R199" t="s">
        <v>20</v>
      </c>
      <c r="S199" t="s">
        <v>24</v>
      </c>
      <c r="T199">
        <v>9</v>
      </c>
      <c r="U199">
        <f>Table_ExternalData_1[[#This Row],[FinData'[Gross Sales']]]-Table_ExternalData_1[[#This Row],[FinData'[Discounts']]]</f>
        <v>39820.800000000003</v>
      </c>
      <c r="V199">
        <f>SUM(Table_ExternalData_1[FinData'[Sales']])</f>
        <v>118726350.25999992</v>
      </c>
      <c r="W199">
        <f>SUM(Table_ExternalData_1[FinData'[Profit']])</f>
        <v>16893702.260000009</v>
      </c>
      <c r="X199" s="15">
        <f>Table_ExternalData_1[[#This Row],[sum of profit]]/Table_ExternalData_1[[#This Row],[sum of sale]]</f>
        <v>0.14229109395685402</v>
      </c>
    </row>
    <row r="200" spans="1:24" x14ac:dyDescent="0.25">
      <c r="A200" t="s">
        <v>2</v>
      </c>
      <c r="B200" t="s">
        <v>11</v>
      </c>
      <c r="C200" t="s">
        <v>15</v>
      </c>
      <c r="D200" t="s">
        <v>72</v>
      </c>
      <c r="E200">
        <v>1056</v>
      </c>
      <c r="F200">
        <v>10</v>
      </c>
      <c r="G200">
        <v>20</v>
      </c>
      <c r="H200">
        <v>21120</v>
      </c>
      <c r="I200">
        <v>844.8</v>
      </c>
      <c r="J200">
        <v>20275.2</v>
      </c>
      <c r="K200">
        <v>10560</v>
      </c>
      <c r="L200">
        <v>9715.2000000000007</v>
      </c>
      <c r="M200" s="2">
        <v>41883</v>
      </c>
      <c r="N200">
        <v>9</v>
      </c>
      <c r="O200" t="s">
        <v>67</v>
      </c>
      <c r="P200" t="s">
        <v>19</v>
      </c>
      <c r="Q200" t="s">
        <v>19</v>
      </c>
      <c r="R200" t="s">
        <v>20</v>
      </c>
      <c r="S200" t="s">
        <v>24</v>
      </c>
      <c r="T200">
        <v>9</v>
      </c>
      <c r="U200">
        <f>Table_ExternalData_1[[#This Row],[FinData'[Gross Sales']]]-Table_ExternalData_1[[#This Row],[FinData'[Discounts']]]</f>
        <v>20275.2</v>
      </c>
      <c r="V200">
        <f>SUM(Table_ExternalData_1[FinData'[Sales']])</f>
        <v>118726350.25999992</v>
      </c>
      <c r="W200">
        <f>SUM(Table_ExternalData_1[FinData'[Profit']])</f>
        <v>16893702.260000009</v>
      </c>
      <c r="X200" s="15">
        <f>Table_ExternalData_1[[#This Row],[sum of profit]]/Table_ExternalData_1[[#This Row],[sum of sale]]</f>
        <v>0.14229109395685402</v>
      </c>
    </row>
    <row r="201" spans="1:24" x14ac:dyDescent="0.25">
      <c r="A201" t="s">
        <v>3</v>
      </c>
      <c r="B201" t="s">
        <v>11</v>
      </c>
      <c r="C201" t="s">
        <v>15</v>
      </c>
      <c r="D201" t="s">
        <v>72</v>
      </c>
      <c r="E201">
        <v>671</v>
      </c>
      <c r="F201">
        <v>10</v>
      </c>
      <c r="G201">
        <v>15</v>
      </c>
      <c r="H201">
        <v>10065</v>
      </c>
      <c r="I201">
        <v>402.6</v>
      </c>
      <c r="J201">
        <v>9662.4</v>
      </c>
      <c r="K201">
        <v>6710</v>
      </c>
      <c r="L201">
        <v>2952.4</v>
      </c>
      <c r="M201" s="2">
        <v>41548</v>
      </c>
      <c r="N201">
        <v>10</v>
      </c>
      <c r="O201" t="s">
        <v>68</v>
      </c>
      <c r="P201" t="s">
        <v>18</v>
      </c>
      <c r="Q201" t="s">
        <v>18</v>
      </c>
      <c r="R201" t="s">
        <v>21</v>
      </c>
      <c r="S201" t="s">
        <v>25</v>
      </c>
      <c r="T201">
        <v>10</v>
      </c>
      <c r="U201">
        <f>Table_ExternalData_1[[#This Row],[FinData'[Gross Sales']]]-Table_ExternalData_1[[#This Row],[FinData'[Discounts']]]</f>
        <v>9662.4</v>
      </c>
      <c r="V201">
        <f>SUM(Table_ExternalData_1[FinData'[Sales']])</f>
        <v>118726350.25999992</v>
      </c>
      <c r="W201">
        <f>SUM(Table_ExternalData_1[FinData'[Profit']])</f>
        <v>16893702.260000009</v>
      </c>
      <c r="X201" s="15">
        <f>Table_ExternalData_1[[#This Row],[sum of profit]]/Table_ExternalData_1[[#This Row],[sum of sale]]</f>
        <v>0.14229109395685402</v>
      </c>
    </row>
    <row r="202" spans="1:24" x14ac:dyDescent="0.25">
      <c r="A202" t="s">
        <v>3</v>
      </c>
      <c r="B202" t="s">
        <v>10</v>
      </c>
      <c r="C202" t="s">
        <v>15</v>
      </c>
      <c r="D202" t="s">
        <v>72</v>
      </c>
      <c r="E202">
        <v>1514</v>
      </c>
      <c r="F202">
        <v>10</v>
      </c>
      <c r="G202">
        <v>15</v>
      </c>
      <c r="H202">
        <v>22710</v>
      </c>
      <c r="I202">
        <v>908.4</v>
      </c>
      <c r="J202">
        <v>21801.599999999999</v>
      </c>
      <c r="K202">
        <v>15140</v>
      </c>
      <c r="L202">
        <v>6661.6</v>
      </c>
      <c r="M202" s="2">
        <v>41548</v>
      </c>
      <c r="N202">
        <v>10</v>
      </c>
      <c r="O202" t="s">
        <v>68</v>
      </c>
      <c r="P202" t="s">
        <v>18</v>
      </c>
      <c r="Q202" t="s">
        <v>18</v>
      </c>
      <c r="R202" t="s">
        <v>21</v>
      </c>
      <c r="S202" t="s">
        <v>25</v>
      </c>
      <c r="T202">
        <v>10</v>
      </c>
      <c r="U202">
        <f>Table_ExternalData_1[[#This Row],[FinData'[Gross Sales']]]-Table_ExternalData_1[[#This Row],[FinData'[Discounts']]]</f>
        <v>21801.599999999999</v>
      </c>
      <c r="V202">
        <f>SUM(Table_ExternalData_1[FinData'[Sales']])</f>
        <v>118726350.25999992</v>
      </c>
      <c r="W202">
        <f>SUM(Table_ExternalData_1[FinData'[Profit']])</f>
        <v>16893702.260000009</v>
      </c>
      <c r="X202" s="15">
        <f>Table_ExternalData_1[[#This Row],[sum of profit]]/Table_ExternalData_1[[#This Row],[sum of sale]]</f>
        <v>0.14229109395685402</v>
      </c>
    </row>
    <row r="203" spans="1:24" x14ac:dyDescent="0.25">
      <c r="A203" t="s">
        <v>2</v>
      </c>
      <c r="B203" t="s">
        <v>11</v>
      </c>
      <c r="C203" t="s">
        <v>15</v>
      </c>
      <c r="D203" t="s">
        <v>72</v>
      </c>
      <c r="E203">
        <v>274</v>
      </c>
      <c r="F203">
        <v>10</v>
      </c>
      <c r="G203">
        <v>350</v>
      </c>
      <c r="H203">
        <v>95900</v>
      </c>
      <c r="I203">
        <v>3836</v>
      </c>
      <c r="J203">
        <v>92064</v>
      </c>
      <c r="K203">
        <v>71240</v>
      </c>
      <c r="L203">
        <v>20824</v>
      </c>
      <c r="M203" s="2">
        <v>41974</v>
      </c>
      <c r="N203">
        <v>12</v>
      </c>
      <c r="O203" t="s">
        <v>63</v>
      </c>
      <c r="P203" t="s">
        <v>19</v>
      </c>
      <c r="Q203" t="s">
        <v>19</v>
      </c>
      <c r="R203" t="s">
        <v>21</v>
      </c>
      <c r="S203" t="s">
        <v>27</v>
      </c>
      <c r="T203">
        <v>12</v>
      </c>
      <c r="U203">
        <f>Table_ExternalData_1[[#This Row],[FinData'[Gross Sales']]]-Table_ExternalData_1[[#This Row],[FinData'[Discounts']]]</f>
        <v>92064</v>
      </c>
      <c r="V203">
        <f>SUM(Table_ExternalData_1[FinData'[Sales']])</f>
        <v>118726350.25999992</v>
      </c>
      <c r="W203">
        <f>SUM(Table_ExternalData_1[FinData'[Profit']])</f>
        <v>16893702.260000009</v>
      </c>
      <c r="X203" s="15">
        <f>Table_ExternalData_1[[#This Row],[sum of profit]]/Table_ExternalData_1[[#This Row],[sum of sale]]</f>
        <v>0.14229109395685402</v>
      </c>
    </row>
    <row r="204" spans="1:24" x14ac:dyDescent="0.25">
      <c r="A204" t="s">
        <v>1</v>
      </c>
      <c r="B204" t="s">
        <v>10</v>
      </c>
      <c r="C204" t="s">
        <v>15</v>
      </c>
      <c r="D204" t="s">
        <v>72</v>
      </c>
      <c r="E204">
        <v>1138</v>
      </c>
      <c r="F204">
        <v>10</v>
      </c>
      <c r="G204">
        <v>125</v>
      </c>
      <c r="H204">
        <v>142250</v>
      </c>
      <c r="I204">
        <v>5690</v>
      </c>
      <c r="J204">
        <v>136560</v>
      </c>
      <c r="K204">
        <v>136560</v>
      </c>
      <c r="L204">
        <v>0</v>
      </c>
      <c r="M204" s="2">
        <v>41974</v>
      </c>
      <c r="N204">
        <v>12</v>
      </c>
      <c r="O204" t="s">
        <v>63</v>
      </c>
      <c r="P204" t="s">
        <v>19</v>
      </c>
      <c r="Q204" t="s">
        <v>19</v>
      </c>
      <c r="R204" t="s">
        <v>21</v>
      </c>
      <c r="S204" t="s">
        <v>27</v>
      </c>
      <c r="T204">
        <v>12</v>
      </c>
      <c r="U204">
        <f>Table_ExternalData_1[[#This Row],[FinData'[Gross Sales']]]-Table_ExternalData_1[[#This Row],[FinData'[Discounts']]]</f>
        <v>136560</v>
      </c>
      <c r="V204">
        <f>SUM(Table_ExternalData_1[FinData'[Sales']])</f>
        <v>118726350.25999992</v>
      </c>
      <c r="W204">
        <f>SUM(Table_ExternalData_1[FinData'[Profit']])</f>
        <v>16893702.260000009</v>
      </c>
      <c r="X204" s="15">
        <f>Table_ExternalData_1[[#This Row],[sum of profit]]/Table_ExternalData_1[[#This Row],[sum of sale]]</f>
        <v>0.14229109395685402</v>
      </c>
    </row>
    <row r="205" spans="1:24" x14ac:dyDescent="0.25">
      <c r="A205" t="s">
        <v>0</v>
      </c>
      <c r="B205" t="s">
        <v>11</v>
      </c>
      <c r="C205" t="s">
        <v>16</v>
      </c>
      <c r="D205" t="s">
        <v>72</v>
      </c>
      <c r="E205">
        <v>1465</v>
      </c>
      <c r="F205">
        <v>120</v>
      </c>
      <c r="G205">
        <v>12</v>
      </c>
      <c r="H205">
        <v>17580</v>
      </c>
      <c r="I205">
        <v>703.2</v>
      </c>
      <c r="J205">
        <v>16876.8</v>
      </c>
      <c r="K205">
        <v>4395</v>
      </c>
      <c r="L205">
        <v>12481.8</v>
      </c>
      <c r="M205" s="2">
        <v>41699</v>
      </c>
      <c r="N205">
        <v>3</v>
      </c>
      <c r="O205" t="s">
        <v>64</v>
      </c>
      <c r="P205" t="s">
        <v>19</v>
      </c>
      <c r="Q205" t="s">
        <v>19</v>
      </c>
      <c r="R205" t="s">
        <v>22</v>
      </c>
      <c r="S205" t="s">
        <v>30</v>
      </c>
      <c r="T205">
        <v>3</v>
      </c>
      <c r="U205">
        <f>Table_ExternalData_1[[#This Row],[FinData'[Gross Sales']]]-Table_ExternalData_1[[#This Row],[FinData'[Discounts']]]</f>
        <v>16876.8</v>
      </c>
      <c r="V205">
        <f>SUM(Table_ExternalData_1[FinData'[Sales']])</f>
        <v>118726350.25999992</v>
      </c>
      <c r="W205">
        <f>SUM(Table_ExternalData_1[FinData'[Profit']])</f>
        <v>16893702.260000009</v>
      </c>
      <c r="X205" s="15">
        <f>Table_ExternalData_1[[#This Row],[sum of profit]]/Table_ExternalData_1[[#This Row],[sum of sale]]</f>
        <v>0.14229109395685402</v>
      </c>
    </row>
    <row r="206" spans="1:24" x14ac:dyDescent="0.25">
      <c r="A206" t="s">
        <v>2</v>
      </c>
      <c r="B206" t="s">
        <v>7</v>
      </c>
      <c r="C206" t="s">
        <v>16</v>
      </c>
      <c r="D206" t="s">
        <v>72</v>
      </c>
      <c r="E206">
        <v>2646</v>
      </c>
      <c r="F206">
        <v>120</v>
      </c>
      <c r="G206">
        <v>20</v>
      </c>
      <c r="H206">
        <v>52920</v>
      </c>
      <c r="I206">
        <v>2116.8000000000002</v>
      </c>
      <c r="J206">
        <v>50803.199999999997</v>
      </c>
      <c r="K206">
        <v>26460</v>
      </c>
      <c r="L206">
        <v>24343.200000000001</v>
      </c>
      <c r="M206" s="2">
        <v>41518</v>
      </c>
      <c r="N206">
        <v>9</v>
      </c>
      <c r="O206" t="s">
        <v>67</v>
      </c>
      <c r="P206" t="s">
        <v>18</v>
      </c>
      <c r="Q206" t="s">
        <v>18</v>
      </c>
      <c r="R206" t="s">
        <v>20</v>
      </c>
      <c r="S206" t="s">
        <v>24</v>
      </c>
      <c r="T206">
        <v>9</v>
      </c>
      <c r="U206">
        <f>Table_ExternalData_1[[#This Row],[FinData'[Gross Sales']]]-Table_ExternalData_1[[#This Row],[FinData'[Discounts']]]</f>
        <v>50803.199999999997</v>
      </c>
      <c r="V206">
        <f>SUM(Table_ExternalData_1[FinData'[Sales']])</f>
        <v>118726350.25999992</v>
      </c>
      <c r="W206">
        <f>SUM(Table_ExternalData_1[FinData'[Profit']])</f>
        <v>16893702.260000009</v>
      </c>
      <c r="X206" s="15">
        <f>Table_ExternalData_1[[#This Row],[sum of profit]]/Table_ExternalData_1[[#This Row],[sum of sale]]</f>
        <v>0.14229109395685402</v>
      </c>
    </row>
    <row r="207" spans="1:24" x14ac:dyDescent="0.25">
      <c r="A207" t="s">
        <v>2</v>
      </c>
      <c r="B207" t="s">
        <v>8</v>
      </c>
      <c r="C207" t="s">
        <v>16</v>
      </c>
      <c r="D207" t="s">
        <v>72</v>
      </c>
      <c r="E207">
        <v>2177</v>
      </c>
      <c r="F207">
        <v>120</v>
      </c>
      <c r="G207">
        <v>350</v>
      </c>
      <c r="H207">
        <v>761950</v>
      </c>
      <c r="I207">
        <v>30478</v>
      </c>
      <c r="J207">
        <v>731472</v>
      </c>
      <c r="K207">
        <v>566020</v>
      </c>
      <c r="L207">
        <v>165452</v>
      </c>
      <c r="M207" s="2">
        <v>41913</v>
      </c>
      <c r="N207">
        <v>10</v>
      </c>
      <c r="O207" t="s">
        <v>68</v>
      </c>
      <c r="P207" t="s">
        <v>19</v>
      </c>
      <c r="Q207" t="s">
        <v>19</v>
      </c>
      <c r="R207" t="s">
        <v>21</v>
      </c>
      <c r="S207" t="s">
        <v>25</v>
      </c>
      <c r="T207">
        <v>10</v>
      </c>
      <c r="U207">
        <f>Table_ExternalData_1[[#This Row],[FinData'[Gross Sales']]]-Table_ExternalData_1[[#This Row],[FinData'[Discounts']]]</f>
        <v>731472</v>
      </c>
      <c r="V207">
        <f>SUM(Table_ExternalData_1[FinData'[Sales']])</f>
        <v>118726350.25999992</v>
      </c>
      <c r="W207">
        <f>SUM(Table_ExternalData_1[FinData'[Profit']])</f>
        <v>16893702.260000009</v>
      </c>
      <c r="X207" s="15">
        <f>Table_ExternalData_1[[#This Row],[sum of profit]]/Table_ExternalData_1[[#This Row],[sum of sale]]</f>
        <v>0.14229109395685402</v>
      </c>
    </row>
    <row r="208" spans="1:24" x14ac:dyDescent="0.25">
      <c r="A208" t="s">
        <v>0</v>
      </c>
      <c r="B208" t="s">
        <v>8</v>
      </c>
      <c r="C208" t="s">
        <v>17</v>
      </c>
      <c r="D208" t="s">
        <v>72</v>
      </c>
      <c r="E208">
        <v>866</v>
      </c>
      <c r="F208">
        <v>250</v>
      </c>
      <c r="G208">
        <v>12</v>
      </c>
      <c r="H208">
        <v>10392</v>
      </c>
      <c r="I208">
        <v>415.68</v>
      </c>
      <c r="J208">
        <v>9976.32</v>
      </c>
      <c r="K208">
        <v>2598</v>
      </c>
      <c r="L208">
        <v>7378.32</v>
      </c>
      <c r="M208" s="2">
        <v>41760</v>
      </c>
      <c r="N208">
        <v>5</v>
      </c>
      <c r="O208" t="s">
        <v>32</v>
      </c>
      <c r="P208" t="s">
        <v>19</v>
      </c>
      <c r="Q208" t="s">
        <v>19</v>
      </c>
      <c r="R208" t="s">
        <v>23</v>
      </c>
      <c r="S208" t="s">
        <v>32</v>
      </c>
      <c r="T208">
        <v>5</v>
      </c>
      <c r="U208">
        <f>Table_ExternalData_1[[#This Row],[FinData'[Gross Sales']]]-Table_ExternalData_1[[#This Row],[FinData'[Discounts']]]</f>
        <v>9976.32</v>
      </c>
      <c r="V208">
        <f>SUM(Table_ExternalData_1[FinData'[Sales']])</f>
        <v>118726350.25999992</v>
      </c>
      <c r="W208">
        <f>SUM(Table_ExternalData_1[FinData'[Profit']])</f>
        <v>16893702.260000009</v>
      </c>
      <c r="X208" s="15">
        <f>Table_ExternalData_1[[#This Row],[sum of profit]]/Table_ExternalData_1[[#This Row],[sum of sale]]</f>
        <v>0.14229109395685402</v>
      </c>
    </row>
    <row r="209" spans="1:24" x14ac:dyDescent="0.25">
      <c r="A209" t="s">
        <v>2</v>
      </c>
      <c r="B209" t="s">
        <v>11</v>
      </c>
      <c r="C209" t="s">
        <v>17</v>
      </c>
      <c r="D209" t="s">
        <v>72</v>
      </c>
      <c r="E209">
        <v>349</v>
      </c>
      <c r="F209">
        <v>250</v>
      </c>
      <c r="G209">
        <v>350</v>
      </c>
      <c r="H209">
        <v>122150</v>
      </c>
      <c r="I209">
        <v>4886</v>
      </c>
      <c r="J209">
        <v>117264</v>
      </c>
      <c r="K209">
        <v>90740</v>
      </c>
      <c r="L209">
        <v>26524</v>
      </c>
      <c r="M209" s="2">
        <v>41518</v>
      </c>
      <c r="N209">
        <v>9</v>
      </c>
      <c r="O209" t="s">
        <v>67</v>
      </c>
      <c r="P209" t="s">
        <v>18</v>
      </c>
      <c r="Q209" t="s">
        <v>18</v>
      </c>
      <c r="R209" t="s">
        <v>20</v>
      </c>
      <c r="S209" t="s">
        <v>24</v>
      </c>
      <c r="T209">
        <v>9</v>
      </c>
      <c r="U209">
        <f>Table_ExternalData_1[[#This Row],[FinData'[Gross Sales']]]-Table_ExternalData_1[[#This Row],[FinData'[Discounts']]]</f>
        <v>117264</v>
      </c>
      <c r="V209">
        <f>SUM(Table_ExternalData_1[FinData'[Sales']])</f>
        <v>118726350.25999992</v>
      </c>
      <c r="W209">
        <f>SUM(Table_ExternalData_1[FinData'[Profit']])</f>
        <v>16893702.260000009</v>
      </c>
      <c r="X209" s="15">
        <f>Table_ExternalData_1[[#This Row],[sum of profit]]/Table_ExternalData_1[[#This Row],[sum of sale]]</f>
        <v>0.14229109395685402</v>
      </c>
    </row>
    <row r="210" spans="1:24" x14ac:dyDescent="0.25">
      <c r="A210" t="s">
        <v>2</v>
      </c>
      <c r="B210" t="s">
        <v>8</v>
      </c>
      <c r="C210" t="s">
        <v>17</v>
      </c>
      <c r="D210" t="s">
        <v>72</v>
      </c>
      <c r="E210">
        <v>2177</v>
      </c>
      <c r="F210">
        <v>250</v>
      </c>
      <c r="G210">
        <v>350</v>
      </c>
      <c r="H210">
        <v>761950</v>
      </c>
      <c r="I210">
        <v>30478</v>
      </c>
      <c r="J210">
        <v>731472</v>
      </c>
      <c r="K210">
        <v>566020</v>
      </c>
      <c r="L210">
        <v>165452</v>
      </c>
      <c r="M210" s="2">
        <v>41913</v>
      </c>
      <c r="N210">
        <v>10</v>
      </c>
      <c r="O210" t="s">
        <v>68</v>
      </c>
      <c r="P210" t="s">
        <v>19</v>
      </c>
      <c r="Q210" t="s">
        <v>19</v>
      </c>
      <c r="R210" t="s">
        <v>21</v>
      </c>
      <c r="S210" t="s">
        <v>25</v>
      </c>
      <c r="T210">
        <v>10</v>
      </c>
      <c r="U210">
        <f>Table_ExternalData_1[[#This Row],[FinData'[Gross Sales']]]-Table_ExternalData_1[[#This Row],[FinData'[Discounts']]]</f>
        <v>731472</v>
      </c>
      <c r="V210">
        <f>SUM(Table_ExternalData_1[FinData'[Sales']])</f>
        <v>118726350.25999992</v>
      </c>
      <c r="W210">
        <f>SUM(Table_ExternalData_1[FinData'[Profit']])</f>
        <v>16893702.260000009</v>
      </c>
      <c r="X210" s="15">
        <f>Table_ExternalData_1[[#This Row],[sum of profit]]/Table_ExternalData_1[[#This Row],[sum of sale]]</f>
        <v>0.14229109395685402</v>
      </c>
    </row>
    <row r="211" spans="1:24" x14ac:dyDescent="0.25">
      <c r="A211" t="s">
        <v>3</v>
      </c>
      <c r="B211" t="s">
        <v>10</v>
      </c>
      <c r="C211" t="s">
        <v>17</v>
      </c>
      <c r="D211" t="s">
        <v>72</v>
      </c>
      <c r="E211">
        <v>1514</v>
      </c>
      <c r="F211">
        <v>250</v>
      </c>
      <c r="G211">
        <v>15</v>
      </c>
      <c r="H211">
        <v>22710</v>
      </c>
      <c r="I211">
        <v>908.4</v>
      </c>
      <c r="J211">
        <v>21801.599999999999</v>
      </c>
      <c r="K211">
        <v>15140</v>
      </c>
      <c r="L211">
        <v>6661.6</v>
      </c>
      <c r="M211" s="2">
        <v>41548</v>
      </c>
      <c r="N211">
        <v>10</v>
      </c>
      <c r="O211" t="s">
        <v>68</v>
      </c>
      <c r="P211" t="s">
        <v>18</v>
      </c>
      <c r="Q211" t="s">
        <v>18</v>
      </c>
      <c r="R211" t="s">
        <v>21</v>
      </c>
      <c r="S211" t="s">
        <v>25</v>
      </c>
      <c r="T211">
        <v>10</v>
      </c>
      <c r="U211">
        <f>Table_ExternalData_1[[#This Row],[FinData'[Gross Sales']]]-Table_ExternalData_1[[#This Row],[FinData'[Discounts']]]</f>
        <v>21801.599999999999</v>
      </c>
      <c r="V211">
        <f>SUM(Table_ExternalData_1[FinData'[Sales']])</f>
        <v>118726350.25999992</v>
      </c>
      <c r="W211">
        <f>SUM(Table_ExternalData_1[FinData'[Profit']])</f>
        <v>16893702.260000009</v>
      </c>
      <c r="X211" s="15">
        <f>Table_ExternalData_1[[#This Row],[sum of profit]]/Table_ExternalData_1[[#This Row],[sum of sale]]</f>
        <v>0.14229109395685402</v>
      </c>
    </row>
    <row r="212" spans="1:24" x14ac:dyDescent="0.25">
      <c r="A212" t="s">
        <v>2</v>
      </c>
      <c r="B212" t="s">
        <v>10</v>
      </c>
      <c r="C212" t="s">
        <v>12</v>
      </c>
      <c r="D212" t="s">
        <v>72</v>
      </c>
      <c r="E212">
        <v>1865</v>
      </c>
      <c r="F212">
        <v>260</v>
      </c>
      <c r="G212">
        <v>350</v>
      </c>
      <c r="H212">
        <v>652750</v>
      </c>
      <c r="I212">
        <v>26110</v>
      </c>
      <c r="J212">
        <v>626640</v>
      </c>
      <c r="K212">
        <v>484900</v>
      </c>
      <c r="L212">
        <v>141740</v>
      </c>
      <c r="M212" s="2">
        <v>41671</v>
      </c>
      <c r="N212">
        <v>2</v>
      </c>
      <c r="O212" t="s">
        <v>69</v>
      </c>
      <c r="P212" t="s">
        <v>19</v>
      </c>
      <c r="Q212" t="s">
        <v>19</v>
      </c>
      <c r="R212" t="s">
        <v>22</v>
      </c>
      <c r="S212" t="s">
        <v>29</v>
      </c>
      <c r="T212">
        <v>2</v>
      </c>
      <c r="U212">
        <f>Table_ExternalData_1[[#This Row],[FinData'[Gross Sales']]]-Table_ExternalData_1[[#This Row],[FinData'[Discounts']]]</f>
        <v>626640</v>
      </c>
      <c r="V212">
        <f>SUM(Table_ExternalData_1[FinData'[Sales']])</f>
        <v>118726350.25999992</v>
      </c>
      <c r="W212">
        <f>SUM(Table_ExternalData_1[FinData'[Profit']])</f>
        <v>16893702.260000009</v>
      </c>
      <c r="X212" s="15">
        <f>Table_ExternalData_1[[#This Row],[sum of profit]]/Table_ExternalData_1[[#This Row],[sum of sale]]</f>
        <v>0.14229109395685402</v>
      </c>
    </row>
    <row r="213" spans="1:24" x14ac:dyDescent="0.25">
      <c r="A213" t="s">
        <v>1</v>
      </c>
      <c r="B213" t="s">
        <v>10</v>
      </c>
      <c r="C213" t="s">
        <v>12</v>
      </c>
      <c r="D213" t="s">
        <v>72</v>
      </c>
      <c r="E213">
        <v>1074</v>
      </c>
      <c r="F213">
        <v>260</v>
      </c>
      <c r="G213">
        <v>125</v>
      </c>
      <c r="H213">
        <v>134250</v>
      </c>
      <c r="I213">
        <v>5370</v>
      </c>
      <c r="J213">
        <v>128880</v>
      </c>
      <c r="K213">
        <v>128880</v>
      </c>
      <c r="L213">
        <v>0</v>
      </c>
      <c r="M213" s="2">
        <v>41730</v>
      </c>
      <c r="N213">
        <v>4</v>
      </c>
      <c r="O213" t="s">
        <v>71</v>
      </c>
      <c r="P213" t="s">
        <v>19</v>
      </c>
      <c r="Q213" t="s">
        <v>19</v>
      </c>
      <c r="R213" t="s">
        <v>23</v>
      </c>
      <c r="S213" t="s">
        <v>31</v>
      </c>
      <c r="T213">
        <v>4</v>
      </c>
      <c r="U213">
        <f>Table_ExternalData_1[[#This Row],[FinData'[Gross Sales']]]-Table_ExternalData_1[[#This Row],[FinData'[Discounts']]]</f>
        <v>128880</v>
      </c>
      <c r="V213">
        <f>SUM(Table_ExternalData_1[FinData'[Sales']])</f>
        <v>118726350.25999992</v>
      </c>
      <c r="W213">
        <f>SUM(Table_ExternalData_1[FinData'[Profit']])</f>
        <v>16893702.260000009</v>
      </c>
      <c r="X213" s="15">
        <f>Table_ExternalData_1[[#This Row],[sum of profit]]/Table_ExternalData_1[[#This Row],[sum of sale]]</f>
        <v>0.14229109395685402</v>
      </c>
    </row>
    <row r="214" spans="1:24" x14ac:dyDescent="0.25">
      <c r="A214" t="s">
        <v>2</v>
      </c>
      <c r="B214" t="s">
        <v>9</v>
      </c>
      <c r="C214" t="s">
        <v>12</v>
      </c>
      <c r="D214" t="s">
        <v>72</v>
      </c>
      <c r="E214">
        <v>1907</v>
      </c>
      <c r="F214">
        <v>260</v>
      </c>
      <c r="G214">
        <v>350</v>
      </c>
      <c r="H214">
        <v>667450</v>
      </c>
      <c r="I214">
        <v>26698</v>
      </c>
      <c r="J214">
        <v>640752</v>
      </c>
      <c r="K214">
        <v>495820</v>
      </c>
      <c r="L214">
        <v>144932</v>
      </c>
      <c r="M214" s="2">
        <v>41883</v>
      </c>
      <c r="N214">
        <v>9</v>
      </c>
      <c r="O214" t="s">
        <v>67</v>
      </c>
      <c r="P214" t="s">
        <v>19</v>
      </c>
      <c r="Q214" t="s">
        <v>19</v>
      </c>
      <c r="R214" t="s">
        <v>20</v>
      </c>
      <c r="S214" t="s">
        <v>24</v>
      </c>
      <c r="T214">
        <v>9</v>
      </c>
      <c r="U214">
        <f>Table_ExternalData_1[[#This Row],[FinData'[Gross Sales']]]-Table_ExternalData_1[[#This Row],[FinData'[Discounts']]]</f>
        <v>640752</v>
      </c>
      <c r="V214">
        <f>SUM(Table_ExternalData_1[FinData'[Sales']])</f>
        <v>118726350.25999992</v>
      </c>
      <c r="W214">
        <f>SUM(Table_ExternalData_1[FinData'[Profit']])</f>
        <v>16893702.260000009</v>
      </c>
      <c r="X214" s="15">
        <f>Table_ExternalData_1[[#This Row],[sum of profit]]/Table_ExternalData_1[[#This Row],[sum of sale]]</f>
        <v>0.14229109395685402</v>
      </c>
    </row>
    <row r="215" spans="1:24" x14ac:dyDescent="0.25">
      <c r="A215" t="s">
        <v>3</v>
      </c>
      <c r="B215" t="s">
        <v>11</v>
      </c>
      <c r="C215" t="s">
        <v>12</v>
      </c>
      <c r="D215" t="s">
        <v>72</v>
      </c>
      <c r="E215">
        <v>671</v>
      </c>
      <c r="F215">
        <v>260</v>
      </c>
      <c r="G215">
        <v>15</v>
      </c>
      <c r="H215">
        <v>10065</v>
      </c>
      <c r="I215">
        <v>402.6</v>
      </c>
      <c r="J215">
        <v>9662.4</v>
      </c>
      <c r="K215">
        <v>6710</v>
      </c>
      <c r="L215">
        <v>2952.4</v>
      </c>
      <c r="M215" s="2">
        <v>41548</v>
      </c>
      <c r="N215">
        <v>10</v>
      </c>
      <c r="O215" t="s">
        <v>68</v>
      </c>
      <c r="P215" t="s">
        <v>18</v>
      </c>
      <c r="Q215" t="s">
        <v>18</v>
      </c>
      <c r="R215" t="s">
        <v>21</v>
      </c>
      <c r="S215" t="s">
        <v>25</v>
      </c>
      <c r="T215">
        <v>10</v>
      </c>
      <c r="U215">
        <f>Table_ExternalData_1[[#This Row],[FinData'[Gross Sales']]]-Table_ExternalData_1[[#This Row],[FinData'[Discounts']]]</f>
        <v>9662.4</v>
      </c>
      <c r="V215">
        <f>SUM(Table_ExternalData_1[FinData'[Sales']])</f>
        <v>118726350.25999992</v>
      </c>
      <c r="W215">
        <f>SUM(Table_ExternalData_1[FinData'[Profit']])</f>
        <v>16893702.260000009</v>
      </c>
      <c r="X215" s="15">
        <f>Table_ExternalData_1[[#This Row],[sum of profit]]/Table_ExternalData_1[[#This Row],[sum of sale]]</f>
        <v>0.14229109395685402</v>
      </c>
    </row>
    <row r="216" spans="1:24" x14ac:dyDescent="0.25">
      <c r="A216" t="s">
        <v>2</v>
      </c>
      <c r="B216" t="s">
        <v>7</v>
      </c>
      <c r="C216" t="s">
        <v>12</v>
      </c>
      <c r="D216" t="s">
        <v>72</v>
      </c>
      <c r="E216">
        <v>1778</v>
      </c>
      <c r="F216">
        <v>260</v>
      </c>
      <c r="G216">
        <v>350</v>
      </c>
      <c r="H216">
        <v>622300</v>
      </c>
      <c r="I216">
        <v>24892</v>
      </c>
      <c r="J216">
        <v>597408</v>
      </c>
      <c r="K216">
        <v>462280</v>
      </c>
      <c r="L216">
        <v>135128</v>
      </c>
      <c r="M216" s="2">
        <v>41609</v>
      </c>
      <c r="N216">
        <v>12</v>
      </c>
      <c r="O216" t="s">
        <v>63</v>
      </c>
      <c r="P216" t="s">
        <v>18</v>
      </c>
      <c r="Q216" t="s">
        <v>18</v>
      </c>
      <c r="R216" t="s">
        <v>21</v>
      </c>
      <c r="S216" t="s">
        <v>27</v>
      </c>
      <c r="T216">
        <v>12</v>
      </c>
      <c r="U216">
        <f>Table_ExternalData_1[[#This Row],[FinData'[Gross Sales']]]-Table_ExternalData_1[[#This Row],[FinData'[Discounts']]]</f>
        <v>597408</v>
      </c>
      <c r="V216">
        <f>SUM(Table_ExternalData_1[FinData'[Sales']])</f>
        <v>118726350.25999992</v>
      </c>
      <c r="W216">
        <f>SUM(Table_ExternalData_1[FinData'[Profit']])</f>
        <v>16893702.260000009</v>
      </c>
      <c r="X216" s="15">
        <f>Table_ExternalData_1[[#This Row],[sum of profit]]/Table_ExternalData_1[[#This Row],[sum of sale]]</f>
        <v>0.14229109395685402</v>
      </c>
    </row>
    <row r="217" spans="1:24" x14ac:dyDescent="0.25">
      <c r="A217" t="s">
        <v>2</v>
      </c>
      <c r="B217" t="s">
        <v>9</v>
      </c>
      <c r="C217" t="s">
        <v>14</v>
      </c>
      <c r="D217" t="s">
        <v>73</v>
      </c>
      <c r="E217">
        <v>1159</v>
      </c>
      <c r="F217">
        <v>5</v>
      </c>
      <c r="G217">
        <v>7</v>
      </c>
      <c r="H217">
        <v>8113</v>
      </c>
      <c r="I217">
        <v>405.65</v>
      </c>
      <c r="J217">
        <v>7707.35</v>
      </c>
      <c r="K217">
        <v>5795</v>
      </c>
      <c r="L217">
        <v>1912.35</v>
      </c>
      <c r="M217" s="2">
        <v>41548</v>
      </c>
      <c r="N217">
        <v>10</v>
      </c>
      <c r="O217" t="s">
        <v>68</v>
      </c>
      <c r="P217" t="s">
        <v>18</v>
      </c>
      <c r="Q217" t="s">
        <v>18</v>
      </c>
      <c r="R217" t="s">
        <v>21</v>
      </c>
      <c r="S217" t="s">
        <v>25</v>
      </c>
      <c r="T217">
        <v>10</v>
      </c>
      <c r="U217">
        <f>Table_ExternalData_1[[#This Row],[FinData'[Gross Sales']]]-Table_ExternalData_1[[#This Row],[FinData'[Discounts']]]</f>
        <v>7707.35</v>
      </c>
      <c r="V217">
        <f>SUM(Table_ExternalData_1[FinData'[Sales']])</f>
        <v>118726350.25999992</v>
      </c>
      <c r="W217">
        <f>SUM(Table_ExternalData_1[FinData'[Profit']])</f>
        <v>16893702.260000009</v>
      </c>
      <c r="X217" s="15">
        <f>Table_ExternalData_1[[#This Row],[sum of profit]]/Table_ExternalData_1[[#This Row],[sum of sale]]</f>
        <v>0.14229109395685402</v>
      </c>
    </row>
    <row r="218" spans="1:24" x14ac:dyDescent="0.25">
      <c r="A218" t="s">
        <v>2</v>
      </c>
      <c r="B218" t="s">
        <v>9</v>
      </c>
      <c r="C218" t="s">
        <v>15</v>
      </c>
      <c r="D218" t="s">
        <v>73</v>
      </c>
      <c r="E218">
        <v>1372</v>
      </c>
      <c r="F218">
        <v>10</v>
      </c>
      <c r="G218">
        <v>7</v>
      </c>
      <c r="H218">
        <v>9604</v>
      </c>
      <c r="I218">
        <v>480.2</v>
      </c>
      <c r="J218">
        <v>9123.7999999999993</v>
      </c>
      <c r="K218">
        <v>6860</v>
      </c>
      <c r="L218">
        <v>2263.8000000000002</v>
      </c>
      <c r="M218" s="2">
        <v>41640</v>
      </c>
      <c r="N218">
        <v>1</v>
      </c>
      <c r="O218" t="s">
        <v>61</v>
      </c>
      <c r="P218" t="s">
        <v>19</v>
      </c>
      <c r="Q218" t="s">
        <v>19</v>
      </c>
      <c r="R218" t="s">
        <v>22</v>
      </c>
      <c r="S218" t="s">
        <v>28</v>
      </c>
      <c r="T218">
        <v>1</v>
      </c>
      <c r="U218">
        <f>Table_ExternalData_1[[#This Row],[FinData'[Gross Sales']]]-Table_ExternalData_1[[#This Row],[FinData'[Discounts']]]</f>
        <v>9123.7999999999993</v>
      </c>
      <c r="V218">
        <f>SUM(Table_ExternalData_1[FinData'[Sales']])</f>
        <v>118726350.25999992</v>
      </c>
      <c r="W218">
        <f>SUM(Table_ExternalData_1[FinData'[Profit']])</f>
        <v>16893702.260000009</v>
      </c>
      <c r="X218" s="15">
        <f>Table_ExternalData_1[[#This Row],[sum of profit]]/Table_ExternalData_1[[#This Row],[sum of sale]]</f>
        <v>0.14229109395685402</v>
      </c>
    </row>
    <row r="219" spans="1:24" x14ac:dyDescent="0.25">
      <c r="A219" t="s">
        <v>2</v>
      </c>
      <c r="B219" t="s">
        <v>7</v>
      </c>
      <c r="C219" t="s">
        <v>15</v>
      </c>
      <c r="D219" t="s">
        <v>73</v>
      </c>
      <c r="E219">
        <v>2349</v>
      </c>
      <c r="F219">
        <v>10</v>
      </c>
      <c r="G219">
        <v>7</v>
      </c>
      <c r="H219">
        <v>16443</v>
      </c>
      <c r="I219">
        <v>822.15</v>
      </c>
      <c r="J219">
        <v>15620.85</v>
      </c>
      <c r="K219">
        <v>11745</v>
      </c>
      <c r="L219">
        <v>3875.85</v>
      </c>
      <c r="M219" s="2">
        <v>41518</v>
      </c>
      <c r="N219">
        <v>9</v>
      </c>
      <c r="O219" t="s">
        <v>67</v>
      </c>
      <c r="P219" t="s">
        <v>18</v>
      </c>
      <c r="Q219" t="s">
        <v>18</v>
      </c>
      <c r="R219" t="s">
        <v>20</v>
      </c>
      <c r="S219" t="s">
        <v>24</v>
      </c>
      <c r="T219">
        <v>9</v>
      </c>
      <c r="U219">
        <f>Table_ExternalData_1[[#This Row],[FinData'[Gross Sales']]]-Table_ExternalData_1[[#This Row],[FinData'[Discounts']]]</f>
        <v>15620.85</v>
      </c>
      <c r="V219">
        <f>SUM(Table_ExternalData_1[FinData'[Sales']])</f>
        <v>118726350.25999992</v>
      </c>
      <c r="W219">
        <f>SUM(Table_ExternalData_1[FinData'[Profit']])</f>
        <v>16893702.260000009</v>
      </c>
      <c r="X219" s="15">
        <f>Table_ExternalData_1[[#This Row],[sum of profit]]/Table_ExternalData_1[[#This Row],[sum of sale]]</f>
        <v>0.14229109395685402</v>
      </c>
    </row>
    <row r="220" spans="1:24" x14ac:dyDescent="0.25">
      <c r="A220" t="s">
        <v>2</v>
      </c>
      <c r="B220" t="s">
        <v>10</v>
      </c>
      <c r="C220" t="s">
        <v>15</v>
      </c>
      <c r="D220" t="s">
        <v>73</v>
      </c>
      <c r="E220">
        <v>2689</v>
      </c>
      <c r="F220">
        <v>10</v>
      </c>
      <c r="G220">
        <v>7</v>
      </c>
      <c r="H220">
        <v>18823</v>
      </c>
      <c r="I220">
        <v>941.15</v>
      </c>
      <c r="J220">
        <v>17881.849999999999</v>
      </c>
      <c r="K220">
        <v>13445</v>
      </c>
      <c r="L220">
        <v>4436.8500000000004</v>
      </c>
      <c r="M220" s="2">
        <v>41913</v>
      </c>
      <c r="N220">
        <v>10</v>
      </c>
      <c r="O220" t="s">
        <v>68</v>
      </c>
      <c r="P220" t="s">
        <v>19</v>
      </c>
      <c r="Q220" t="s">
        <v>19</v>
      </c>
      <c r="R220" t="s">
        <v>21</v>
      </c>
      <c r="S220" t="s">
        <v>25</v>
      </c>
      <c r="T220">
        <v>10</v>
      </c>
      <c r="U220">
        <f>Table_ExternalData_1[[#This Row],[FinData'[Gross Sales']]]-Table_ExternalData_1[[#This Row],[FinData'[Discounts']]]</f>
        <v>17881.849999999999</v>
      </c>
      <c r="V220">
        <f>SUM(Table_ExternalData_1[FinData'[Sales']])</f>
        <v>118726350.25999992</v>
      </c>
      <c r="W220">
        <f>SUM(Table_ExternalData_1[FinData'[Profit']])</f>
        <v>16893702.260000009</v>
      </c>
      <c r="X220" s="15">
        <f>Table_ExternalData_1[[#This Row],[sum of profit]]/Table_ExternalData_1[[#This Row],[sum of sale]]</f>
        <v>0.14229109395685402</v>
      </c>
    </row>
    <row r="221" spans="1:24" x14ac:dyDescent="0.25">
      <c r="A221" t="s">
        <v>0</v>
      </c>
      <c r="B221" t="s">
        <v>7</v>
      </c>
      <c r="C221" t="s">
        <v>15</v>
      </c>
      <c r="D221" t="s">
        <v>73</v>
      </c>
      <c r="E221">
        <v>2431</v>
      </c>
      <c r="F221">
        <v>10</v>
      </c>
      <c r="G221">
        <v>12</v>
      </c>
      <c r="H221">
        <v>29172</v>
      </c>
      <c r="I221">
        <v>1458.6</v>
      </c>
      <c r="J221">
        <v>27713.4</v>
      </c>
      <c r="K221">
        <v>7293</v>
      </c>
      <c r="L221">
        <v>20420.400000000001</v>
      </c>
      <c r="M221" s="2">
        <v>41974</v>
      </c>
      <c r="N221">
        <v>12</v>
      </c>
      <c r="O221" t="s">
        <v>63</v>
      </c>
      <c r="P221" t="s">
        <v>19</v>
      </c>
      <c r="Q221" t="s">
        <v>19</v>
      </c>
      <c r="R221" t="s">
        <v>21</v>
      </c>
      <c r="S221" t="s">
        <v>27</v>
      </c>
      <c r="T221">
        <v>12</v>
      </c>
      <c r="U221">
        <f>Table_ExternalData_1[[#This Row],[FinData'[Gross Sales']]]-Table_ExternalData_1[[#This Row],[FinData'[Discounts']]]</f>
        <v>27713.4</v>
      </c>
      <c r="V221">
        <f>SUM(Table_ExternalData_1[FinData'[Sales']])</f>
        <v>118726350.25999992</v>
      </c>
      <c r="W221">
        <f>SUM(Table_ExternalData_1[FinData'[Profit']])</f>
        <v>16893702.260000009</v>
      </c>
      <c r="X221" s="15">
        <f>Table_ExternalData_1[[#This Row],[sum of profit]]/Table_ExternalData_1[[#This Row],[sum of sale]]</f>
        <v>0.14229109395685402</v>
      </c>
    </row>
    <row r="222" spans="1:24" x14ac:dyDescent="0.25">
      <c r="A222" t="s">
        <v>0</v>
      </c>
      <c r="B222" t="s">
        <v>7</v>
      </c>
      <c r="C222" t="s">
        <v>16</v>
      </c>
      <c r="D222" t="s">
        <v>73</v>
      </c>
      <c r="E222">
        <v>2431</v>
      </c>
      <c r="F222">
        <v>120</v>
      </c>
      <c r="G222">
        <v>12</v>
      </c>
      <c r="H222">
        <v>29172</v>
      </c>
      <c r="I222">
        <v>1458.6</v>
      </c>
      <c r="J222">
        <v>27713.4</v>
      </c>
      <c r="K222">
        <v>7293</v>
      </c>
      <c r="L222">
        <v>20420.400000000001</v>
      </c>
      <c r="M222" s="2">
        <v>41974</v>
      </c>
      <c r="N222">
        <v>12</v>
      </c>
      <c r="O222" t="s">
        <v>63</v>
      </c>
      <c r="P222" t="s">
        <v>19</v>
      </c>
      <c r="Q222" t="s">
        <v>19</v>
      </c>
      <c r="R222" t="s">
        <v>21</v>
      </c>
      <c r="S222" t="s">
        <v>27</v>
      </c>
      <c r="T222">
        <v>12</v>
      </c>
      <c r="U222">
        <f>Table_ExternalData_1[[#This Row],[FinData'[Gross Sales']]]-Table_ExternalData_1[[#This Row],[FinData'[Discounts']]]</f>
        <v>27713.4</v>
      </c>
      <c r="V222">
        <f>SUM(Table_ExternalData_1[FinData'[Sales']])</f>
        <v>118726350.25999992</v>
      </c>
      <c r="W222">
        <f>SUM(Table_ExternalData_1[FinData'[Profit']])</f>
        <v>16893702.260000009</v>
      </c>
      <c r="X222" s="15">
        <f>Table_ExternalData_1[[#This Row],[sum of profit]]/Table_ExternalData_1[[#This Row],[sum of sale]]</f>
        <v>0.14229109395685402</v>
      </c>
    </row>
    <row r="223" spans="1:24" x14ac:dyDescent="0.25">
      <c r="A223" t="s">
        <v>2</v>
      </c>
      <c r="B223" t="s">
        <v>10</v>
      </c>
      <c r="C223" t="s">
        <v>17</v>
      </c>
      <c r="D223" t="s">
        <v>73</v>
      </c>
      <c r="E223">
        <v>2689</v>
      </c>
      <c r="F223">
        <v>250</v>
      </c>
      <c r="G223">
        <v>7</v>
      </c>
      <c r="H223">
        <v>18823</v>
      </c>
      <c r="I223">
        <v>941.15</v>
      </c>
      <c r="J223">
        <v>17881.849999999999</v>
      </c>
      <c r="K223">
        <v>13445</v>
      </c>
      <c r="L223">
        <v>4436.8500000000004</v>
      </c>
      <c r="M223" s="2">
        <v>41913</v>
      </c>
      <c r="N223">
        <v>10</v>
      </c>
      <c r="O223" t="s">
        <v>68</v>
      </c>
      <c r="P223" t="s">
        <v>19</v>
      </c>
      <c r="Q223" t="s">
        <v>19</v>
      </c>
      <c r="R223" t="s">
        <v>21</v>
      </c>
      <c r="S223" t="s">
        <v>25</v>
      </c>
      <c r="T223">
        <v>10</v>
      </c>
      <c r="U223">
        <f>Table_ExternalData_1[[#This Row],[FinData'[Gross Sales']]]-Table_ExternalData_1[[#This Row],[FinData'[Discounts']]]</f>
        <v>17881.849999999999</v>
      </c>
      <c r="V223">
        <f>SUM(Table_ExternalData_1[FinData'[Sales']])</f>
        <v>118726350.25999992</v>
      </c>
      <c r="W223">
        <f>SUM(Table_ExternalData_1[FinData'[Profit']])</f>
        <v>16893702.260000009</v>
      </c>
      <c r="X223" s="15">
        <f>Table_ExternalData_1[[#This Row],[sum of profit]]/Table_ExternalData_1[[#This Row],[sum of sale]]</f>
        <v>0.14229109395685402</v>
      </c>
    </row>
    <row r="224" spans="1:24" x14ac:dyDescent="0.25">
      <c r="A224" t="s">
        <v>2</v>
      </c>
      <c r="B224" t="s">
        <v>10</v>
      </c>
      <c r="C224" t="s">
        <v>12</v>
      </c>
      <c r="D224" t="s">
        <v>73</v>
      </c>
      <c r="E224">
        <v>1683</v>
      </c>
      <c r="F224">
        <v>260</v>
      </c>
      <c r="G224">
        <v>7</v>
      </c>
      <c r="H224">
        <v>11781</v>
      </c>
      <c r="I224">
        <v>589.04999999999995</v>
      </c>
      <c r="J224">
        <v>11191.95</v>
      </c>
      <c r="K224">
        <v>8415</v>
      </c>
      <c r="L224">
        <v>2776.95</v>
      </c>
      <c r="M224" s="2">
        <v>41821</v>
      </c>
      <c r="N224">
        <v>7</v>
      </c>
      <c r="O224" t="s">
        <v>65</v>
      </c>
      <c r="P224" t="s">
        <v>19</v>
      </c>
      <c r="Q224" t="s">
        <v>19</v>
      </c>
      <c r="R224" t="s">
        <v>20</v>
      </c>
      <c r="S224" t="s">
        <v>34</v>
      </c>
      <c r="T224">
        <v>7</v>
      </c>
      <c r="U224">
        <f>Table_ExternalData_1[[#This Row],[FinData'[Gross Sales']]]-Table_ExternalData_1[[#This Row],[FinData'[Discounts']]]</f>
        <v>11191.95</v>
      </c>
      <c r="V224">
        <f>SUM(Table_ExternalData_1[FinData'[Sales']])</f>
        <v>118726350.25999992</v>
      </c>
      <c r="W224">
        <f>SUM(Table_ExternalData_1[FinData'[Profit']])</f>
        <v>16893702.260000009</v>
      </c>
      <c r="X224" s="15">
        <f>Table_ExternalData_1[[#This Row],[sum of profit]]/Table_ExternalData_1[[#This Row],[sum of sale]]</f>
        <v>0.14229109395685402</v>
      </c>
    </row>
    <row r="225" spans="1:24" x14ac:dyDescent="0.25">
      <c r="A225" t="s">
        <v>0</v>
      </c>
      <c r="B225" t="s">
        <v>10</v>
      </c>
      <c r="C225" t="s">
        <v>12</v>
      </c>
      <c r="D225" t="s">
        <v>73</v>
      </c>
      <c r="E225">
        <v>1123</v>
      </c>
      <c r="F225">
        <v>260</v>
      </c>
      <c r="G225">
        <v>12</v>
      </c>
      <c r="H225">
        <v>13476</v>
      </c>
      <c r="I225">
        <v>673.8</v>
      </c>
      <c r="J225">
        <v>12802.2</v>
      </c>
      <c r="K225">
        <v>3369</v>
      </c>
      <c r="L225">
        <v>9433.2000000000007</v>
      </c>
      <c r="M225" s="2">
        <v>41852</v>
      </c>
      <c r="N225">
        <v>8</v>
      </c>
      <c r="O225" t="s">
        <v>66</v>
      </c>
      <c r="P225" t="s">
        <v>19</v>
      </c>
      <c r="Q225" t="s">
        <v>19</v>
      </c>
      <c r="R225" t="s">
        <v>20</v>
      </c>
      <c r="S225" t="s">
        <v>35</v>
      </c>
      <c r="T225">
        <v>8</v>
      </c>
      <c r="U225">
        <f>Table_ExternalData_1[[#This Row],[FinData'[Gross Sales']]]-Table_ExternalData_1[[#This Row],[FinData'[Discounts']]]</f>
        <v>12802.2</v>
      </c>
      <c r="V225">
        <f>SUM(Table_ExternalData_1[FinData'[Sales']])</f>
        <v>118726350.25999992</v>
      </c>
      <c r="W225">
        <f>SUM(Table_ExternalData_1[FinData'[Profit']])</f>
        <v>16893702.260000009</v>
      </c>
      <c r="X225" s="15">
        <f>Table_ExternalData_1[[#This Row],[sum of profit]]/Table_ExternalData_1[[#This Row],[sum of sale]]</f>
        <v>0.14229109395685402</v>
      </c>
    </row>
    <row r="226" spans="1:24" x14ac:dyDescent="0.25">
      <c r="A226" t="s">
        <v>2</v>
      </c>
      <c r="B226" t="s">
        <v>9</v>
      </c>
      <c r="C226" t="s">
        <v>12</v>
      </c>
      <c r="D226" t="s">
        <v>73</v>
      </c>
      <c r="E226">
        <v>1159</v>
      </c>
      <c r="F226">
        <v>260</v>
      </c>
      <c r="G226">
        <v>7</v>
      </c>
      <c r="H226">
        <v>8113</v>
      </c>
      <c r="I226">
        <v>405.65</v>
      </c>
      <c r="J226">
        <v>7707.35</v>
      </c>
      <c r="K226">
        <v>5795</v>
      </c>
      <c r="L226">
        <v>1912.35</v>
      </c>
      <c r="M226" s="2">
        <v>41548</v>
      </c>
      <c r="N226">
        <v>10</v>
      </c>
      <c r="O226" t="s">
        <v>68</v>
      </c>
      <c r="P226" t="s">
        <v>18</v>
      </c>
      <c r="Q226" t="s">
        <v>18</v>
      </c>
      <c r="R226" t="s">
        <v>21</v>
      </c>
      <c r="S226" t="s">
        <v>25</v>
      </c>
      <c r="T226">
        <v>10</v>
      </c>
      <c r="U226">
        <f>Table_ExternalData_1[[#This Row],[FinData'[Gross Sales']]]-Table_ExternalData_1[[#This Row],[FinData'[Discounts']]]</f>
        <v>7707.35</v>
      </c>
      <c r="V226">
        <f>SUM(Table_ExternalData_1[FinData'[Sales']])</f>
        <v>118726350.25999992</v>
      </c>
      <c r="W226">
        <f>SUM(Table_ExternalData_1[FinData'[Profit']])</f>
        <v>16893702.260000009</v>
      </c>
      <c r="X226" s="15">
        <f>Table_ExternalData_1[[#This Row],[sum of profit]]/Table_ExternalData_1[[#This Row],[sum of sale]]</f>
        <v>0.14229109395685402</v>
      </c>
    </row>
    <row r="227" spans="1:24" x14ac:dyDescent="0.25">
      <c r="A227" t="s">
        <v>0</v>
      </c>
      <c r="B227" t="s">
        <v>8</v>
      </c>
      <c r="C227" t="s">
        <v>13</v>
      </c>
      <c r="D227" t="s">
        <v>73</v>
      </c>
      <c r="E227">
        <v>1865</v>
      </c>
      <c r="F227">
        <v>3</v>
      </c>
      <c r="G227">
        <v>12</v>
      </c>
      <c r="H227">
        <v>22380</v>
      </c>
      <c r="I227">
        <v>1119</v>
      </c>
      <c r="J227">
        <v>21261</v>
      </c>
      <c r="K227">
        <v>5595</v>
      </c>
      <c r="L227">
        <v>15666</v>
      </c>
      <c r="M227" s="2">
        <v>41671</v>
      </c>
      <c r="N227">
        <v>2</v>
      </c>
      <c r="O227" t="s">
        <v>69</v>
      </c>
      <c r="P227" t="s">
        <v>19</v>
      </c>
      <c r="Q227" t="s">
        <v>19</v>
      </c>
      <c r="R227" t="s">
        <v>22</v>
      </c>
      <c r="S227" t="s">
        <v>29</v>
      </c>
      <c r="T227">
        <v>2</v>
      </c>
      <c r="U227">
        <f>Table_ExternalData_1[[#This Row],[FinData'[Gross Sales']]]-Table_ExternalData_1[[#This Row],[FinData'[Discounts']]]</f>
        <v>21261</v>
      </c>
      <c r="V227">
        <f>SUM(Table_ExternalData_1[FinData'[Sales']])</f>
        <v>118726350.25999992</v>
      </c>
      <c r="W227">
        <f>SUM(Table_ExternalData_1[FinData'[Profit']])</f>
        <v>16893702.260000009</v>
      </c>
      <c r="X227" s="15">
        <f>Table_ExternalData_1[[#This Row],[sum of profit]]/Table_ExternalData_1[[#This Row],[sum of sale]]</f>
        <v>0.14229109395685402</v>
      </c>
    </row>
    <row r="228" spans="1:24" x14ac:dyDescent="0.25">
      <c r="A228" t="s">
        <v>0</v>
      </c>
      <c r="B228" t="s">
        <v>9</v>
      </c>
      <c r="C228" t="s">
        <v>13</v>
      </c>
      <c r="D228" t="s">
        <v>73</v>
      </c>
      <c r="E228">
        <v>1116</v>
      </c>
      <c r="F228">
        <v>3</v>
      </c>
      <c r="G228">
        <v>12</v>
      </c>
      <c r="H228">
        <v>13392</v>
      </c>
      <c r="I228">
        <v>669.6</v>
      </c>
      <c r="J228">
        <v>12722.4</v>
      </c>
      <c r="K228">
        <v>3348</v>
      </c>
      <c r="L228">
        <v>9374.4</v>
      </c>
      <c r="M228" s="2">
        <v>41671</v>
      </c>
      <c r="N228">
        <v>2</v>
      </c>
      <c r="O228" t="s">
        <v>69</v>
      </c>
      <c r="P228" t="s">
        <v>19</v>
      </c>
      <c r="Q228" t="s">
        <v>19</v>
      </c>
      <c r="R228" t="s">
        <v>22</v>
      </c>
      <c r="S228" t="s">
        <v>29</v>
      </c>
      <c r="T228">
        <v>2</v>
      </c>
      <c r="U228">
        <f>Table_ExternalData_1[[#This Row],[FinData'[Gross Sales']]]-Table_ExternalData_1[[#This Row],[FinData'[Discounts']]]</f>
        <v>12722.4</v>
      </c>
      <c r="V228">
        <f>SUM(Table_ExternalData_1[FinData'[Sales']])</f>
        <v>118726350.25999992</v>
      </c>
      <c r="W228">
        <f>SUM(Table_ExternalData_1[FinData'[Profit']])</f>
        <v>16893702.260000009</v>
      </c>
      <c r="X228" s="15">
        <f>Table_ExternalData_1[[#This Row],[sum of profit]]/Table_ExternalData_1[[#This Row],[sum of sale]]</f>
        <v>0.14229109395685402</v>
      </c>
    </row>
    <row r="229" spans="1:24" x14ac:dyDescent="0.25">
      <c r="A229" t="s">
        <v>2</v>
      </c>
      <c r="B229" t="s">
        <v>8</v>
      </c>
      <c r="C229" t="s">
        <v>13</v>
      </c>
      <c r="D229" t="s">
        <v>73</v>
      </c>
      <c r="E229">
        <v>1563</v>
      </c>
      <c r="F229">
        <v>3</v>
      </c>
      <c r="G229">
        <v>20</v>
      </c>
      <c r="H229">
        <v>31260</v>
      </c>
      <c r="I229">
        <v>1563</v>
      </c>
      <c r="J229">
        <v>29697</v>
      </c>
      <c r="K229">
        <v>15630</v>
      </c>
      <c r="L229">
        <v>14067</v>
      </c>
      <c r="M229" s="2">
        <v>41760</v>
      </c>
      <c r="N229">
        <v>5</v>
      </c>
      <c r="O229" t="s">
        <v>32</v>
      </c>
      <c r="P229" t="s">
        <v>19</v>
      </c>
      <c r="Q229" t="s">
        <v>19</v>
      </c>
      <c r="R229" t="s">
        <v>23</v>
      </c>
      <c r="S229" t="s">
        <v>32</v>
      </c>
      <c r="T229">
        <v>5</v>
      </c>
      <c r="U229">
        <f>Table_ExternalData_1[[#This Row],[FinData'[Gross Sales']]]-Table_ExternalData_1[[#This Row],[FinData'[Discounts']]]</f>
        <v>29697</v>
      </c>
      <c r="V229">
        <f>SUM(Table_ExternalData_1[FinData'[Sales']])</f>
        <v>118726350.25999992</v>
      </c>
      <c r="W229">
        <f>SUM(Table_ExternalData_1[FinData'[Profit']])</f>
        <v>16893702.260000009</v>
      </c>
      <c r="X229" s="15">
        <f>Table_ExternalData_1[[#This Row],[sum of profit]]/Table_ExternalData_1[[#This Row],[sum of sale]]</f>
        <v>0.14229109395685402</v>
      </c>
    </row>
    <row r="230" spans="1:24" x14ac:dyDescent="0.25">
      <c r="A230" t="s">
        <v>4</v>
      </c>
      <c r="B230" t="s">
        <v>11</v>
      </c>
      <c r="C230" t="s">
        <v>13</v>
      </c>
      <c r="D230" t="s">
        <v>73</v>
      </c>
      <c r="E230">
        <v>991</v>
      </c>
      <c r="F230">
        <v>3</v>
      </c>
      <c r="G230">
        <v>300</v>
      </c>
      <c r="H230">
        <v>297300</v>
      </c>
      <c r="I230">
        <v>14865</v>
      </c>
      <c r="J230">
        <v>282435</v>
      </c>
      <c r="K230">
        <v>247750</v>
      </c>
      <c r="L230">
        <v>34685</v>
      </c>
      <c r="M230" s="2">
        <v>41791</v>
      </c>
      <c r="N230">
        <v>6</v>
      </c>
      <c r="O230" t="s">
        <v>62</v>
      </c>
      <c r="P230" t="s">
        <v>19</v>
      </c>
      <c r="Q230" t="s">
        <v>19</v>
      </c>
      <c r="R230" t="s">
        <v>23</v>
      </c>
      <c r="S230" t="s">
        <v>33</v>
      </c>
      <c r="T230">
        <v>6</v>
      </c>
      <c r="U230">
        <f>Table_ExternalData_1[[#This Row],[FinData'[Gross Sales']]]-Table_ExternalData_1[[#This Row],[FinData'[Discounts']]]</f>
        <v>282435</v>
      </c>
      <c r="V230">
        <f>SUM(Table_ExternalData_1[FinData'[Sales']])</f>
        <v>118726350.25999992</v>
      </c>
      <c r="W230">
        <f>SUM(Table_ExternalData_1[FinData'[Profit']])</f>
        <v>16893702.260000009</v>
      </c>
      <c r="X230" s="15">
        <f>Table_ExternalData_1[[#This Row],[sum of profit]]/Table_ExternalData_1[[#This Row],[sum of sale]]</f>
        <v>0.14229109395685402</v>
      </c>
    </row>
    <row r="231" spans="1:24" x14ac:dyDescent="0.25">
      <c r="A231" t="s">
        <v>2</v>
      </c>
      <c r="B231" t="s">
        <v>9</v>
      </c>
      <c r="C231" t="s">
        <v>13</v>
      </c>
      <c r="D231" t="s">
        <v>73</v>
      </c>
      <c r="E231">
        <v>1016</v>
      </c>
      <c r="F231">
        <v>3</v>
      </c>
      <c r="G231">
        <v>7</v>
      </c>
      <c r="H231">
        <v>7112</v>
      </c>
      <c r="I231">
        <v>355.6</v>
      </c>
      <c r="J231">
        <v>6756.4</v>
      </c>
      <c r="K231">
        <v>5080</v>
      </c>
      <c r="L231">
        <v>1676.4</v>
      </c>
      <c r="M231" s="2">
        <v>41579</v>
      </c>
      <c r="N231">
        <v>11</v>
      </c>
      <c r="O231" t="s">
        <v>70</v>
      </c>
      <c r="P231" t="s">
        <v>18</v>
      </c>
      <c r="Q231" t="s">
        <v>18</v>
      </c>
      <c r="R231" t="s">
        <v>21</v>
      </c>
      <c r="S231" t="s">
        <v>26</v>
      </c>
      <c r="T231">
        <v>11</v>
      </c>
      <c r="U231">
        <f>Table_ExternalData_1[[#This Row],[FinData'[Gross Sales']]]-Table_ExternalData_1[[#This Row],[FinData'[Discounts']]]</f>
        <v>6756.4</v>
      </c>
      <c r="V231">
        <f>SUM(Table_ExternalData_1[FinData'[Sales']])</f>
        <v>118726350.25999992</v>
      </c>
      <c r="W231">
        <f>SUM(Table_ExternalData_1[FinData'[Profit']])</f>
        <v>16893702.260000009</v>
      </c>
      <c r="X231" s="15">
        <f>Table_ExternalData_1[[#This Row],[sum of profit]]/Table_ExternalData_1[[#This Row],[sum of sale]]</f>
        <v>0.14229109395685402</v>
      </c>
    </row>
    <row r="232" spans="1:24" x14ac:dyDescent="0.25">
      <c r="A232" t="s">
        <v>3</v>
      </c>
      <c r="B232" t="s">
        <v>10</v>
      </c>
      <c r="C232" t="s">
        <v>13</v>
      </c>
      <c r="D232" t="s">
        <v>73</v>
      </c>
      <c r="E232">
        <v>2791</v>
      </c>
      <c r="F232">
        <v>3</v>
      </c>
      <c r="G232">
        <v>15</v>
      </c>
      <c r="H232">
        <v>41865</v>
      </c>
      <c r="I232">
        <v>2093.25</v>
      </c>
      <c r="J232">
        <v>39771.75</v>
      </c>
      <c r="K232">
        <v>27910</v>
      </c>
      <c r="L232">
        <v>11861.75</v>
      </c>
      <c r="M232" s="2">
        <v>41944</v>
      </c>
      <c r="N232">
        <v>11</v>
      </c>
      <c r="O232" t="s">
        <v>70</v>
      </c>
      <c r="P232" t="s">
        <v>19</v>
      </c>
      <c r="Q232" t="s">
        <v>19</v>
      </c>
      <c r="R232" t="s">
        <v>21</v>
      </c>
      <c r="S232" t="s">
        <v>26</v>
      </c>
      <c r="T232">
        <v>11</v>
      </c>
      <c r="U232">
        <f>Table_ExternalData_1[[#This Row],[FinData'[Gross Sales']]]-Table_ExternalData_1[[#This Row],[FinData'[Discounts']]]</f>
        <v>39771.75</v>
      </c>
      <c r="V232">
        <f>SUM(Table_ExternalData_1[FinData'[Sales']])</f>
        <v>118726350.25999992</v>
      </c>
      <c r="W232">
        <f>SUM(Table_ExternalData_1[FinData'[Profit']])</f>
        <v>16893702.260000009</v>
      </c>
      <c r="X232" s="15">
        <f>Table_ExternalData_1[[#This Row],[sum of profit]]/Table_ExternalData_1[[#This Row],[sum of sale]]</f>
        <v>0.14229109395685402</v>
      </c>
    </row>
    <row r="233" spans="1:24" x14ac:dyDescent="0.25">
      <c r="A233" t="s">
        <v>2</v>
      </c>
      <c r="B233" t="s">
        <v>11</v>
      </c>
      <c r="C233" t="s">
        <v>13</v>
      </c>
      <c r="D233" t="s">
        <v>73</v>
      </c>
      <c r="E233">
        <v>570</v>
      </c>
      <c r="F233">
        <v>3</v>
      </c>
      <c r="G233">
        <v>7</v>
      </c>
      <c r="H233">
        <v>3990</v>
      </c>
      <c r="I233">
        <v>199.5</v>
      </c>
      <c r="J233">
        <v>3790.5</v>
      </c>
      <c r="K233">
        <v>2850</v>
      </c>
      <c r="L233">
        <v>940.5</v>
      </c>
      <c r="M233" s="2">
        <v>41974</v>
      </c>
      <c r="N233">
        <v>12</v>
      </c>
      <c r="O233" t="s">
        <v>63</v>
      </c>
      <c r="P233" t="s">
        <v>19</v>
      </c>
      <c r="Q233" t="s">
        <v>19</v>
      </c>
      <c r="R233" t="s">
        <v>21</v>
      </c>
      <c r="S233" t="s">
        <v>27</v>
      </c>
      <c r="T233">
        <v>12</v>
      </c>
      <c r="U233">
        <f>Table_ExternalData_1[[#This Row],[FinData'[Gross Sales']]]-Table_ExternalData_1[[#This Row],[FinData'[Discounts']]]</f>
        <v>3790.5</v>
      </c>
      <c r="V233">
        <f>SUM(Table_ExternalData_1[FinData'[Sales']])</f>
        <v>118726350.25999992</v>
      </c>
      <c r="W233">
        <f>SUM(Table_ExternalData_1[FinData'[Profit']])</f>
        <v>16893702.260000009</v>
      </c>
      <c r="X233" s="15">
        <f>Table_ExternalData_1[[#This Row],[sum of profit]]/Table_ExternalData_1[[#This Row],[sum of sale]]</f>
        <v>0.14229109395685402</v>
      </c>
    </row>
    <row r="234" spans="1:24" x14ac:dyDescent="0.25">
      <c r="A234" t="s">
        <v>2</v>
      </c>
      <c r="B234" t="s">
        <v>8</v>
      </c>
      <c r="C234" t="s">
        <v>13</v>
      </c>
      <c r="D234" t="s">
        <v>73</v>
      </c>
      <c r="E234">
        <v>2487</v>
      </c>
      <c r="F234">
        <v>3</v>
      </c>
      <c r="G234">
        <v>7</v>
      </c>
      <c r="H234">
        <v>17409</v>
      </c>
      <c r="I234">
        <v>870.45</v>
      </c>
      <c r="J234">
        <v>16538.55</v>
      </c>
      <c r="K234">
        <v>12435</v>
      </c>
      <c r="L234">
        <v>4103.55</v>
      </c>
      <c r="M234" s="2">
        <v>41974</v>
      </c>
      <c r="N234">
        <v>12</v>
      </c>
      <c r="O234" t="s">
        <v>63</v>
      </c>
      <c r="P234" t="s">
        <v>19</v>
      </c>
      <c r="Q234" t="s">
        <v>19</v>
      </c>
      <c r="R234" t="s">
        <v>21</v>
      </c>
      <c r="S234" t="s">
        <v>27</v>
      </c>
      <c r="T234">
        <v>12</v>
      </c>
      <c r="U234">
        <f>Table_ExternalData_1[[#This Row],[FinData'[Gross Sales']]]-Table_ExternalData_1[[#This Row],[FinData'[Discounts']]]</f>
        <v>16538.55</v>
      </c>
      <c r="V234">
        <f>SUM(Table_ExternalData_1[FinData'[Sales']])</f>
        <v>118726350.25999992</v>
      </c>
      <c r="W234">
        <f>SUM(Table_ExternalData_1[FinData'[Profit']])</f>
        <v>16893702.260000009</v>
      </c>
      <c r="X234" s="15">
        <f>Table_ExternalData_1[[#This Row],[sum of profit]]/Table_ExternalData_1[[#This Row],[sum of sale]]</f>
        <v>0.14229109395685402</v>
      </c>
    </row>
    <row r="235" spans="1:24" x14ac:dyDescent="0.25">
      <c r="A235" t="s">
        <v>2</v>
      </c>
      <c r="B235" t="s">
        <v>8</v>
      </c>
      <c r="C235" t="s">
        <v>14</v>
      </c>
      <c r="D235" t="s">
        <v>73</v>
      </c>
      <c r="E235">
        <v>1384.5</v>
      </c>
      <c r="F235">
        <v>5</v>
      </c>
      <c r="G235">
        <v>350</v>
      </c>
      <c r="H235">
        <v>484575</v>
      </c>
      <c r="I235">
        <v>24228.75</v>
      </c>
      <c r="J235">
        <v>460346.25</v>
      </c>
      <c r="K235">
        <v>359970</v>
      </c>
      <c r="L235">
        <v>100376.25</v>
      </c>
      <c r="M235" s="2">
        <v>41640</v>
      </c>
      <c r="N235">
        <v>1</v>
      </c>
      <c r="O235" t="s">
        <v>61</v>
      </c>
      <c r="P235" t="s">
        <v>19</v>
      </c>
      <c r="Q235" t="s">
        <v>19</v>
      </c>
      <c r="R235" t="s">
        <v>22</v>
      </c>
      <c r="S235" t="s">
        <v>28</v>
      </c>
      <c r="T235">
        <v>1</v>
      </c>
      <c r="U235">
        <f>Table_ExternalData_1[[#This Row],[FinData'[Gross Sales']]]-Table_ExternalData_1[[#This Row],[FinData'[Discounts']]]</f>
        <v>460346.25</v>
      </c>
      <c r="V235">
        <f>SUM(Table_ExternalData_1[FinData'[Sales']])</f>
        <v>118726350.25999992</v>
      </c>
      <c r="W235">
        <f>SUM(Table_ExternalData_1[FinData'[Profit']])</f>
        <v>16893702.260000009</v>
      </c>
      <c r="X235" s="15">
        <f>Table_ExternalData_1[[#This Row],[sum of profit]]/Table_ExternalData_1[[#This Row],[sum of sale]]</f>
        <v>0.14229109395685402</v>
      </c>
    </row>
    <row r="236" spans="1:24" x14ac:dyDescent="0.25">
      <c r="A236" t="s">
        <v>1</v>
      </c>
      <c r="B236" t="s">
        <v>11</v>
      </c>
      <c r="C236" t="s">
        <v>14</v>
      </c>
      <c r="D236" t="s">
        <v>73</v>
      </c>
      <c r="E236">
        <v>3627</v>
      </c>
      <c r="F236">
        <v>5</v>
      </c>
      <c r="G236">
        <v>125</v>
      </c>
      <c r="H236">
        <v>453375</v>
      </c>
      <c r="I236">
        <v>22668.75</v>
      </c>
      <c r="J236">
        <v>430706.25</v>
      </c>
      <c r="K236">
        <v>435240</v>
      </c>
      <c r="L236">
        <v>-4533.75</v>
      </c>
      <c r="M236" s="2">
        <v>41821</v>
      </c>
      <c r="N236">
        <v>7</v>
      </c>
      <c r="O236" t="s">
        <v>65</v>
      </c>
      <c r="P236" t="s">
        <v>19</v>
      </c>
      <c r="Q236" t="s">
        <v>19</v>
      </c>
      <c r="R236" t="s">
        <v>20</v>
      </c>
      <c r="S236" t="s">
        <v>34</v>
      </c>
      <c r="T236">
        <v>7</v>
      </c>
      <c r="U236">
        <f>Table_ExternalData_1[[#This Row],[FinData'[Gross Sales']]]-Table_ExternalData_1[[#This Row],[FinData'[Discounts']]]</f>
        <v>430706.25</v>
      </c>
      <c r="V236">
        <f>SUM(Table_ExternalData_1[FinData'[Sales']])</f>
        <v>118726350.25999992</v>
      </c>
      <c r="W236">
        <f>SUM(Table_ExternalData_1[FinData'[Profit']])</f>
        <v>16893702.260000009</v>
      </c>
      <c r="X236" s="15">
        <f>Table_ExternalData_1[[#This Row],[sum of profit]]/Table_ExternalData_1[[#This Row],[sum of sale]]</f>
        <v>0.14229109395685402</v>
      </c>
    </row>
    <row r="237" spans="1:24" x14ac:dyDescent="0.25">
      <c r="A237" t="s">
        <v>2</v>
      </c>
      <c r="B237" t="s">
        <v>10</v>
      </c>
      <c r="C237" t="s">
        <v>14</v>
      </c>
      <c r="D237" t="s">
        <v>73</v>
      </c>
      <c r="E237">
        <v>720</v>
      </c>
      <c r="F237">
        <v>5</v>
      </c>
      <c r="G237">
        <v>350</v>
      </c>
      <c r="H237">
        <v>252000</v>
      </c>
      <c r="I237">
        <v>12600</v>
      </c>
      <c r="J237">
        <v>239400</v>
      </c>
      <c r="K237">
        <v>187200</v>
      </c>
      <c r="L237">
        <v>52200</v>
      </c>
      <c r="M237" s="2">
        <v>41518</v>
      </c>
      <c r="N237">
        <v>9</v>
      </c>
      <c r="O237" t="s">
        <v>67</v>
      </c>
      <c r="P237" t="s">
        <v>18</v>
      </c>
      <c r="Q237" t="s">
        <v>18</v>
      </c>
      <c r="R237" t="s">
        <v>20</v>
      </c>
      <c r="S237" t="s">
        <v>24</v>
      </c>
      <c r="T237">
        <v>9</v>
      </c>
      <c r="U237">
        <f>Table_ExternalData_1[[#This Row],[FinData'[Gross Sales']]]-Table_ExternalData_1[[#This Row],[FinData'[Discounts']]]</f>
        <v>239400</v>
      </c>
      <c r="V237">
        <f>SUM(Table_ExternalData_1[FinData'[Sales']])</f>
        <v>118726350.25999992</v>
      </c>
      <c r="W237">
        <f>SUM(Table_ExternalData_1[FinData'[Profit']])</f>
        <v>16893702.260000009</v>
      </c>
      <c r="X237" s="15">
        <f>Table_ExternalData_1[[#This Row],[sum of profit]]/Table_ExternalData_1[[#This Row],[sum of sale]]</f>
        <v>0.14229109395685402</v>
      </c>
    </row>
    <row r="238" spans="1:24" x14ac:dyDescent="0.25">
      <c r="A238" t="s">
        <v>0</v>
      </c>
      <c r="B238" t="s">
        <v>9</v>
      </c>
      <c r="C238" t="s">
        <v>14</v>
      </c>
      <c r="D238" t="s">
        <v>73</v>
      </c>
      <c r="E238">
        <v>2342</v>
      </c>
      <c r="F238">
        <v>5</v>
      </c>
      <c r="G238">
        <v>12</v>
      </c>
      <c r="H238">
        <v>28104</v>
      </c>
      <c r="I238">
        <v>1405.2</v>
      </c>
      <c r="J238">
        <v>26698.799999999999</v>
      </c>
      <c r="K238">
        <v>7026</v>
      </c>
      <c r="L238">
        <v>19672.8</v>
      </c>
      <c r="M238" s="2">
        <v>41944</v>
      </c>
      <c r="N238">
        <v>11</v>
      </c>
      <c r="O238" t="s">
        <v>70</v>
      </c>
      <c r="P238" t="s">
        <v>19</v>
      </c>
      <c r="Q238" t="s">
        <v>19</v>
      </c>
      <c r="R238" t="s">
        <v>21</v>
      </c>
      <c r="S238" t="s">
        <v>26</v>
      </c>
      <c r="T238">
        <v>11</v>
      </c>
      <c r="U238">
        <f>Table_ExternalData_1[[#This Row],[FinData'[Gross Sales']]]-Table_ExternalData_1[[#This Row],[FinData'[Discounts']]]</f>
        <v>26698.799999999999</v>
      </c>
      <c r="V238">
        <f>SUM(Table_ExternalData_1[FinData'[Sales']])</f>
        <v>118726350.25999992</v>
      </c>
      <c r="W238">
        <f>SUM(Table_ExternalData_1[FinData'[Profit']])</f>
        <v>16893702.260000009</v>
      </c>
      <c r="X238" s="15">
        <f>Table_ExternalData_1[[#This Row],[sum of profit]]/Table_ExternalData_1[[#This Row],[sum of sale]]</f>
        <v>0.14229109395685402</v>
      </c>
    </row>
    <row r="239" spans="1:24" x14ac:dyDescent="0.25">
      <c r="A239" t="s">
        <v>4</v>
      </c>
      <c r="B239" t="s">
        <v>10</v>
      </c>
      <c r="C239" t="s">
        <v>14</v>
      </c>
      <c r="D239" t="s">
        <v>73</v>
      </c>
      <c r="E239">
        <v>1100</v>
      </c>
      <c r="F239">
        <v>5</v>
      </c>
      <c r="G239">
        <v>300</v>
      </c>
      <c r="H239">
        <v>330000</v>
      </c>
      <c r="I239">
        <v>16500</v>
      </c>
      <c r="J239">
        <v>313500</v>
      </c>
      <c r="K239">
        <v>275000</v>
      </c>
      <c r="L239">
        <v>38500</v>
      </c>
      <c r="M239" s="2">
        <v>41609</v>
      </c>
      <c r="N239">
        <v>12</v>
      </c>
      <c r="O239" t="s">
        <v>63</v>
      </c>
      <c r="P239" t="s">
        <v>18</v>
      </c>
      <c r="Q239" t="s">
        <v>18</v>
      </c>
      <c r="R239" t="s">
        <v>21</v>
      </c>
      <c r="S239" t="s">
        <v>27</v>
      </c>
      <c r="T239">
        <v>12</v>
      </c>
      <c r="U239">
        <f>Table_ExternalData_1[[#This Row],[FinData'[Gross Sales']]]-Table_ExternalData_1[[#This Row],[FinData'[Discounts']]]</f>
        <v>313500</v>
      </c>
      <c r="V239">
        <f>SUM(Table_ExternalData_1[FinData'[Sales']])</f>
        <v>118726350.25999992</v>
      </c>
      <c r="W239">
        <f>SUM(Table_ExternalData_1[FinData'[Profit']])</f>
        <v>16893702.260000009</v>
      </c>
      <c r="X239" s="15">
        <f>Table_ExternalData_1[[#This Row],[sum of profit]]/Table_ExternalData_1[[#This Row],[sum of sale]]</f>
        <v>0.14229109395685402</v>
      </c>
    </row>
    <row r="240" spans="1:24" x14ac:dyDescent="0.25">
      <c r="A240" t="s">
        <v>2</v>
      </c>
      <c r="B240" t="s">
        <v>8</v>
      </c>
      <c r="C240" t="s">
        <v>15</v>
      </c>
      <c r="D240" t="s">
        <v>73</v>
      </c>
      <c r="E240">
        <v>1303</v>
      </c>
      <c r="F240">
        <v>10</v>
      </c>
      <c r="G240">
        <v>20</v>
      </c>
      <c r="H240">
        <v>26060</v>
      </c>
      <c r="I240">
        <v>1303</v>
      </c>
      <c r="J240">
        <v>24757</v>
      </c>
      <c r="K240">
        <v>13030</v>
      </c>
      <c r="L240">
        <v>11727</v>
      </c>
      <c r="M240" s="2">
        <v>41671</v>
      </c>
      <c r="N240">
        <v>2</v>
      </c>
      <c r="O240" t="s">
        <v>69</v>
      </c>
      <c r="P240" t="s">
        <v>19</v>
      </c>
      <c r="Q240" t="s">
        <v>19</v>
      </c>
      <c r="R240" t="s">
        <v>22</v>
      </c>
      <c r="S240" t="s">
        <v>29</v>
      </c>
      <c r="T240">
        <v>2</v>
      </c>
      <c r="U240">
        <f>Table_ExternalData_1[[#This Row],[FinData'[Gross Sales']]]-Table_ExternalData_1[[#This Row],[FinData'[Discounts']]]</f>
        <v>24757</v>
      </c>
      <c r="V240">
        <f>SUM(Table_ExternalData_1[FinData'[Sales']])</f>
        <v>118726350.25999992</v>
      </c>
      <c r="W240">
        <f>SUM(Table_ExternalData_1[FinData'[Profit']])</f>
        <v>16893702.260000009</v>
      </c>
      <c r="X240" s="15">
        <f>Table_ExternalData_1[[#This Row],[sum of profit]]/Table_ExternalData_1[[#This Row],[sum of sale]]</f>
        <v>0.14229109395685402</v>
      </c>
    </row>
    <row r="241" spans="1:24" x14ac:dyDescent="0.25">
      <c r="A241" t="s">
        <v>1</v>
      </c>
      <c r="B241" t="s">
        <v>11</v>
      </c>
      <c r="C241" t="s">
        <v>15</v>
      </c>
      <c r="D241" t="s">
        <v>73</v>
      </c>
      <c r="E241">
        <v>2992</v>
      </c>
      <c r="F241">
        <v>10</v>
      </c>
      <c r="G241">
        <v>125</v>
      </c>
      <c r="H241">
        <v>374000</v>
      </c>
      <c r="I241">
        <v>18700</v>
      </c>
      <c r="J241">
        <v>355300</v>
      </c>
      <c r="K241">
        <v>359040</v>
      </c>
      <c r="L241">
        <v>-3740</v>
      </c>
      <c r="M241" s="2">
        <v>41699</v>
      </c>
      <c r="N241">
        <v>3</v>
      </c>
      <c r="O241" t="s">
        <v>64</v>
      </c>
      <c r="P241" t="s">
        <v>19</v>
      </c>
      <c r="Q241" t="s">
        <v>19</v>
      </c>
      <c r="R241" t="s">
        <v>22</v>
      </c>
      <c r="S241" t="s">
        <v>30</v>
      </c>
      <c r="T241">
        <v>3</v>
      </c>
      <c r="U241">
        <f>Table_ExternalData_1[[#This Row],[FinData'[Gross Sales']]]-Table_ExternalData_1[[#This Row],[FinData'[Discounts']]]</f>
        <v>355300</v>
      </c>
      <c r="V241">
        <f>SUM(Table_ExternalData_1[FinData'[Sales']])</f>
        <v>118726350.25999992</v>
      </c>
      <c r="W241">
        <f>SUM(Table_ExternalData_1[FinData'[Profit']])</f>
        <v>16893702.260000009</v>
      </c>
      <c r="X241" s="15">
        <f>Table_ExternalData_1[[#This Row],[sum of profit]]/Table_ExternalData_1[[#This Row],[sum of sale]]</f>
        <v>0.14229109395685402</v>
      </c>
    </row>
    <row r="242" spans="1:24" x14ac:dyDescent="0.25">
      <c r="A242" t="s">
        <v>1</v>
      </c>
      <c r="B242" t="s">
        <v>8</v>
      </c>
      <c r="C242" t="s">
        <v>15</v>
      </c>
      <c r="D242" t="s">
        <v>73</v>
      </c>
      <c r="E242">
        <v>2385</v>
      </c>
      <c r="F242">
        <v>10</v>
      </c>
      <c r="G242">
        <v>125</v>
      </c>
      <c r="H242">
        <v>298125</v>
      </c>
      <c r="I242">
        <v>14906.25</v>
      </c>
      <c r="J242">
        <v>283218.75</v>
      </c>
      <c r="K242">
        <v>286200</v>
      </c>
      <c r="L242">
        <v>-2981.25</v>
      </c>
      <c r="M242" s="2">
        <v>41699</v>
      </c>
      <c r="N242">
        <v>3</v>
      </c>
      <c r="O242" t="s">
        <v>64</v>
      </c>
      <c r="P242" t="s">
        <v>19</v>
      </c>
      <c r="Q242" t="s">
        <v>19</v>
      </c>
      <c r="R242" t="s">
        <v>22</v>
      </c>
      <c r="S242" t="s">
        <v>30</v>
      </c>
      <c r="T242">
        <v>3</v>
      </c>
      <c r="U242">
        <f>Table_ExternalData_1[[#This Row],[FinData'[Gross Sales']]]-Table_ExternalData_1[[#This Row],[FinData'[Discounts']]]</f>
        <v>283218.75</v>
      </c>
      <c r="V242">
        <f>SUM(Table_ExternalData_1[FinData'[Sales']])</f>
        <v>118726350.25999992</v>
      </c>
      <c r="W242">
        <f>SUM(Table_ExternalData_1[FinData'[Profit']])</f>
        <v>16893702.260000009</v>
      </c>
      <c r="X242" s="15">
        <f>Table_ExternalData_1[[#This Row],[sum of profit]]/Table_ExternalData_1[[#This Row],[sum of sale]]</f>
        <v>0.14229109395685402</v>
      </c>
    </row>
    <row r="243" spans="1:24" x14ac:dyDescent="0.25">
      <c r="A243" t="s">
        <v>4</v>
      </c>
      <c r="B243" t="s">
        <v>10</v>
      </c>
      <c r="C243" t="s">
        <v>15</v>
      </c>
      <c r="D243" t="s">
        <v>73</v>
      </c>
      <c r="E243">
        <v>1607</v>
      </c>
      <c r="F243">
        <v>10</v>
      </c>
      <c r="G243">
        <v>300</v>
      </c>
      <c r="H243">
        <v>482100</v>
      </c>
      <c r="I243">
        <v>24105</v>
      </c>
      <c r="J243">
        <v>457995</v>
      </c>
      <c r="K243">
        <v>401750</v>
      </c>
      <c r="L243">
        <v>56245</v>
      </c>
      <c r="M243" s="2">
        <v>41730</v>
      </c>
      <c r="N243">
        <v>4</v>
      </c>
      <c r="O243" t="s">
        <v>71</v>
      </c>
      <c r="P243" t="s">
        <v>19</v>
      </c>
      <c r="Q243" t="s">
        <v>19</v>
      </c>
      <c r="R243" t="s">
        <v>23</v>
      </c>
      <c r="S243" t="s">
        <v>31</v>
      </c>
      <c r="T243">
        <v>4</v>
      </c>
      <c r="U243">
        <f>Table_ExternalData_1[[#This Row],[FinData'[Gross Sales']]]-Table_ExternalData_1[[#This Row],[FinData'[Discounts']]]</f>
        <v>457995</v>
      </c>
      <c r="V243">
        <f>SUM(Table_ExternalData_1[FinData'[Sales']])</f>
        <v>118726350.25999992</v>
      </c>
      <c r="W243">
        <f>SUM(Table_ExternalData_1[FinData'[Profit']])</f>
        <v>16893702.260000009</v>
      </c>
      <c r="X243" s="15">
        <f>Table_ExternalData_1[[#This Row],[sum of profit]]/Table_ExternalData_1[[#This Row],[sum of sale]]</f>
        <v>0.14229109395685402</v>
      </c>
    </row>
    <row r="244" spans="1:24" x14ac:dyDescent="0.25">
      <c r="A244" t="s">
        <v>2</v>
      </c>
      <c r="B244" t="s">
        <v>11</v>
      </c>
      <c r="C244" t="s">
        <v>15</v>
      </c>
      <c r="D244" t="s">
        <v>73</v>
      </c>
      <c r="E244">
        <v>2327</v>
      </c>
      <c r="F244">
        <v>10</v>
      </c>
      <c r="G244">
        <v>7</v>
      </c>
      <c r="H244">
        <v>16289</v>
      </c>
      <c r="I244">
        <v>814.45</v>
      </c>
      <c r="J244">
        <v>15474.55</v>
      </c>
      <c r="K244">
        <v>11635</v>
      </c>
      <c r="L244">
        <v>3839.55</v>
      </c>
      <c r="M244" s="2">
        <v>41760</v>
      </c>
      <c r="N244">
        <v>5</v>
      </c>
      <c r="O244" t="s">
        <v>32</v>
      </c>
      <c r="P244" t="s">
        <v>19</v>
      </c>
      <c r="Q244" t="s">
        <v>19</v>
      </c>
      <c r="R244" t="s">
        <v>23</v>
      </c>
      <c r="S244" t="s">
        <v>32</v>
      </c>
      <c r="T244">
        <v>5</v>
      </c>
      <c r="U244">
        <f>Table_ExternalData_1[[#This Row],[FinData'[Gross Sales']]]-Table_ExternalData_1[[#This Row],[FinData'[Discounts']]]</f>
        <v>15474.55</v>
      </c>
      <c r="V244">
        <f>SUM(Table_ExternalData_1[FinData'[Sales']])</f>
        <v>118726350.25999992</v>
      </c>
      <c r="W244">
        <f>SUM(Table_ExternalData_1[FinData'[Profit']])</f>
        <v>16893702.260000009</v>
      </c>
      <c r="X244" s="15">
        <f>Table_ExternalData_1[[#This Row],[sum of profit]]/Table_ExternalData_1[[#This Row],[sum of sale]]</f>
        <v>0.14229109395685402</v>
      </c>
    </row>
    <row r="245" spans="1:24" x14ac:dyDescent="0.25">
      <c r="A245" t="s">
        <v>4</v>
      </c>
      <c r="B245" t="s">
        <v>11</v>
      </c>
      <c r="C245" t="s">
        <v>15</v>
      </c>
      <c r="D245" t="s">
        <v>73</v>
      </c>
      <c r="E245">
        <v>991</v>
      </c>
      <c r="F245">
        <v>10</v>
      </c>
      <c r="G245">
        <v>300</v>
      </c>
      <c r="H245">
        <v>297300</v>
      </c>
      <c r="I245">
        <v>14865</v>
      </c>
      <c r="J245">
        <v>282435</v>
      </c>
      <c r="K245">
        <v>247750</v>
      </c>
      <c r="L245">
        <v>34685</v>
      </c>
      <c r="M245" s="2">
        <v>41791</v>
      </c>
      <c r="N245">
        <v>6</v>
      </c>
      <c r="O245" t="s">
        <v>62</v>
      </c>
      <c r="P245" t="s">
        <v>19</v>
      </c>
      <c r="Q245" t="s">
        <v>19</v>
      </c>
      <c r="R245" t="s">
        <v>23</v>
      </c>
      <c r="S245" t="s">
        <v>33</v>
      </c>
      <c r="T245">
        <v>6</v>
      </c>
      <c r="U245">
        <f>Table_ExternalData_1[[#This Row],[FinData'[Gross Sales']]]-Table_ExternalData_1[[#This Row],[FinData'[Discounts']]]</f>
        <v>282435</v>
      </c>
      <c r="V245">
        <f>SUM(Table_ExternalData_1[FinData'[Sales']])</f>
        <v>118726350.25999992</v>
      </c>
      <c r="W245">
        <f>SUM(Table_ExternalData_1[FinData'[Profit']])</f>
        <v>16893702.260000009</v>
      </c>
      <c r="X245" s="15">
        <f>Table_ExternalData_1[[#This Row],[sum of profit]]/Table_ExternalData_1[[#This Row],[sum of sale]]</f>
        <v>0.14229109395685402</v>
      </c>
    </row>
    <row r="246" spans="1:24" x14ac:dyDescent="0.25">
      <c r="A246" t="s">
        <v>2</v>
      </c>
      <c r="B246" t="s">
        <v>11</v>
      </c>
      <c r="C246" t="s">
        <v>15</v>
      </c>
      <c r="D246" t="s">
        <v>73</v>
      </c>
      <c r="E246">
        <v>602</v>
      </c>
      <c r="F246">
        <v>10</v>
      </c>
      <c r="G246">
        <v>350</v>
      </c>
      <c r="H246">
        <v>210700</v>
      </c>
      <c r="I246">
        <v>10535</v>
      </c>
      <c r="J246">
        <v>200165</v>
      </c>
      <c r="K246">
        <v>156520</v>
      </c>
      <c r="L246">
        <v>43645</v>
      </c>
      <c r="M246" s="2">
        <v>41791</v>
      </c>
      <c r="N246">
        <v>6</v>
      </c>
      <c r="O246" t="s">
        <v>62</v>
      </c>
      <c r="P246" t="s">
        <v>19</v>
      </c>
      <c r="Q246" t="s">
        <v>19</v>
      </c>
      <c r="R246" t="s">
        <v>23</v>
      </c>
      <c r="S246" t="s">
        <v>33</v>
      </c>
      <c r="T246">
        <v>6</v>
      </c>
      <c r="U246">
        <f>Table_ExternalData_1[[#This Row],[FinData'[Gross Sales']]]-Table_ExternalData_1[[#This Row],[FinData'[Discounts']]]</f>
        <v>200165</v>
      </c>
      <c r="V246">
        <f>SUM(Table_ExternalData_1[FinData'[Sales']])</f>
        <v>118726350.25999992</v>
      </c>
      <c r="W246">
        <f>SUM(Table_ExternalData_1[FinData'[Profit']])</f>
        <v>16893702.260000009</v>
      </c>
      <c r="X246" s="15">
        <f>Table_ExternalData_1[[#This Row],[sum of profit]]/Table_ExternalData_1[[#This Row],[sum of sale]]</f>
        <v>0.14229109395685402</v>
      </c>
    </row>
    <row r="247" spans="1:24" x14ac:dyDescent="0.25">
      <c r="A247" t="s">
        <v>3</v>
      </c>
      <c r="B247" t="s">
        <v>8</v>
      </c>
      <c r="C247" t="s">
        <v>15</v>
      </c>
      <c r="D247" t="s">
        <v>73</v>
      </c>
      <c r="E247">
        <v>2620</v>
      </c>
      <c r="F247">
        <v>10</v>
      </c>
      <c r="G247">
        <v>15</v>
      </c>
      <c r="H247">
        <v>39300</v>
      </c>
      <c r="I247">
        <v>1965</v>
      </c>
      <c r="J247">
        <v>37335</v>
      </c>
      <c r="K247">
        <v>26200</v>
      </c>
      <c r="L247">
        <v>11135</v>
      </c>
      <c r="M247" s="2">
        <v>41883</v>
      </c>
      <c r="N247">
        <v>9</v>
      </c>
      <c r="O247" t="s">
        <v>67</v>
      </c>
      <c r="P247" t="s">
        <v>19</v>
      </c>
      <c r="Q247" t="s">
        <v>19</v>
      </c>
      <c r="R247" t="s">
        <v>20</v>
      </c>
      <c r="S247" t="s">
        <v>24</v>
      </c>
      <c r="T247">
        <v>9</v>
      </c>
      <c r="U247">
        <f>Table_ExternalData_1[[#This Row],[FinData'[Gross Sales']]]-Table_ExternalData_1[[#This Row],[FinData'[Discounts']]]</f>
        <v>37335</v>
      </c>
      <c r="V247">
        <f>SUM(Table_ExternalData_1[FinData'[Sales']])</f>
        <v>118726350.25999992</v>
      </c>
      <c r="W247">
        <f>SUM(Table_ExternalData_1[FinData'[Profit']])</f>
        <v>16893702.260000009</v>
      </c>
      <c r="X247" s="15">
        <f>Table_ExternalData_1[[#This Row],[sum of profit]]/Table_ExternalData_1[[#This Row],[sum of sale]]</f>
        <v>0.14229109395685402</v>
      </c>
    </row>
    <row r="248" spans="1:24" x14ac:dyDescent="0.25">
      <c r="A248" t="s">
        <v>2</v>
      </c>
      <c r="B248" t="s">
        <v>7</v>
      </c>
      <c r="C248" t="s">
        <v>15</v>
      </c>
      <c r="D248" t="s">
        <v>73</v>
      </c>
      <c r="E248">
        <v>1228</v>
      </c>
      <c r="F248">
        <v>10</v>
      </c>
      <c r="G248">
        <v>350</v>
      </c>
      <c r="H248">
        <v>429800</v>
      </c>
      <c r="I248">
        <v>21490</v>
      </c>
      <c r="J248">
        <v>408310</v>
      </c>
      <c r="K248">
        <v>319280</v>
      </c>
      <c r="L248">
        <v>89030</v>
      </c>
      <c r="M248" s="2">
        <v>41548</v>
      </c>
      <c r="N248">
        <v>10</v>
      </c>
      <c r="O248" t="s">
        <v>68</v>
      </c>
      <c r="P248" t="s">
        <v>18</v>
      </c>
      <c r="Q248" t="s">
        <v>18</v>
      </c>
      <c r="R248" t="s">
        <v>21</v>
      </c>
      <c r="S248" t="s">
        <v>25</v>
      </c>
      <c r="T248">
        <v>10</v>
      </c>
      <c r="U248">
        <f>Table_ExternalData_1[[#This Row],[FinData'[Gross Sales']]]-Table_ExternalData_1[[#This Row],[FinData'[Discounts']]]</f>
        <v>408310</v>
      </c>
      <c r="V248">
        <f>SUM(Table_ExternalData_1[FinData'[Sales']])</f>
        <v>118726350.25999992</v>
      </c>
      <c r="W248">
        <f>SUM(Table_ExternalData_1[FinData'[Profit']])</f>
        <v>16893702.260000009</v>
      </c>
      <c r="X248" s="15">
        <f>Table_ExternalData_1[[#This Row],[sum of profit]]/Table_ExternalData_1[[#This Row],[sum of sale]]</f>
        <v>0.14229109395685402</v>
      </c>
    </row>
    <row r="249" spans="1:24" x14ac:dyDescent="0.25">
      <c r="A249" t="s">
        <v>2</v>
      </c>
      <c r="B249" t="s">
        <v>7</v>
      </c>
      <c r="C249" t="s">
        <v>15</v>
      </c>
      <c r="D249" t="s">
        <v>73</v>
      </c>
      <c r="E249">
        <v>1389</v>
      </c>
      <c r="F249">
        <v>10</v>
      </c>
      <c r="G249">
        <v>20</v>
      </c>
      <c r="H249">
        <v>27780</v>
      </c>
      <c r="I249">
        <v>1389</v>
      </c>
      <c r="J249">
        <v>26391</v>
      </c>
      <c r="K249">
        <v>13890</v>
      </c>
      <c r="L249">
        <v>12501</v>
      </c>
      <c r="M249" s="2">
        <v>41548</v>
      </c>
      <c r="N249">
        <v>10</v>
      </c>
      <c r="O249" t="s">
        <v>68</v>
      </c>
      <c r="P249" t="s">
        <v>18</v>
      </c>
      <c r="Q249" t="s">
        <v>18</v>
      </c>
      <c r="R249" t="s">
        <v>21</v>
      </c>
      <c r="S249" t="s">
        <v>25</v>
      </c>
      <c r="T249">
        <v>10</v>
      </c>
      <c r="U249">
        <f>Table_ExternalData_1[[#This Row],[FinData'[Gross Sales']]]-Table_ExternalData_1[[#This Row],[FinData'[Discounts']]]</f>
        <v>26391</v>
      </c>
      <c r="V249">
        <f>SUM(Table_ExternalData_1[FinData'[Sales']])</f>
        <v>118726350.25999992</v>
      </c>
      <c r="W249">
        <f>SUM(Table_ExternalData_1[FinData'[Profit']])</f>
        <v>16893702.260000009</v>
      </c>
      <c r="X249" s="15">
        <f>Table_ExternalData_1[[#This Row],[sum of profit]]/Table_ExternalData_1[[#This Row],[sum of sale]]</f>
        <v>0.14229109395685402</v>
      </c>
    </row>
    <row r="250" spans="1:24" x14ac:dyDescent="0.25">
      <c r="A250" t="s">
        <v>1</v>
      </c>
      <c r="B250" t="s">
        <v>11</v>
      </c>
      <c r="C250" t="s">
        <v>15</v>
      </c>
      <c r="D250" t="s">
        <v>73</v>
      </c>
      <c r="E250">
        <v>861</v>
      </c>
      <c r="F250">
        <v>10</v>
      </c>
      <c r="G250">
        <v>125</v>
      </c>
      <c r="H250">
        <v>107625</v>
      </c>
      <c r="I250">
        <v>5381.25</v>
      </c>
      <c r="J250">
        <v>102243.75</v>
      </c>
      <c r="K250">
        <v>103320</v>
      </c>
      <c r="L250">
        <v>-1076.25</v>
      </c>
      <c r="M250" s="2">
        <v>41913</v>
      </c>
      <c r="N250">
        <v>10</v>
      </c>
      <c r="O250" t="s">
        <v>68</v>
      </c>
      <c r="P250" t="s">
        <v>19</v>
      </c>
      <c r="Q250" t="s">
        <v>19</v>
      </c>
      <c r="R250" t="s">
        <v>21</v>
      </c>
      <c r="S250" t="s">
        <v>25</v>
      </c>
      <c r="T250">
        <v>10</v>
      </c>
      <c r="U250">
        <f>Table_ExternalData_1[[#This Row],[FinData'[Gross Sales']]]-Table_ExternalData_1[[#This Row],[FinData'[Discounts']]]</f>
        <v>102243.75</v>
      </c>
      <c r="V250">
        <f>SUM(Table_ExternalData_1[FinData'[Sales']])</f>
        <v>118726350.25999992</v>
      </c>
      <c r="W250">
        <f>SUM(Table_ExternalData_1[FinData'[Profit']])</f>
        <v>16893702.260000009</v>
      </c>
      <c r="X250" s="15">
        <f>Table_ExternalData_1[[#This Row],[sum of profit]]/Table_ExternalData_1[[#This Row],[sum of sale]]</f>
        <v>0.14229109395685402</v>
      </c>
    </row>
    <row r="251" spans="1:24" x14ac:dyDescent="0.25">
      <c r="A251" t="s">
        <v>1</v>
      </c>
      <c r="B251" t="s">
        <v>8</v>
      </c>
      <c r="C251" t="s">
        <v>15</v>
      </c>
      <c r="D251" t="s">
        <v>73</v>
      </c>
      <c r="E251">
        <v>704</v>
      </c>
      <c r="F251">
        <v>10</v>
      </c>
      <c r="G251">
        <v>125</v>
      </c>
      <c r="H251">
        <v>88000</v>
      </c>
      <c r="I251">
        <v>4400</v>
      </c>
      <c r="J251">
        <v>83600</v>
      </c>
      <c r="K251">
        <v>84480</v>
      </c>
      <c r="L251">
        <v>-880</v>
      </c>
      <c r="M251" s="2">
        <v>41548</v>
      </c>
      <c r="N251">
        <v>10</v>
      </c>
      <c r="O251" t="s">
        <v>68</v>
      </c>
      <c r="P251" t="s">
        <v>18</v>
      </c>
      <c r="Q251" t="s">
        <v>18</v>
      </c>
      <c r="R251" t="s">
        <v>21</v>
      </c>
      <c r="S251" t="s">
        <v>25</v>
      </c>
      <c r="T251">
        <v>10</v>
      </c>
      <c r="U251">
        <f>Table_ExternalData_1[[#This Row],[FinData'[Gross Sales']]]-Table_ExternalData_1[[#This Row],[FinData'[Discounts']]]</f>
        <v>83600</v>
      </c>
      <c r="V251">
        <f>SUM(Table_ExternalData_1[FinData'[Sales']])</f>
        <v>118726350.25999992</v>
      </c>
      <c r="W251">
        <f>SUM(Table_ExternalData_1[FinData'[Profit']])</f>
        <v>16893702.260000009</v>
      </c>
      <c r="X251" s="15">
        <f>Table_ExternalData_1[[#This Row],[sum of profit]]/Table_ExternalData_1[[#This Row],[sum of sale]]</f>
        <v>0.14229109395685402</v>
      </c>
    </row>
    <row r="252" spans="1:24" x14ac:dyDescent="0.25">
      <c r="A252" t="s">
        <v>2</v>
      </c>
      <c r="B252" t="s">
        <v>7</v>
      </c>
      <c r="C252" t="s">
        <v>15</v>
      </c>
      <c r="D252" t="s">
        <v>73</v>
      </c>
      <c r="E252">
        <v>1802</v>
      </c>
      <c r="F252">
        <v>10</v>
      </c>
      <c r="G252">
        <v>20</v>
      </c>
      <c r="H252">
        <v>36040</v>
      </c>
      <c r="I252">
        <v>1802</v>
      </c>
      <c r="J252">
        <v>34238</v>
      </c>
      <c r="K252">
        <v>18020</v>
      </c>
      <c r="L252">
        <v>16218</v>
      </c>
      <c r="M252" s="2">
        <v>41609</v>
      </c>
      <c r="N252">
        <v>12</v>
      </c>
      <c r="O252" t="s">
        <v>63</v>
      </c>
      <c r="P252" t="s">
        <v>18</v>
      </c>
      <c r="Q252" t="s">
        <v>18</v>
      </c>
      <c r="R252" t="s">
        <v>21</v>
      </c>
      <c r="S252" t="s">
        <v>27</v>
      </c>
      <c r="T252">
        <v>12</v>
      </c>
      <c r="U252">
        <f>Table_ExternalData_1[[#This Row],[FinData'[Gross Sales']]]-Table_ExternalData_1[[#This Row],[FinData'[Discounts']]]</f>
        <v>34238</v>
      </c>
      <c r="V252">
        <f>SUM(Table_ExternalData_1[FinData'[Sales']])</f>
        <v>118726350.25999992</v>
      </c>
      <c r="W252">
        <f>SUM(Table_ExternalData_1[FinData'[Profit']])</f>
        <v>16893702.260000009</v>
      </c>
      <c r="X252" s="15">
        <f>Table_ExternalData_1[[#This Row],[sum of profit]]/Table_ExternalData_1[[#This Row],[sum of sale]]</f>
        <v>0.14229109395685402</v>
      </c>
    </row>
    <row r="253" spans="1:24" x14ac:dyDescent="0.25">
      <c r="A253" t="s">
        <v>2</v>
      </c>
      <c r="B253" t="s">
        <v>11</v>
      </c>
      <c r="C253" t="s">
        <v>15</v>
      </c>
      <c r="D253" t="s">
        <v>73</v>
      </c>
      <c r="E253">
        <v>2663</v>
      </c>
      <c r="F253">
        <v>10</v>
      </c>
      <c r="G253">
        <v>20</v>
      </c>
      <c r="H253">
        <v>53260</v>
      </c>
      <c r="I253">
        <v>2663</v>
      </c>
      <c r="J253">
        <v>50597</v>
      </c>
      <c r="K253">
        <v>26630</v>
      </c>
      <c r="L253">
        <v>23967</v>
      </c>
      <c r="M253" s="2">
        <v>41974</v>
      </c>
      <c r="N253">
        <v>12</v>
      </c>
      <c r="O253" t="s">
        <v>63</v>
      </c>
      <c r="P253" t="s">
        <v>19</v>
      </c>
      <c r="Q253" t="s">
        <v>19</v>
      </c>
      <c r="R253" t="s">
        <v>21</v>
      </c>
      <c r="S253" t="s">
        <v>27</v>
      </c>
      <c r="T253">
        <v>12</v>
      </c>
      <c r="U253">
        <f>Table_ExternalData_1[[#This Row],[FinData'[Gross Sales']]]-Table_ExternalData_1[[#This Row],[FinData'[Discounts']]]</f>
        <v>50597</v>
      </c>
      <c r="V253">
        <f>SUM(Table_ExternalData_1[FinData'[Sales']])</f>
        <v>118726350.25999992</v>
      </c>
      <c r="W253">
        <f>SUM(Table_ExternalData_1[FinData'[Profit']])</f>
        <v>16893702.260000009</v>
      </c>
      <c r="X253" s="15">
        <f>Table_ExternalData_1[[#This Row],[sum of profit]]/Table_ExternalData_1[[#This Row],[sum of sale]]</f>
        <v>0.14229109395685402</v>
      </c>
    </row>
    <row r="254" spans="1:24" x14ac:dyDescent="0.25">
      <c r="A254" t="s">
        <v>2</v>
      </c>
      <c r="B254" t="s">
        <v>8</v>
      </c>
      <c r="C254" t="s">
        <v>15</v>
      </c>
      <c r="D254" t="s">
        <v>73</v>
      </c>
      <c r="E254">
        <v>2136</v>
      </c>
      <c r="F254">
        <v>10</v>
      </c>
      <c r="G254">
        <v>7</v>
      </c>
      <c r="H254">
        <v>14952</v>
      </c>
      <c r="I254">
        <v>747.6</v>
      </c>
      <c r="J254">
        <v>14204.4</v>
      </c>
      <c r="K254">
        <v>10680</v>
      </c>
      <c r="L254">
        <v>3524.4</v>
      </c>
      <c r="M254" s="2">
        <v>41609</v>
      </c>
      <c r="N254">
        <v>12</v>
      </c>
      <c r="O254" t="s">
        <v>63</v>
      </c>
      <c r="P254" t="s">
        <v>18</v>
      </c>
      <c r="Q254" t="s">
        <v>18</v>
      </c>
      <c r="R254" t="s">
        <v>21</v>
      </c>
      <c r="S254" t="s">
        <v>27</v>
      </c>
      <c r="T254">
        <v>12</v>
      </c>
      <c r="U254">
        <f>Table_ExternalData_1[[#This Row],[FinData'[Gross Sales']]]-Table_ExternalData_1[[#This Row],[FinData'[Discounts']]]</f>
        <v>14204.4</v>
      </c>
      <c r="V254">
        <f>SUM(Table_ExternalData_1[FinData'[Sales']])</f>
        <v>118726350.25999992</v>
      </c>
      <c r="W254">
        <f>SUM(Table_ExternalData_1[FinData'[Profit']])</f>
        <v>16893702.260000009</v>
      </c>
      <c r="X254" s="15">
        <f>Table_ExternalData_1[[#This Row],[sum of profit]]/Table_ExternalData_1[[#This Row],[sum of sale]]</f>
        <v>0.14229109395685402</v>
      </c>
    </row>
    <row r="255" spans="1:24" x14ac:dyDescent="0.25">
      <c r="A255" t="s">
        <v>3</v>
      </c>
      <c r="B255" t="s">
        <v>9</v>
      </c>
      <c r="C255" t="s">
        <v>15</v>
      </c>
      <c r="D255" t="s">
        <v>73</v>
      </c>
      <c r="E255">
        <v>2116</v>
      </c>
      <c r="F255">
        <v>10</v>
      </c>
      <c r="G255">
        <v>15</v>
      </c>
      <c r="H255">
        <v>31740</v>
      </c>
      <c r="I255">
        <v>1587</v>
      </c>
      <c r="J255">
        <v>30153</v>
      </c>
      <c r="K255">
        <v>21160</v>
      </c>
      <c r="L255">
        <v>8993</v>
      </c>
      <c r="M255" s="2">
        <v>41609</v>
      </c>
      <c r="N255">
        <v>12</v>
      </c>
      <c r="O255" t="s">
        <v>63</v>
      </c>
      <c r="P255" t="s">
        <v>18</v>
      </c>
      <c r="Q255" t="s">
        <v>18</v>
      </c>
      <c r="R255" t="s">
        <v>21</v>
      </c>
      <c r="S255" t="s">
        <v>27</v>
      </c>
      <c r="T255">
        <v>12</v>
      </c>
      <c r="U255">
        <f>Table_ExternalData_1[[#This Row],[FinData'[Gross Sales']]]-Table_ExternalData_1[[#This Row],[FinData'[Discounts']]]</f>
        <v>30153</v>
      </c>
      <c r="V255">
        <f>SUM(Table_ExternalData_1[FinData'[Sales']])</f>
        <v>118726350.25999992</v>
      </c>
      <c r="W255">
        <f>SUM(Table_ExternalData_1[FinData'[Profit']])</f>
        <v>16893702.260000009</v>
      </c>
      <c r="X255" s="15">
        <f>Table_ExternalData_1[[#This Row],[sum of profit]]/Table_ExternalData_1[[#This Row],[sum of sale]]</f>
        <v>0.14229109395685402</v>
      </c>
    </row>
    <row r="256" spans="1:24" x14ac:dyDescent="0.25">
      <c r="A256" t="s">
        <v>3</v>
      </c>
      <c r="B256" t="s">
        <v>11</v>
      </c>
      <c r="C256" t="s">
        <v>16</v>
      </c>
      <c r="D256" t="s">
        <v>73</v>
      </c>
      <c r="E256">
        <v>555</v>
      </c>
      <c r="F256">
        <v>120</v>
      </c>
      <c r="G256">
        <v>15</v>
      </c>
      <c r="H256">
        <v>8325</v>
      </c>
      <c r="I256">
        <v>416.25</v>
      </c>
      <c r="J256">
        <v>7908.75</v>
      </c>
      <c r="K256">
        <v>5550</v>
      </c>
      <c r="L256">
        <v>2358.75</v>
      </c>
      <c r="M256" s="2">
        <v>41640</v>
      </c>
      <c r="N256">
        <v>1</v>
      </c>
      <c r="O256" t="s">
        <v>61</v>
      </c>
      <c r="P256" t="s">
        <v>19</v>
      </c>
      <c r="Q256" t="s">
        <v>19</v>
      </c>
      <c r="R256" t="s">
        <v>22</v>
      </c>
      <c r="S256" t="s">
        <v>28</v>
      </c>
      <c r="T256">
        <v>1</v>
      </c>
      <c r="U256">
        <f>Table_ExternalData_1[[#This Row],[FinData'[Gross Sales']]]-Table_ExternalData_1[[#This Row],[FinData'[Discounts']]]</f>
        <v>7908.75</v>
      </c>
      <c r="V256">
        <f>SUM(Table_ExternalData_1[FinData'[Sales']])</f>
        <v>118726350.25999992</v>
      </c>
      <c r="W256">
        <f>SUM(Table_ExternalData_1[FinData'[Profit']])</f>
        <v>16893702.260000009</v>
      </c>
      <c r="X256" s="15">
        <f>Table_ExternalData_1[[#This Row],[sum of profit]]/Table_ExternalData_1[[#This Row],[sum of sale]]</f>
        <v>0.14229109395685402</v>
      </c>
    </row>
    <row r="257" spans="1:24" x14ac:dyDescent="0.25">
      <c r="A257" t="s">
        <v>3</v>
      </c>
      <c r="B257" t="s">
        <v>10</v>
      </c>
      <c r="C257" t="s">
        <v>16</v>
      </c>
      <c r="D257" t="s">
        <v>73</v>
      </c>
      <c r="E257">
        <v>2861</v>
      </c>
      <c r="F257">
        <v>120</v>
      </c>
      <c r="G257">
        <v>15</v>
      </c>
      <c r="H257">
        <v>42915</v>
      </c>
      <c r="I257">
        <v>2145.75</v>
      </c>
      <c r="J257">
        <v>40769.25</v>
      </c>
      <c r="K257">
        <v>28610</v>
      </c>
      <c r="L257">
        <v>12159.25</v>
      </c>
      <c r="M257" s="2">
        <v>41640</v>
      </c>
      <c r="N257">
        <v>1</v>
      </c>
      <c r="O257" t="s">
        <v>61</v>
      </c>
      <c r="P257" t="s">
        <v>19</v>
      </c>
      <c r="Q257" t="s">
        <v>19</v>
      </c>
      <c r="R257" t="s">
        <v>22</v>
      </c>
      <c r="S257" t="s">
        <v>28</v>
      </c>
      <c r="T257">
        <v>1</v>
      </c>
      <c r="U257">
        <f>Table_ExternalData_1[[#This Row],[FinData'[Gross Sales']]]-Table_ExternalData_1[[#This Row],[FinData'[Discounts']]]</f>
        <v>40769.25</v>
      </c>
      <c r="V257">
        <f>SUM(Table_ExternalData_1[FinData'[Sales']])</f>
        <v>118726350.25999992</v>
      </c>
      <c r="W257">
        <f>SUM(Table_ExternalData_1[FinData'[Profit']])</f>
        <v>16893702.260000009</v>
      </c>
      <c r="X257" s="15">
        <f>Table_ExternalData_1[[#This Row],[sum of profit]]/Table_ExternalData_1[[#This Row],[sum of sale]]</f>
        <v>0.14229109395685402</v>
      </c>
    </row>
    <row r="258" spans="1:24" x14ac:dyDescent="0.25">
      <c r="A258" t="s">
        <v>1</v>
      </c>
      <c r="B258" t="s">
        <v>9</v>
      </c>
      <c r="C258" t="s">
        <v>16</v>
      </c>
      <c r="D258" t="s">
        <v>73</v>
      </c>
      <c r="E258">
        <v>807</v>
      </c>
      <c r="F258">
        <v>120</v>
      </c>
      <c r="G258">
        <v>125</v>
      </c>
      <c r="H258">
        <v>100875</v>
      </c>
      <c r="I258">
        <v>5043.75</v>
      </c>
      <c r="J258">
        <v>95831.25</v>
      </c>
      <c r="K258">
        <v>96840</v>
      </c>
      <c r="L258">
        <v>-1008.75</v>
      </c>
      <c r="M258" s="2">
        <v>41671</v>
      </c>
      <c r="N258">
        <v>2</v>
      </c>
      <c r="O258" t="s">
        <v>69</v>
      </c>
      <c r="P258" t="s">
        <v>19</v>
      </c>
      <c r="Q258" t="s">
        <v>19</v>
      </c>
      <c r="R258" t="s">
        <v>22</v>
      </c>
      <c r="S258" t="s">
        <v>29</v>
      </c>
      <c r="T258">
        <v>2</v>
      </c>
      <c r="U258">
        <f>Table_ExternalData_1[[#This Row],[FinData'[Gross Sales']]]-Table_ExternalData_1[[#This Row],[FinData'[Discounts']]]</f>
        <v>95831.25</v>
      </c>
      <c r="V258">
        <f>SUM(Table_ExternalData_1[FinData'[Sales']])</f>
        <v>118726350.25999992</v>
      </c>
      <c r="W258">
        <f>SUM(Table_ExternalData_1[FinData'[Profit']])</f>
        <v>16893702.260000009</v>
      </c>
      <c r="X258" s="15">
        <f>Table_ExternalData_1[[#This Row],[sum of profit]]/Table_ExternalData_1[[#This Row],[sum of sale]]</f>
        <v>0.14229109395685402</v>
      </c>
    </row>
    <row r="259" spans="1:24" x14ac:dyDescent="0.25">
      <c r="A259" t="s">
        <v>2</v>
      </c>
      <c r="B259" t="s">
        <v>11</v>
      </c>
      <c r="C259" t="s">
        <v>16</v>
      </c>
      <c r="D259" t="s">
        <v>73</v>
      </c>
      <c r="E259">
        <v>602</v>
      </c>
      <c r="F259">
        <v>120</v>
      </c>
      <c r="G259">
        <v>350</v>
      </c>
      <c r="H259">
        <v>210700</v>
      </c>
      <c r="I259">
        <v>10535</v>
      </c>
      <c r="J259">
        <v>200165</v>
      </c>
      <c r="K259">
        <v>156520</v>
      </c>
      <c r="L259">
        <v>43645</v>
      </c>
      <c r="M259" s="2">
        <v>41791</v>
      </c>
      <c r="N259">
        <v>6</v>
      </c>
      <c r="O259" t="s">
        <v>62</v>
      </c>
      <c r="P259" t="s">
        <v>19</v>
      </c>
      <c r="Q259" t="s">
        <v>19</v>
      </c>
      <c r="R259" t="s">
        <v>23</v>
      </c>
      <c r="S259" t="s">
        <v>33</v>
      </c>
      <c r="T259">
        <v>6</v>
      </c>
      <c r="U259">
        <f>Table_ExternalData_1[[#This Row],[FinData'[Gross Sales']]]-Table_ExternalData_1[[#This Row],[FinData'[Discounts']]]</f>
        <v>200165</v>
      </c>
      <c r="V259">
        <f>SUM(Table_ExternalData_1[FinData'[Sales']])</f>
        <v>118726350.25999992</v>
      </c>
      <c r="W259">
        <f>SUM(Table_ExternalData_1[FinData'[Profit']])</f>
        <v>16893702.260000009</v>
      </c>
      <c r="X259" s="15">
        <f>Table_ExternalData_1[[#This Row],[sum of profit]]/Table_ExternalData_1[[#This Row],[sum of sale]]</f>
        <v>0.14229109395685402</v>
      </c>
    </row>
    <row r="260" spans="1:24" x14ac:dyDescent="0.25">
      <c r="A260" t="s">
        <v>2</v>
      </c>
      <c r="B260" t="s">
        <v>11</v>
      </c>
      <c r="C260" t="s">
        <v>16</v>
      </c>
      <c r="D260" t="s">
        <v>73</v>
      </c>
      <c r="E260">
        <v>2832</v>
      </c>
      <c r="F260">
        <v>120</v>
      </c>
      <c r="G260">
        <v>20</v>
      </c>
      <c r="H260">
        <v>56640</v>
      </c>
      <c r="I260">
        <v>2832</v>
      </c>
      <c r="J260">
        <v>53808</v>
      </c>
      <c r="K260">
        <v>28320</v>
      </c>
      <c r="L260">
        <v>25488</v>
      </c>
      <c r="M260" s="2">
        <v>41852</v>
      </c>
      <c r="N260">
        <v>8</v>
      </c>
      <c r="O260" t="s">
        <v>66</v>
      </c>
      <c r="P260" t="s">
        <v>19</v>
      </c>
      <c r="Q260" t="s">
        <v>19</v>
      </c>
      <c r="R260" t="s">
        <v>20</v>
      </c>
      <c r="S260" t="s">
        <v>35</v>
      </c>
      <c r="T260">
        <v>8</v>
      </c>
      <c r="U260">
        <f>Table_ExternalData_1[[#This Row],[FinData'[Gross Sales']]]-Table_ExternalData_1[[#This Row],[FinData'[Discounts']]]</f>
        <v>53808</v>
      </c>
      <c r="V260">
        <f>SUM(Table_ExternalData_1[FinData'[Sales']])</f>
        <v>118726350.25999992</v>
      </c>
      <c r="W260">
        <f>SUM(Table_ExternalData_1[FinData'[Profit']])</f>
        <v>16893702.260000009</v>
      </c>
      <c r="X260" s="15">
        <f>Table_ExternalData_1[[#This Row],[sum of profit]]/Table_ExternalData_1[[#This Row],[sum of sale]]</f>
        <v>0.14229109395685402</v>
      </c>
    </row>
    <row r="261" spans="1:24" x14ac:dyDescent="0.25">
      <c r="A261" t="s">
        <v>2</v>
      </c>
      <c r="B261" t="s">
        <v>8</v>
      </c>
      <c r="C261" t="s">
        <v>16</v>
      </c>
      <c r="D261" t="s">
        <v>73</v>
      </c>
      <c r="E261">
        <v>1579</v>
      </c>
      <c r="F261">
        <v>120</v>
      </c>
      <c r="G261">
        <v>20</v>
      </c>
      <c r="H261">
        <v>31580</v>
      </c>
      <c r="I261">
        <v>1579</v>
      </c>
      <c r="J261">
        <v>30001</v>
      </c>
      <c r="K261">
        <v>15790</v>
      </c>
      <c r="L261">
        <v>14211</v>
      </c>
      <c r="M261" s="2">
        <v>41852</v>
      </c>
      <c r="N261">
        <v>8</v>
      </c>
      <c r="O261" t="s">
        <v>66</v>
      </c>
      <c r="P261" t="s">
        <v>19</v>
      </c>
      <c r="Q261" t="s">
        <v>19</v>
      </c>
      <c r="R261" t="s">
        <v>20</v>
      </c>
      <c r="S261" t="s">
        <v>35</v>
      </c>
      <c r="T261">
        <v>8</v>
      </c>
      <c r="U261">
        <f>Table_ExternalData_1[[#This Row],[FinData'[Gross Sales']]]-Table_ExternalData_1[[#This Row],[FinData'[Discounts']]]</f>
        <v>30001</v>
      </c>
      <c r="V261">
        <f>SUM(Table_ExternalData_1[FinData'[Sales']])</f>
        <v>118726350.25999992</v>
      </c>
      <c r="W261">
        <f>SUM(Table_ExternalData_1[FinData'[Profit']])</f>
        <v>16893702.260000009</v>
      </c>
      <c r="X261" s="15">
        <f>Table_ExternalData_1[[#This Row],[sum of profit]]/Table_ExternalData_1[[#This Row],[sum of sale]]</f>
        <v>0.14229109395685402</v>
      </c>
    </row>
    <row r="262" spans="1:24" x14ac:dyDescent="0.25">
      <c r="A262" t="s">
        <v>1</v>
      </c>
      <c r="B262" t="s">
        <v>11</v>
      </c>
      <c r="C262" t="s">
        <v>16</v>
      </c>
      <c r="D262" t="s">
        <v>73</v>
      </c>
      <c r="E262">
        <v>861</v>
      </c>
      <c r="F262">
        <v>120</v>
      </c>
      <c r="G262">
        <v>125</v>
      </c>
      <c r="H262">
        <v>107625</v>
      </c>
      <c r="I262">
        <v>5381.25</v>
      </c>
      <c r="J262">
        <v>102243.75</v>
      </c>
      <c r="K262">
        <v>103320</v>
      </c>
      <c r="L262">
        <v>-1076.25</v>
      </c>
      <c r="M262" s="2">
        <v>41913</v>
      </c>
      <c r="N262">
        <v>10</v>
      </c>
      <c r="O262" t="s">
        <v>68</v>
      </c>
      <c r="P262" t="s">
        <v>19</v>
      </c>
      <c r="Q262" t="s">
        <v>19</v>
      </c>
      <c r="R262" t="s">
        <v>21</v>
      </c>
      <c r="S262" t="s">
        <v>25</v>
      </c>
      <c r="T262">
        <v>10</v>
      </c>
      <c r="U262">
        <f>Table_ExternalData_1[[#This Row],[FinData'[Gross Sales']]]-Table_ExternalData_1[[#This Row],[FinData'[Discounts']]]</f>
        <v>102243.75</v>
      </c>
      <c r="V262">
        <f>SUM(Table_ExternalData_1[FinData'[Sales']])</f>
        <v>118726350.25999992</v>
      </c>
      <c r="W262">
        <f>SUM(Table_ExternalData_1[FinData'[Profit']])</f>
        <v>16893702.260000009</v>
      </c>
      <c r="X262" s="15">
        <f>Table_ExternalData_1[[#This Row],[sum of profit]]/Table_ExternalData_1[[#This Row],[sum of sale]]</f>
        <v>0.14229109395685402</v>
      </c>
    </row>
    <row r="263" spans="1:24" x14ac:dyDescent="0.25">
      <c r="A263" t="s">
        <v>1</v>
      </c>
      <c r="B263" t="s">
        <v>8</v>
      </c>
      <c r="C263" t="s">
        <v>16</v>
      </c>
      <c r="D263" t="s">
        <v>73</v>
      </c>
      <c r="E263">
        <v>704</v>
      </c>
      <c r="F263">
        <v>120</v>
      </c>
      <c r="G263">
        <v>125</v>
      </c>
      <c r="H263">
        <v>88000</v>
      </c>
      <c r="I263">
        <v>4400</v>
      </c>
      <c r="J263">
        <v>83600</v>
      </c>
      <c r="K263">
        <v>84480</v>
      </c>
      <c r="L263">
        <v>-880</v>
      </c>
      <c r="M263" s="2">
        <v>41548</v>
      </c>
      <c r="N263">
        <v>10</v>
      </c>
      <c r="O263" t="s">
        <v>68</v>
      </c>
      <c r="P263" t="s">
        <v>18</v>
      </c>
      <c r="Q263" t="s">
        <v>18</v>
      </c>
      <c r="R263" t="s">
        <v>21</v>
      </c>
      <c r="S263" t="s">
        <v>25</v>
      </c>
      <c r="T263">
        <v>10</v>
      </c>
      <c r="U263">
        <f>Table_ExternalData_1[[#This Row],[FinData'[Gross Sales']]]-Table_ExternalData_1[[#This Row],[FinData'[Discounts']]]</f>
        <v>83600</v>
      </c>
      <c r="V263">
        <f>SUM(Table_ExternalData_1[FinData'[Sales']])</f>
        <v>118726350.25999992</v>
      </c>
      <c r="W263">
        <f>SUM(Table_ExternalData_1[FinData'[Profit']])</f>
        <v>16893702.260000009</v>
      </c>
      <c r="X263" s="15">
        <f>Table_ExternalData_1[[#This Row],[sum of profit]]/Table_ExternalData_1[[#This Row],[sum of sale]]</f>
        <v>0.14229109395685402</v>
      </c>
    </row>
    <row r="264" spans="1:24" x14ac:dyDescent="0.25">
      <c r="A264" t="s">
        <v>2</v>
      </c>
      <c r="B264" t="s">
        <v>8</v>
      </c>
      <c r="C264" t="s">
        <v>16</v>
      </c>
      <c r="D264" t="s">
        <v>73</v>
      </c>
      <c r="E264">
        <v>1033</v>
      </c>
      <c r="F264">
        <v>120</v>
      </c>
      <c r="G264">
        <v>20</v>
      </c>
      <c r="H264">
        <v>20660</v>
      </c>
      <c r="I264">
        <v>1033</v>
      </c>
      <c r="J264">
        <v>19627</v>
      </c>
      <c r="K264">
        <v>10330</v>
      </c>
      <c r="L264">
        <v>9297</v>
      </c>
      <c r="M264" s="2">
        <v>41609</v>
      </c>
      <c r="N264">
        <v>12</v>
      </c>
      <c r="O264" t="s">
        <v>63</v>
      </c>
      <c r="P264" t="s">
        <v>18</v>
      </c>
      <c r="Q264" t="s">
        <v>18</v>
      </c>
      <c r="R264" t="s">
        <v>21</v>
      </c>
      <c r="S264" t="s">
        <v>27</v>
      </c>
      <c r="T264">
        <v>12</v>
      </c>
      <c r="U264">
        <f>Table_ExternalData_1[[#This Row],[FinData'[Gross Sales']]]-Table_ExternalData_1[[#This Row],[FinData'[Discounts']]]</f>
        <v>19627</v>
      </c>
      <c r="V264">
        <f>SUM(Table_ExternalData_1[FinData'[Sales']])</f>
        <v>118726350.25999992</v>
      </c>
      <c r="W264">
        <f>SUM(Table_ExternalData_1[FinData'[Profit']])</f>
        <v>16893702.260000009</v>
      </c>
      <c r="X264" s="15">
        <f>Table_ExternalData_1[[#This Row],[sum of profit]]/Table_ExternalData_1[[#This Row],[sum of sale]]</f>
        <v>0.14229109395685402</v>
      </c>
    </row>
    <row r="265" spans="1:24" x14ac:dyDescent="0.25">
      <c r="A265" t="s">
        <v>4</v>
      </c>
      <c r="B265" t="s">
        <v>9</v>
      </c>
      <c r="C265" t="s">
        <v>16</v>
      </c>
      <c r="D265" t="s">
        <v>73</v>
      </c>
      <c r="E265">
        <v>1250</v>
      </c>
      <c r="F265">
        <v>120</v>
      </c>
      <c r="G265">
        <v>300</v>
      </c>
      <c r="H265">
        <v>375000</v>
      </c>
      <c r="I265">
        <v>18750</v>
      </c>
      <c r="J265">
        <v>356250</v>
      </c>
      <c r="K265">
        <v>312500</v>
      </c>
      <c r="L265">
        <v>43750</v>
      </c>
      <c r="M265" s="2">
        <v>41974</v>
      </c>
      <c r="N265">
        <v>12</v>
      </c>
      <c r="O265" t="s">
        <v>63</v>
      </c>
      <c r="P265" t="s">
        <v>19</v>
      </c>
      <c r="Q265" t="s">
        <v>19</v>
      </c>
      <c r="R265" t="s">
        <v>21</v>
      </c>
      <c r="S265" t="s">
        <v>27</v>
      </c>
      <c r="T265">
        <v>12</v>
      </c>
      <c r="U265">
        <f>Table_ExternalData_1[[#This Row],[FinData'[Gross Sales']]]-Table_ExternalData_1[[#This Row],[FinData'[Discounts']]]</f>
        <v>356250</v>
      </c>
      <c r="V265">
        <f>SUM(Table_ExternalData_1[FinData'[Sales']])</f>
        <v>118726350.25999992</v>
      </c>
      <c r="W265">
        <f>SUM(Table_ExternalData_1[FinData'[Profit']])</f>
        <v>16893702.260000009</v>
      </c>
      <c r="X265" s="15">
        <f>Table_ExternalData_1[[#This Row],[sum of profit]]/Table_ExternalData_1[[#This Row],[sum of sale]]</f>
        <v>0.14229109395685402</v>
      </c>
    </row>
    <row r="266" spans="1:24" x14ac:dyDescent="0.25">
      <c r="A266" t="s">
        <v>2</v>
      </c>
      <c r="B266" t="s">
        <v>7</v>
      </c>
      <c r="C266" t="s">
        <v>17</v>
      </c>
      <c r="D266" t="s">
        <v>73</v>
      </c>
      <c r="E266">
        <v>1389</v>
      </c>
      <c r="F266">
        <v>250</v>
      </c>
      <c r="G266">
        <v>20</v>
      </c>
      <c r="H266">
        <v>27780</v>
      </c>
      <c r="I266">
        <v>1389</v>
      </c>
      <c r="J266">
        <v>26391</v>
      </c>
      <c r="K266">
        <v>13890</v>
      </c>
      <c r="L266">
        <v>12501</v>
      </c>
      <c r="M266" s="2">
        <v>41548</v>
      </c>
      <c r="N266">
        <v>10</v>
      </c>
      <c r="O266" t="s">
        <v>68</v>
      </c>
      <c r="P266" t="s">
        <v>18</v>
      </c>
      <c r="Q266" t="s">
        <v>18</v>
      </c>
      <c r="R266" t="s">
        <v>21</v>
      </c>
      <c r="S266" t="s">
        <v>25</v>
      </c>
      <c r="T266">
        <v>10</v>
      </c>
      <c r="U266">
        <f>Table_ExternalData_1[[#This Row],[FinData'[Gross Sales']]]-Table_ExternalData_1[[#This Row],[FinData'[Discounts']]]</f>
        <v>26391</v>
      </c>
      <c r="V266">
        <f>SUM(Table_ExternalData_1[FinData'[Sales']])</f>
        <v>118726350.25999992</v>
      </c>
      <c r="W266">
        <f>SUM(Table_ExternalData_1[FinData'[Profit']])</f>
        <v>16893702.260000009</v>
      </c>
      <c r="X266" s="15">
        <f>Table_ExternalData_1[[#This Row],[sum of profit]]/Table_ExternalData_1[[#This Row],[sum of sale]]</f>
        <v>0.14229109395685402</v>
      </c>
    </row>
    <row r="267" spans="1:24" x14ac:dyDescent="0.25">
      <c r="A267" t="s">
        <v>2</v>
      </c>
      <c r="B267" t="s">
        <v>11</v>
      </c>
      <c r="C267" t="s">
        <v>17</v>
      </c>
      <c r="D267" t="s">
        <v>73</v>
      </c>
      <c r="E267">
        <v>1265</v>
      </c>
      <c r="F267">
        <v>250</v>
      </c>
      <c r="G267">
        <v>20</v>
      </c>
      <c r="H267">
        <v>25300</v>
      </c>
      <c r="I267">
        <v>1265</v>
      </c>
      <c r="J267">
        <v>24035</v>
      </c>
      <c r="K267">
        <v>12650</v>
      </c>
      <c r="L267">
        <v>11385</v>
      </c>
      <c r="M267" s="2">
        <v>41579</v>
      </c>
      <c r="N267">
        <v>11</v>
      </c>
      <c r="O267" t="s">
        <v>70</v>
      </c>
      <c r="P267" t="s">
        <v>18</v>
      </c>
      <c r="Q267" t="s">
        <v>18</v>
      </c>
      <c r="R267" t="s">
        <v>21</v>
      </c>
      <c r="S267" t="s">
        <v>26</v>
      </c>
      <c r="T267">
        <v>11</v>
      </c>
      <c r="U267">
        <f>Table_ExternalData_1[[#This Row],[FinData'[Gross Sales']]]-Table_ExternalData_1[[#This Row],[FinData'[Discounts']]]</f>
        <v>24035</v>
      </c>
      <c r="V267">
        <f>SUM(Table_ExternalData_1[FinData'[Sales']])</f>
        <v>118726350.25999992</v>
      </c>
      <c r="W267">
        <f>SUM(Table_ExternalData_1[FinData'[Profit']])</f>
        <v>16893702.260000009</v>
      </c>
      <c r="X267" s="15">
        <f>Table_ExternalData_1[[#This Row],[sum of profit]]/Table_ExternalData_1[[#This Row],[sum of sale]]</f>
        <v>0.14229109395685402</v>
      </c>
    </row>
    <row r="268" spans="1:24" x14ac:dyDescent="0.25">
      <c r="A268" t="s">
        <v>2</v>
      </c>
      <c r="B268" t="s">
        <v>9</v>
      </c>
      <c r="C268" t="s">
        <v>17</v>
      </c>
      <c r="D268" t="s">
        <v>73</v>
      </c>
      <c r="E268">
        <v>2297</v>
      </c>
      <c r="F268">
        <v>250</v>
      </c>
      <c r="G268">
        <v>20</v>
      </c>
      <c r="H268">
        <v>45940</v>
      </c>
      <c r="I268">
        <v>2297</v>
      </c>
      <c r="J268">
        <v>43643</v>
      </c>
      <c r="K268">
        <v>22970</v>
      </c>
      <c r="L268">
        <v>20673</v>
      </c>
      <c r="M268" s="2">
        <v>41579</v>
      </c>
      <c r="N268">
        <v>11</v>
      </c>
      <c r="O268" t="s">
        <v>70</v>
      </c>
      <c r="P268" t="s">
        <v>18</v>
      </c>
      <c r="Q268" t="s">
        <v>18</v>
      </c>
      <c r="R268" t="s">
        <v>21</v>
      </c>
      <c r="S268" t="s">
        <v>26</v>
      </c>
      <c r="T268">
        <v>11</v>
      </c>
      <c r="U268">
        <f>Table_ExternalData_1[[#This Row],[FinData'[Gross Sales']]]-Table_ExternalData_1[[#This Row],[FinData'[Discounts']]]</f>
        <v>43643</v>
      </c>
      <c r="V268">
        <f>SUM(Table_ExternalData_1[FinData'[Sales']])</f>
        <v>118726350.25999992</v>
      </c>
      <c r="W268">
        <f>SUM(Table_ExternalData_1[FinData'[Profit']])</f>
        <v>16893702.260000009</v>
      </c>
      <c r="X268" s="15">
        <f>Table_ExternalData_1[[#This Row],[sum of profit]]/Table_ExternalData_1[[#This Row],[sum of sale]]</f>
        <v>0.14229109395685402</v>
      </c>
    </row>
    <row r="269" spans="1:24" x14ac:dyDescent="0.25">
      <c r="A269" t="s">
        <v>2</v>
      </c>
      <c r="B269" t="s">
        <v>11</v>
      </c>
      <c r="C269" t="s">
        <v>17</v>
      </c>
      <c r="D269" t="s">
        <v>73</v>
      </c>
      <c r="E269">
        <v>2663</v>
      </c>
      <c r="F269">
        <v>250</v>
      </c>
      <c r="G269">
        <v>20</v>
      </c>
      <c r="H269">
        <v>53260</v>
      </c>
      <c r="I269">
        <v>2663</v>
      </c>
      <c r="J269">
        <v>50597</v>
      </c>
      <c r="K269">
        <v>26630</v>
      </c>
      <c r="L269">
        <v>23967</v>
      </c>
      <c r="M269" s="2">
        <v>41974</v>
      </c>
      <c r="N269">
        <v>12</v>
      </c>
      <c r="O269" t="s">
        <v>63</v>
      </c>
      <c r="P269" t="s">
        <v>19</v>
      </c>
      <c r="Q269" t="s">
        <v>19</v>
      </c>
      <c r="R269" t="s">
        <v>21</v>
      </c>
      <c r="S269" t="s">
        <v>27</v>
      </c>
      <c r="T269">
        <v>12</v>
      </c>
      <c r="U269">
        <f>Table_ExternalData_1[[#This Row],[FinData'[Gross Sales']]]-Table_ExternalData_1[[#This Row],[FinData'[Discounts']]]</f>
        <v>50597</v>
      </c>
      <c r="V269">
        <f>SUM(Table_ExternalData_1[FinData'[Sales']])</f>
        <v>118726350.25999992</v>
      </c>
      <c r="W269">
        <f>SUM(Table_ExternalData_1[FinData'[Profit']])</f>
        <v>16893702.260000009</v>
      </c>
      <c r="X269" s="15">
        <f>Table_ExternalData_1[[#This Row],[sum of profit]]/Table_ExternalData_1[[#This Row],[sum of sale]]</f>
        <v>0.14229109395685402</v>
      </c>
    </row>
    <row r="270" spans="1:24" x14ac:dyDescent="0.25">
      <c r="A270" t="s">
        <v>2</v>
      </c>
      <c r="B270" t="s">
        <v>11</v>
      </c>
      <c r="C270" t="s">
        <v>17</v>
      </c>
      <c r="D270" t="s">
        <v>73</v>
      </c>
      <c r="E270">
        <v>570</v>
      </c>
      <c r="F270">
        <v>250</v>
      </c>
      <c r="G270">
        <v>7</v>
      </c>
      <c r="H270">
        <v>3990</v>
      </c>
      <c r="I270">
        <v>199.5</v>
      </c>
      <c r="J270">
        <v>3790.5</v>
      </c>
      <c r="K270">
        <v>2850</v>
      </c>
      <c r="L270">
        <v>940.5</v>
      </c>
      <c r="M270" s="2">
        <v>41974</v>
      </c>
      <c r="N270">
        <v>12</v>
      </c>
      <c r="O270" t="s">
        <v>63</v>
      </c>
      <c r="P270" t="s">
        <v>19</v>
      </c>
      <c r="Q270" t="s">
        <v>19</v>
      </c>
      <c r="R270" t="s">
        <v>21</v>
      </c>
      <c r="S270" t="s">
        <v>27</v>
      </c>
      <c r="T270">
        <v>12</v>
      </c>
      <c r="U270">
        <f>Table_ExternalData_1[[#This Row],[FinData'[Gross Sales']]]-Table_ExternalData_1[[#This Row],[FinData'[Discounts']]]</f>
        <v>3790.5</v>
      </c>
      <c r="V270">
        <f>SUM(Table_ExternalData_1[FinData'[Sales']])</f>
        <v>118726350.25999992</v>
      </c>
      <c r="W270">
        <f>SUM(Table_ExternalData_1[FinData'[Profit']])</f>
        <v>16893702.260000009</v>
      </c>
      <c r="X270" s="15">
        <f>Table_ExternalData_1[[#This Row],[sum of profit]]/Table_ExternalData_1[[#This Row],[sum of sale]]</f>
        <v>0.14229109395685402</v>
      </c>
    </row>
    <row r="271" spans="1:24" x14ac:dyDescent="0.25">
      <c r="A271" t="s">
        <v>2</v>
      </c>
      <c r="B271" t="s">
        <v>8</v>
      </c>
      <c r="C271" t="s">
        <v>17</v>
      </c>
      <c r="D271" t="s">
        <v>73</v>
      </c>
      <c r="E271">
        <v>2487</v>
      </c>
      <c r="F271">
        <v>250</v>
      </c>
      <c r="G271">
        <v>7</v>
      </c>
      <c r="H271">
        <v>17409</v>
      </c>
      <c r="I271">
        <v>870.45</v>
      </c>
      <c r="J271">
        <v>16538.55</v>
      </c>
      <c r="K271">
        <v>12435</v>
      </c>
      <c r="L271">
        <v>4103.55</v>
      </c>
      <c r="M271" s="2">
        <v>41974</v>
      </c>
      <c r="N271">
        <v>12</v>
      </c>
      <c r="O271" t="s">
        <v>63</v>
      </c>
      <c r="P271" t="s">
        <v>19</v>
      </c>
      <c r="Q271" t="s">
        <v>19</v>
      </c>
      <c r="R271" t="s">
        <v>21</v>
      </c>
      <c r="S271" t="s">
        <v>27</v>
      </c>
      <c r="T271">
        <v>12</v>
      </c>
      <c r="U271">
        <f>Table_ExternalData_1[[#This Row],[FinData'[Gross Sales']]]-Table_ExternalData_1[[#This Row],[FinData'[Discounts']]]</f>
        <v>16538.55</v>
      </c>
      <c r="V271">
        <f>SUM(Table_ExternalData_1[FinData'[Sales']])</f>
        <v>118726350.25999992</v>
      </c>
      <c r="W271">
        <f>SUM(Table_ExternalData_1[FinData'[Profit']])</f>
        <v>16893702.260000009</v>
      </c>
      <c r="X271" s="15">
        <f>Table_ExternalData_1[[#This Row],[sum of profit]]/Table_ExternalData_1[[#This Row],[sum of sale]]</f>
        <v>0.14229109395685402</v>
      </c>
    </row>
    <row r="272" spans="1:24" x14ac:dyDescent="0.25">
      <c r="A272" t="s">
        <v>2</v>
      </c>
      <c r="B272" t="s">
        <v>9</v>
      </c>
      <c r="C272" t="s">
        <v>12</v>
      </c>
      <c r="D272" t="s">
        <v>73</v>
      </c>
      <c r="E272">
        <v>1350</v>
      </c>
      <c r="F272">
        <v>260</v>
      </c>
      <c r="G272">
        <v>350</v>
      </c>
      <c r="H272">
        <v>472500</v>
      </c>
      <c r="I272">
        <v>23625</v>
      </c>
      <c r="J272">
        <v>448875</v>
      </c>
      <c r="K272">
        <v>351000</v>
      </c>
      <c r="L272">
        <v>97875</v>
      </c>
      <c r="M272" s="2">
        <v>41671</v>
      </c>
      <c r="N272">
        <v>2</v>
      </c>
      <c r="O272" t="s">
        <v>69</v>
      </c>
      <c r="P272" t="s">
        <v>19</v>
      </c>
      <c r="Q272" t="s">
        <v>19</v>
      </c>
      <c r="R272" t="s">
        <v>22</v>
      </c>
      <c r="S272" t="s">
        <v>29</v>
      </c>
      <c r="T272">
        <v>2</v>
      </c>
      <c r="U272">
        <f>Table_ExternalData_1[[#This Row],[FinData'[Gross Sales']]]-Table_ExternalData_1[[#This Row],[FinData'[Discounts']]]</f>
        <v>448875</v>
      </c>
      <c r="V272">
        <f>SUM(Table_ExternalData_1[FinData'[Sales']])</f>
        <v>118726350.25999992</v>
      </c>
      <c r="W272">
        <f>SUM(Table_ExternalData_1[FinData'[Profit']])</f>
        <v>16893702.260000009</v>
      </c>
      <c r="X272" s="15">
        <f>Table_ExternalData_1[[#This Row],[sum of profit]]/Table_ExternalData_1[[#This Row],[sum of sale]]</f>
        <v>0.14229109395685402</v>
      </c>
    </row>
    <row r="273" spans="1:24" x14ac:dyDescent="0.25">
      <c r="A273" t="s">
        <v>2</v>
      </c>
      <c r="B273" t="s">
        <v>7</v>
      </c>
      <c r="C273" t="s">
        <v>12</v>
      </c>
      <c r="D273" t="s">
        <v>73</v>
      </c>
      <c r="E273">
        <v>552</v>
      </c>
      <c r="F273">
        <v>260</v>
      </c>
      <c r="G273">
        <v>350</v>
      </c>
      <c r="H273">
        <v>193200</v>
      </c>
      <c r="I273">
        <v>9660</v>
      </c>
      <c r="J273">
        <v>183540</v>
      </c>
      <c r="K273">
        <v>143520</v>
      </c>
      <c r="L273">
        <v>40020</v>
      </c>
      <c r="M273" s="2">
        <v>41852</v>
      </c>
      <c r="N273">
        <v>8</v>
      </c>
      <c r="O273" t="s">
        <v>66</v>
      </c>
      <c r="P273" t="s">
        <v>19</v>
      </c>
      <c r="Q273" t="s">
        <v>19</v>
      </c>
      <c r="R273" t="s">
        <v>20</v>
      </c>
      <c r="S273" t="s">
        <v>35</v>
      </c>
      <c r="T273">
        <v>8</v>
      </c>
      <c r="U273">
        <f>Table_ExternalData_1[[#This Row],[FinData'[Gross Sales']]]-Table_ExternalData_1[[#This Row],[FinData'[Discounts']]]</f>
        <v>183540</v>
      </c>
      <c r="V273">
        <f>SUM(Table_ExternalData_1[FinData'[Sales']])</f>
        <v>118726350.25999992</v>
      </c>
      <c r="W273">
        <f>SUM(Table_ExternalData_1[FinData'[Profit']])</f>
        <v>16893702.260000009</v>
      </c>
      <c r="X273" s="15">
        <f>Table_ExternalData_1[[#This Row],[sum of profit]]/Table_ExternalData_1[[#This Row],[sum of sale]]</f>
        <v>0.14229109395685402</v>
      </c>
    </row>
    <row r="274" spans="1:24" x14ac:dyDescent="0.25">
      <c r="A274" t="s">
        <v>2</v>
      </c>
      <c r="B274" t="s">
        <v>7</v>
      </c>
      <c r="C274" t="s">
        <v>12</v>
      </c>
      <c r="D274" t="s">
        <v>73</v>
      </c>
      <c r="E274">
        <v>1228</v>
      </c>
      <c r="F274">
        <v>260</v>
      </c>
      <c r="G274">
        <v>350</v>
      </c>
      <c r="H274">
        <v>429800</v>
      </c>
      <c r="I274">
        <v>21490</v>
      </c>
      <c r="J274">
        <v>408310</v>
      </c>
      <c r="K274">
        <v>319280</v>
      </c>
      <c r="L274">
        <v>89030</v>
      </c>
      <c r="M274" s="2">
        <v>41548</v>
      </c>
      <c r="N274">
        <v>10</v>
      </c>
      <c r="O274" t="s">
        <v>68</v>
      </c>
      <c r="P274" t="s">
        <v>18</v>
      </c>
      <c r="Q274" t="s">
        <v>18</v>
      </c>
      <c r="R274" t="s">
        <v>21</v>
      </c>
      <c r="S274" t="s">
        <v>25</v>
      </c>
      <c r="T274">
        <v>10</v>
      </c>
      <c r="U274">
        <f>Table_ExternalData_1[[#This Row],[FinData'[Gross Sales']]]-Table_ExternalData_1[[#This Row],[FinData'[Discounts']]]</f>
        <v>408310</v>
      </c>
      <c r="V274">
        <f>SUM(Table_ExternalData_1[FinData'[Sales']])</f>
        <v>118726350.25999992</v>
      </c>
      <c r="W274">
        <f>SUM(Table_ExternalData_1[FinData'[Profit']])</f>
        <v>16893702.260000009</v>
      </c>
      <c r="X274" s="15">
        <f>Table_ExternalData_1[[#This Row],[sum of profit]]/Table_ExternalData_1[[#This Row],[sum of sale]]</f>
        <v>0.14229109395685402</v>
      </c>
    </row>
    <row r="275" spans="1:24" x14ac:dyDescent="0.25">
      <c r="A275" t="s">
        <v>4</v>
      </c>
      <c r="B275" t="s">
        <v>9</v>
      </c>
      <c r="C275" t="s">
        <v>12</v>
      </c>
      <c r="D275" t="s">
        <v>73</v>
      </c>
      <c r="E275">
        <v>1250</v>
      </c>
      <c r="F275">
        <v>260</v>
      </c>
      <c r="G275">
        <v>300</v>
      </c>
      <c r="H275">
        <v>375000</v>
      </c>
      <c r="I275">
        <v>18750</v>
      </c>
      <c r="J275">
        <v>356250</v>
      </c>
      <c r="K275">
        <v>312500</v>
      </c>
      <c r="L275">
        <v>43750</v>
      </c>
      <c r="M275" s="2">
        <v>41974</v>
      </c>
      <c r="N275">
        <v>12</v>
      </c>
      <c r="O275" t="s">
        <v>63</v>
      </c>
      <c r="P275" t="s">
        <v>19</v>
      </c>
      <c r="Q275" t="s">
        <v>19</v>
      </c>
      <c r="R275" t="s">
        <v>21</v>
      </c>
      <c r="S275" t="s">
        <v>27</v>
      </c>
      <c r="T275">
        <v>12</v>
      </c>
      <c r="U275">
        <f>Table_ExternalData_1[[#This Row],[FinData'[Gross Sales']]]-Table_ExternalData_1[[#This Row],[FinData'[Discounts']]]</f>
        <v>356250</v>
      </c>
      <c r="V275">
        <f>SUM(Table_ExternalData_1[FinData'[Sales']])</f>
        <v>118726350.25999992</v>
      </c>
      <c r="W275">
        <f>SUM(Table_ExternalData_1[FinData'[Profit']])</f>
        <v>16893702.260000009</v>
      </c>
      <c r="X275" s="15">
        <f>Table_ExternalData_1[[#This Row],[sum of profit]]/Table_ExternalData_1[[#This Row],[sum of sale]]</f>
        <v>0.14229109395685402</v>
      </c>
    </row>
    <row r="276" spans="1:24" x14ac:dyDescent="0.25">
      <c r="A276" t="s">
        <v>3</v>
      </c>
      <c r="B276" t="s">
        <v>8</v>
      </c>
      <c r="C276" t="s">
        <v>15</v>
      </c>
      <c r="D276" t="s">
        <v>73</v>
      </c>
      <c r="E276">
        <v>3801</v>
      </c>
      <c r="F276">
        <v>10</v>
      </c>
      <c r="G276">
        <v>15</v>
      </c>
      <c r="H276">
        <v>57015</v>
      </c>
      <c r="I276">
        <v>3420.9</v>
      </c>
      <c r="J276">
        <v>53594.1</v>
      </c>
      <c r="K276">
        <v>38010</v>
      </c>
      <c r="L276">
        <v>15584.1</v>
      </c>
      <c r="M276" s="2">
        <v>41730</v>
      </c>
      <c r="N276">
        <v>4</v>
      </c>
      <c r="O276" t="s">
        <v>71</v>
      </c>
      <c r="P276" t="s">
        <v>19</v>
      </c>
      <c r="Q276" t="s">
        <v>19</v>
      </c>
      <c r="R276" t="s">
        <v>23</v>
      </c>
      <c r="S276" t="s">
        <v>31</v>
      </c>
      <c r="T276">
        <v>4</v>
      </c>
      <c r="U276">
        <f>Table_ExternalData_1[[#This Row],[FinData'[Gross Sales']]]-Table_ExternalData_1[[#This Row],[FinData'[Discounts']]]</f>
        <v>53594.1</v>
      </c>
      <c r="V276">
        <f>SUM(Table_ExternalData_1[FinData'[Sales']])</f>
        <v>118726350.25999992</v>
      </c>
      <c r="W276">
        <f>SUM(Table_ExternalData_1[FinData'[Profit']])</f>
        <v>16893702.260000009</v>
      </c>
      <c r="X276" s="15">
        <f>Table_ExternalData_1[[#This Row],[sum of profit]]/Table_ExternalData_1[[#This Row],[sum of sale]]</f>
        <v>0.14229109395685402</v>
      </c>
    </row>
    <row r="277" spans="1:24" x14ac:dyDescent="0.25">
      <c r="A277" t="s">
        <v>2</v>
      </c>
      <c r="B277" t="s">
        <v>11</v>
      </c>
      <c r="C277" t="s">
        <v>13</v>
      </c>
      <c r="D277" t="s">
        <v>73</v>
      </c>
      <c r="E277">
        <v>1117.5</v>
      </c>
      <c r="F277">
        <v>3</v>
      </c>
      <c r="G277">
        <v>20</v>
      </c>
      <c r="H277">
        <v>22350</v>
      </c>
      <c r="I277">
        <v>1341</v>
      </c>
      <c r="J277">
        <v>21009</v>
      </c>
      <c r="K277">
        <v>11175</v>
      </c>
      <c r="L277">
        <v>9834</v>
      </c>
      <c r="M277" s="2">
        <v>41640</v>
      </c>
      <c r="N277">
        <v>1</v>
      </c>
      <c r="O277" t="s">
        <v>61</v>
      </c>
      <c r="P277" t="s">
        <v>19</v>
      </c>
      <c r="Q277" t="s">
        <v>19</v>
      </c>
      <c r="R277" t="s">
        <v>22</v>
      </c>
      <c r="S277" t="s">
        <v>28</v>
      </c>
      <c r="T277">
        <v>1</v>
      </c>
      <c r="U277">
        <f>Table_ExternalData_1[[#This Row],[FinData'[Gross Sales']]]-Table_ExternalData_1[[#This Row],[FinData'[Discounts']]]</f>
        <v>21009</v>
      </c>
      <c r="V277">
        <f>SUM(Table_ExternalData_1[FinData'[Sales']])</f>
        <v>118726350.25999992</v>
      </c>
      <c r="W277">
        <f>SUM(Table_ExternalData_1[FinData'[Profit']])</f>
        <v>16893702.260000009</v>
      </c>
      <c r="X277" s="15">
        <f>Table_ExternalData_1[[#This Row],[sum of profit]]/Table_ExternalData_1[[#This Row],[sum of sale]]</f>
        <v>0.14229109395685402</v>
      </c>
    </row>
    <row r="278" spans="1:24" x14ac:dyDescent="0.25">
      <c r="A278" t="s">
        <v>3</v>
      </c>
      <c r="B278" t="s">
        <v>7</v>
      </c>
      <c r="C278" t="s">
        <v>13</v>
      </c>
      <c r="D278" t="s">
        <v>73</v>
      </c>
      <c r="E278">
        <v>2844</v>
      </c>
      <c r="F278">
        <v>3</v>
      </c>
      <c r="G278">
        <v>15</v>
      </c>
      <c r="H278">
        <v>42660</v>
      </c>
      <c r="I278">
        <v>2559.6</v>
      </c>
      <c r="J278">
        <v>40100.400000000001</v>
      </c>
      <c r="K278">
        <v>28440</v>
      </c>
      <c r="L278">
        <v>11660.4</v>
      </c>
      <c r="M278" s="2">
        <v>41791</v>
      </c>
      <c r="N278">
        <v>6</v>
      </c>
      <c r="O278" t="s">
        <v>62</v>
      </c>
      <c r="P278" t="s">
        <v>19</v>
      </c>
      <c r="Q278" t="s">
        <v>19</v>
      </c>
      <c r="R278" t="s">
        <v>23</v>
      </c>
      <c r="S278" t="s">
        <v>33</v>
      </c>
      <c r="T278">
        <v>6</v>
      </c>
      <c r="U278">
        <f>Table_ExternalData_1[[#This Row],[FinData'[Gross Sales']]]-Table_ExternalData_1[[#This Row],[FinData'[Discounts']]]</f>
        <v>40100.400000000001</v>
      </c>
      <c r="V278">
        <f>SUM(Table_ExternalData_1[FinData'[Sales']])</f>
        <v>118726350.25999992</v>
      </c>
      <c r="W278">
        <f>SUM(Table_ExternalData_1[FinData'[Profit']])</f>
        <v>16893702.260000009</v>
      </c>
      <c r="X278" s="15">
        <f>Table_ExternalData_1[[#This Row],[sum of profit]]/Table_ExternalData_1[[#This Row],[sum of sale]]</f>
        <v>0.14229109395685402</v>
      </c>
    </row>
    <row r="279" spans="1:24" x14ac:dyDescent="0.25">
      <c r="A279" t="s">
        <v>0</v>
      </c>
      <c r="B279" t="s">
        <v>10</v>
      </c>
      <c r="C279" t="s">
        <v>13</v>
      </c>
      <c r="D279" t="s">
        <v>73</v>
      </c>
      <c r="E279">
        <v>562</v>
      </c>
      <c r="F279">
        <v>3</v>
      </c>
      <c r="G279">
        <v>12</v>
      </c>
      <c r="H279">
        <v>6744</v>
      </c>
      <c r="I279">
        <v>404.64</v>
      </c>
      <c r="J279">
        <v>6339.36</v>
      </c>
      <c r="K279">
        <v>1686</v>
      </c>
      <c r="L279">
        <v>4653.3599999999997</v>
      </c>
      <c r="M279" s="2">
        <v>41883</v>
      </c>
      <c r="N279">
        <v>9</v>
      </c>
      <c r="O279" t="s">
        <v>67</v>
      </c>
      <c r="P279" t="s">
        <v>19</v>
      </c>
      <c r="Q279" t="s">
        <v>19</v>
      </c>
      <c r="R279" t="s">
        <v>20</v>
      </c>
      <c r="S279" t="s">
        <v>24</v>
      </c>
      <c r="T279">
        <v>9</v>
      </c>
      <c r="U279">
        <f>Table_ExternalData_1[[#This Row],[FinData'[Gross Sales']]]-Table_ExternalData_1[[#This Row],[FinData'[Discounts']]]</f>
        <v>6339.36</v>
      </c>
      <c r="V279">
        <f>SUM(Table_ExternalData_1[FinData'[Sales']])</f>
        <v>118726350.25999992</v>
      </c>
      <c r="W279">
        <f>SUM(Table_ExternalData_1[FinData'[Profit']])</f>
        <v>16893702.260000009</v>
      </c>
      <c r="X279" s="15">
        <f>Table_ExternalData_1[[#This Row],[sum of profit]]/Table_ExternalData_1[[#This Row],[sum of sale]]</f>
        <v>0.14229109395685402</v>
      </c>
    </row>
    <row r="280" spans="1:24" x14ac:dyDescent="0.25">
      <c r="A280" t="s">
        <v>0</v>
      </c>
      <c r="B280" t="s">
        <v>7</v>
      </c>
      <c r="C280" t="s">
        <v>13</v>
      </c>
      <c r="D280" t="s">
        <v>73</v>
      </c>
      <c r="E280">
        <v>2299</v>
      </c>
      <c r="F280">
        <v>3</v>
      </c>
      <c r="G280">
        <v>12</v>
      </c>
      <c r="H280">
        <v>27588</v>
      </c>
      <c r="I280">
        <v>1655.28</v>
      </c>
      <c r="J280">
        <v>25932.720000000001</v>
      </c>
      <c r="K280">
        <v>6897</v>
      </c>
      <c r="L280">
        <v>19035.72</v>
      </c>
      <c r="M280" s="2">
        <v>41548</v>
      </c>
      <c r="N280">
        <v>10</v>
      </c>
      <c r="O280" t="s">
        <v>68</v>
      </c>
      <c r="P280" t="s">
        <v>18</v>
      </c>
      <c r="Q280" t="s">
        <v>18</v>
      </c>
      <c r="R280" t="s">
        <v>21</v>
      </c>
      <c r="S280" t="s">
        <v>25</v>
      </c>
      <c r="T280">
        <v>10</v>
      </c>
      <c r="U280">
        <f>Table_ExternalData_1[[#This Row],[FinData'[Gross Sales']]]-Table_ExternalData_1[[#This Row],[FinData'[Discounts']]]</f>
        <v>25932.720000000001</v>
      </c>
      <c r="V280">
        <f>SUM(Table_ExternalData_1[FinData'[Sales']])</f>
        <v>118726350.25999992</v>
      </c>
      <c r="W280">
        <f>SUM(Table_ExternalData_1[FinData'[Profit']])</f>
        <v>16893702.260000009</v>
      </c>
      <c r="X280" s="15">
        <f>Table_ExternalData_1[[#This Row],[sum of profit]]/Table_ExternalData_1[[#This Row],[sum of sale]]</f>
        <v>0.14229109395685402</v>
      </c>
    </row>
    <row r="281" spans="1:24" x14ac:dyDescent="0.25">
      <c r="A281" t="s">
        <v>3</v>
      </c>
      <c r="B281" t="s">
        <v>11</v>
      </c>
      <c r="C281" t="s">
        <v>13</v>
      </c>
      <c r="D281" t="s">
        <v>73</v>
      </c>
      <c r="E281">
        <v>2030</v>
      </c>
      <c r="F281">
        <v>3</v>
      </c>
      <c r="G281">
        <v>15</v>
      </c>
      <c r="H281">
        <v>30450</v>
      </c>
      <c r="I281">
        <v>1827</v>
      </c>
      <c r="J281">
        <v>28623</v>
      </c>
      <c r="K281">
        <v>20300</v>
      </c>
      <c r="L281">
        <v>8323</v>
      </c>
      <c r="M281" s="2">
        <v>41944</v>
      </c>
      <c r="N281">
        <v>11</v>
      </c>
      <c r="O281" t="s">
        <v>70</v>
      </c>
      <c r="P281" t="s">
        <v>19</v>
      </c>
      <c r="Q281" t="s">
        <v>19</v>
      </c>
      <c r="R281" t="s">
        <v>21</v>
      </c>
      <c r="S281" t="s">
        <v>26</v>
      </c>
      <c r="T281">
        <v>11</v>
      </c>
      <c r="U281">
        <f>Table_ExternalData_1[[#This Row],[FinData'[Gross Sales']]]-Table_ExternalData_1[[#This Row],[FinData'[Discounts']]]</f>
        <v>28623</v>
      </c>
      <c r="V281">
        <f>SUM(Table_ExternalData_1[FinData'[Sales']])</f>
        <v>118726350.25999992</v>
      </c>
      <c r="W281">
        <f>SUM(Table_ExternalData_1[FinData'[Profit']])</f>
        <v>16893702.260000009</v>
      </c>
      <c r="X281" s="15">
        <f>Table_ExternalData_1[[#This Row],[sum of profit]]/Table_ExternalData_1[[#This Row],[sum of sale]]</f>
        <v>0.14229109395685402</v>
      </c>
    </row>
    <row r="282" spans="1:24" x14ac:dyDescent="0.25">
      <c r="A282" t="s">
        <v>2</v>
      </c>
      <c r="B282" t="s">
        <v>11</v>
      </c>
      <c r="C282" t="s">
        <v>13</v>
      </c>
      <c r="D282" t="s">
        <v>73</v>
      </c>
      <c r="E282">
        <v>263</v>
      </c>
      <c r="F282">
        <v>3</v>
      </c>
      <c r="G282">
        <v>7</v>
      </c>
      <c r="H282">
        <v>1841</v>
      </c>
      <c r="I282">
        <v>110.46</v>
      </c>
      <c r="J282">
        <v>1730.54</v>
      </c>
      <c r="K282">
        <v>1315</v>
      </c>
      <c r="L282">
        <v>415.54</v>
      </c>
      <c r="M282" s="2">
        <v>41579</v>
      </c>
      <c r="N282">
        <v>11</v>
      </c>
      <c r="O282" t="s">
        <v>70</v>
      </c>
      <c r="P282" t="s">
        <v>18</v>
      </c>
      <c r="Q282" t="s">
        <v>18</v>
      </c>
      <c r="R282" t="s">
        <v>21</v>
      </c>
      <c r="S282" t="s">
        <v>26</v>
      </c>
      <c r="T282">
        <v>11</v>
      </c>
      <c r="U282">
        <f>Table_ExternalData_1[[#This Row],[FinData'[Gross Sales']]]-Table_ExternalData_1[[#This Row],[FinData'[Discounts']]]</f>
        <v>1730.54</v>
      </c>
      <c r="V282">
        <f>SUM(Table_ExternalData_1[FinData'[Sales']])</f>
        <v>118726350.25999992</v>
      </c>
      <c r="W282">
        <f>SUM(Table_ExternalData_1[FinData'[Profit']])</f>
        <v>16893702.260000009</v>
      </c>
      <c r="X282" s="15">
        <f>Table_ExternalData_1[[#This Row],[sum of profit]]/Table_ExternalData_1[[#This Row],[sum of sale]]</f>
        <v>0.14229109395685402</v>
      </c>
    </row>
    <row r="283" spans="1:24" x14ac:dyDescent="0.25">
      <c r="A283" t="s">
        <v>1</v>
      </c>
      <c r="B283" t="s">
        <v>9</v>
      </c>
      <c r="C283" t="s">
        <v>13</v>
      </c>
      <c r="D283" t="s">
        <v>73</v>
      </c>
      <c r="E283">
        <v>887</v>
      </c>
      <c r="F283">
        <v>3</v>
      </c>
      <c r="G283">
        <v>125</v>
      </c>
      <c r="H283">
        <v>110875</v>
      </c>
      <c r="I283">
        <v>6652.5</v>
      </c>
      <c r="J283">
        <v>104222.5</v>
      </c>
      <c r="K283">
        <v>106440</v>
      </c>
      <c r="L283">
        <v>-2217.5</v>
      </c>
      <c r="M283" s="2">
        <v>41609</v>
      </c>
      <c r="N283">
        <v>12</v>
      </c>
      <c r="O283" t="s">
        <v>63</v>
      </c>
      <c r="P283" t="s">
        <v>18</v>
      </c>
      <c r="Q283" t="s">
        <v>18</v>
      </c>
      <c r="R283" t="s">
        <v>21</v>
      </c>
      <c r="S283" t="s">
        <v>27</v>
      </c>
      <c r="T283">
        <v>12</v>
      </c>
      <c r="U283">
        <f>Table_ExternalData_1[[#This Row],[FinData'[Gross Sales']]]-Table_ExternalData_1[[#This Row],[FinData'[Discounts']]]</f>
        <v>104222.5</v>
      </c>
      <c r="V283">
        <f>SUM(Table_ExternalData_1[FinData'[Sales']])</f>
        <v>118726350.25999992</v>
      </c>
      <c r="W283">
        <f>SUM(Table_ExternalData_1[FinData'[Profit']])</f>
        <v>16893702.260000009</v>
      </c>
      <c r="X283" s="15">
        <f>Table_ExternalData_1[[#This Row],[sum of profit]]/Table_ExternalData_1[[#This Row],[sum of sale]]</f>
        <v>0.14229109395685402</v>
      </c>
    </row>
    <row r="284" spans="1:24" x14ac:dyDescent="0.25">
      <c r="A284" t="s">
        <v>2</v>
      </c>
      <c r="B284" t="s">
        <v>10</v>
      </c>
      <c r="C284" t="s">
        <v>14</v>
      </c>
      <c r="D284" t="s">
        <v>73</v>
      </c>
      <c r="E284">
        <v>980</v>
      </c>
      <c r="F284">
        <v>5</v>
      </c>
      <c r="G284">
        <v>350</v>
      </c>
      <c r="H284">
        <v>343000</v>
      </c>
      <c r="I284">
        <v>20580</v>
      </c>
      <c r="J284">
        <v>322420</v>
      </c>
      <c r="K284">
        <v>254800</v>
      </c>
      <c r="L284">
        <v>67620</v>
      </c>
      <c r="M284" s="2">
        <v>41730</v>
      </c>
      <c r="N284">
        <v>4</v>
      </c>
      <c r="O284" t="s">
        <v>71</v>
      </c>
      <c r="P284" t="s">
        <v>19</v>
      </c>
      <c r="Q284" t="s">
        <v>19</v>
      </c>
      <c r="R284" t="s">
        <v>23</v>
      </c>
      <c r="S284" t="s">
        <v>31</v>
      </c>
      <c r="T284">
        <v>4</v>
      </c>
      <c r="U284">
        <f>Table_ExternalData_1[[#This Row],[FinData'[Gross Sales']]]-Table_ExternalData_1[[#This Row],[FinData'[Discounts']]]</f>
        <v>322420</v>
      </c>
      <c r="V284">
        <f>SUM(Table_ExternalData_1[FinData'[Sales']])</f>
        <v>118726350.25999992</v>
      </c>
      <c r="W284">
        <f>SUM(Table_ExternalData_1[FinData'[Profit']])</f>
        <v>16893702.260000009</v>
      </c>
      <c r="X284" s="15">
        <f>Table_ExternalData_1[[#This Row],[sum of profit]]/Table_ExternalData_1[[#This Row],[sum of sale]]</f>
        <v>0.14229109395685402</v>
      </c>
    </row>
    <row r="285" spans="1:24" x14ac:dyDescent="0.25">
      <c r="A285" t="s">
        <v>2</v>
      </c>
      <c r="B285" t="s">
        <v>9</v>
      </c>
      <c r="C285" t="s">
        <v>14</v>
      </c>
      <c r="D285" t="s">
        <v>73</v>
      </c>
      <c r="E285">
        <v>1460</v>
      </c>
      <c r="F285">
        <v>5</v>
      </c>
      <c r="G285">
        <v>350</v>
      </c>
      <c r="H285">
        <v>511000</v>
      </c>
      <c r="I285">
        <v>30660</v>
      </c>
      <c r="J285">
        <v>480340</v>
      </c>
      <c r="K285">
        <v>379600</v>
      </c>
      <c r="L285">
        <v>100740</v>
      </c>
      <c r="M285" s="2">
        <v>41760</v>
      </c>
      <c r="N285">
        <v>5</v>
      </c>
      <c r="O285" t="s">
        <v>32</v>
      </c>
      <c r="P285" t="s">
        <v>19</v>
      </c>
      <c r="Q285" t="s">
        <v>19</v>
      </c>
      <c r="R285" t="s">
        <v>23</v>
      </c>
      <c r="S285" t="s">
        <v>32</v>
      </c>
      <c r="T285">
        <v>5</v>
      </c>
      <c r="U285">
        <f>Table_ExternalData_1[[#This Row],[FinData'[Gross Sales']]]-Table_ExternalData_1[[#This Row],[FinData'[Discounts']]]</f>
        <v>480340</v>
      </c>
      <c r="V285">
        <f>SUM(Table_ExternalData_1[FinData'[Sales']])</f>
        <v>118726350.25999992</v>
      </c>
      <c r="W285">
        <f>SUM(Table_ExternalData_1[FinData'[Profit']])</f>
        <v>16893702.260000009</v>
      </c>
      <c r="X285" s="15">
        <f>Table_ExternalData_1[[#This Row],[sum of profit]]/Table_ExternalData_1[[#This Row],[sum of sale]]</f>
        <v>0.14229109395685402</v>
      </c>
    </row>
    <row r="286" spans="1:24" x14ac:dyDescent="0.25">
      <c r="A286" t="s">
        <v>2</v>
      </c>
      <c r="B286" t="s">
        <v>8</v>
      </c>
      <c r="C286" t="s">
        <v>14</v>
      </c>
      <c r="D286" t="s">
        <v>73</v>
      </c>
      <c r="E286">
        <v>1403</v>
      </c>
      <c r="F286">
        <v>5</v>
      </c>
      <c r="G286">
        <v>7</v>
      </c>
      <c r="H286">
        <v>9821</v>
      </c>
      <c r="I286">
        <v>589.26</v>
      </c>
      <c r="J286">
        <v>9231.74</v>
      </c>
      <c r="K286">
        <v>7015</v>
      </c>
      <c r="L286">
        <v>2216.7399999999998</v>
      </c>
      <c r="M286" s="2">
        <v>41548</v>
      </c>
      <c r="N286">
        <v>10</v>
      </c>
      <c r="O286" t="s">
        <v>68</v>
      </c>
      <c r="P286" t="s">
        <v>18</v>
      </c>
      <c r="Q286" t="s">
        <v>18</v>
      </c>
      <c r="R286" t="s">
        <v>21</v>
      </c>
      <c r="S286" t="s">
        <v>25</v>
      </c>
      <c r="T286">
        <v>10</v>
      </c>
      <c r="U286">
        <f>Table_ExternalData_1[[#This Row],[FinData'[Gross Sales']]]-Table_ExternalData_1[[#This Row],[FinData'[Discounts']]]</f>
        <v>9231.74</v>
      </c>
      <c r="V286">
        <f>SUM(Table_ExternalData_1[FinData'[Sales']])</f>
        <v>118726350.25999992</v>
      </c>
      <c r="W286">
        <f>SUM(Table_ExternalData_1[FinData'[Profit']])</f>
        <v>16893702.260000009</v>
      </c>
      <c r="X286" s="15">
        <f>Table_ExternalData_1[[#This Row],[sum of profit]]/Table_ExternalData_1[[#This Row],[sum of sale]]</f>
        <v>0.14229109395685402</v>
      </c>
    </row>
    <row r="287" spans="1:24" x14ac:dyDescent="0.25">
      <c r="A287" t="s">
        <v>0</v>
      </c>
      <c r="B287" t="s">
        <v>11</v>
      </c>
      <c r="C287" t="s">
        <v>14</v>
      </c>
      <c r="D287" t="s">
        <v>73</v>
      </c>
      <c r="E287">
        <v>2723</v>
      </c>
      <c r="F287">
        <v>5</v>
      </c>
      <c r="G287">
        <v>12</v>
      </c>
      <c r="H287">
        <v>32676</v>
      </c>
      <c r="I287">
        <v>1960.56</v>
      </c>
      <c r="J287">
        <v>30715.439999999999</v>
      </c>
      <c r="K287">
        <v>8169</v>
      </c>
      <c r="L287">
        <v>22546.44</v>
      </c>
      <c r="M287" s="2">
        <v>41944</v>
      </c>
      <c r="N287">
        <v>11</v>
      </c>
      <c r="O287" t="s">
        <v>70</v>
      </c>
      <c r="P287" t="s">
        <v>19</v>
      </c>
      <c r="Q287" t="s">
        <v>19</v>
      </c>
      <c r="R287" t="s">
        <v>21</v>
      </c>
      <c r="S287" t="s">
        <v>26</v>
      </c>
      <c r="T287">
        <v>11</v>
      </c>
      <c r="U287">
        <f>Table_ExternalData_1[[#This Row],[FinData'[Gross Sales']]]-Table_ExternalData_1[[#This Row],[FinData'[Discounts']]]</f>
        <v>30715.439999999999</v>
      </c>
      <c r="V287">
        <f>SUM(Table_ExternalData_1[FinData'[Sales']])</f>
        <v>118726350.25999992</v>
      </c>
      <c r="W287">
        <f>SUM(Table_ExternalData_1[FinData'[Profit']])</f>
        <v>16893702.260000009</v>
      </c>
      <c r="X287" s="15">
        <f>Table_ExternalData_1[[#This Row],[sum of profit]]/Table_ExternalData_1[[#This Row],[sum of sale]]</f>
        <v>0.14229109395685402</v>
      </c>
    </row>
    <row r="288" spans="1:24" x14ac:dyDescent="0.25">
      <c r="A288" t="s">
        <v>2</v>
      </c>
      <c r="B288" t="s">
        <v>8</v>
      </c>
      <c r="C288" t="s">
        <v>15</v>
      </c>
      <c r="D288" t="s">
        <v>73</v>
      </c>
      <c r="E288">
        <v>1496</v>
      </c>
      <c r="F288">
        <v>10</v>
      </c>
      <c r="G288">
        <v>350</v>
      </c>
      <c r="H288">
        <v>523600</v>
      </c>
      <c r="I288">
        <v>31416</v>
      </c>
      <c r="J288">
        <v>492184</v>
      </c>
      <c r="K288">
        <v>388960</v>
      </c>
      <c r="L288">
        <v>103224</v>
      </c>
      <c r="M288" s="2">
        <v>41791</v>
      </c>
      <c r="N288">
        <v>6</v>
      </c>
      <c r="O288" t="s">
        <v>62</v>
      </c>
      <c r="P288" t="s">
        <v>19</v>
      </c>
      <c r="Q288" t="s">
        <v>19</v>
      </c>
      <c r="R288" t="s">
        <v>23</v>
      </c>
      <c r="S288" t="s">
        <v>33</v>
      </c>
      <c r="T288">
        <v>6</v>
      </c>
      <c r="U288">
        <f>Table_ExternalData_1[[#This Row],[FinData'[Gross Sales']]]-Table_ExternalData_1[[#This Row],[FinData'[Discounts']]]</f>
        <v>492184</v>
      </c>
      <c r="V288">
        <f>SUM(Table_ExternalData_1[FinData'[Sales']])</f>
        <v>118726350.25999992</v>
      </c>
      <c r="W288">
        <f>SUM(Table_ExternalData_1[FinData'[Profit']])</f>
        <v>16893702.260000009</v>
      </c>
      <c r="X288" s="15">
        <f>Table_ExternalData_1[[#This Row],[sum of profit]]/Table_ExternalData_1[[#This Row],[sum of sale]]</f>
        <v>0.14229109395685402</v>
      </c>
    </row>
    <row r="289" spans="1:24" x14ac:dyDescent="0.25">
      <c r="A289" t="s">
        <v>0</v>
      </c>
      <c r="B289" t="s">
        <v>7</v>
      </c>
      <c r="C289" t="s">
        <v>15</v>
      </c>
      <c r="D289" t="s">
        <v>73</v>
      </c>
      <c r="E289">
        <v>2299</v>
      </c>
      <c r="F289">
        <v>10</v>
      </c>
      <c r="G289">
        <v>12</v>
      </c>
      <c r="H289">
        <v>27588</v>
      </c>
      <c r="I289">
        <v>1655.28</v>
      </c>
      <c r="J289">
        <v>25932.720000000001</v>
      </c>
      <c r="K289">
        <v>6897</v>
      </c>
      <c r="L289">
        <v>19035.72</v>
      </c>
      <c r="M289" s="2">
        <v>41548</v>
      </c>
      <c r="N289">
        <v>10</v>
      </c>
      <c r="O289" t="s">
        <v>68</v>
      </c>
      <c r="P289" t="s">
        <v>18</v>
      </c>
      <c r="Q289" t="s">
        <v>18</v>
      </c>
      <c r="R289" t="s">
        <v>21</v>
      </c>
      <c r="S289" t="s">
        <v>25</v>
      </c>
      <c r="T289">
        <v>10</v>
      </c>
      <c r="U289">
        <f>Table_ExternalData_1[[#This Row],[FinData'[Gross Sales']]]-Table_ExternalData_1[[#This Row],[FinData'[Discounts']]]</f>
        <v>25932.720000000001</v>
      </c>
      <c r="V289">
        <f>SUM(Table_ExternalData_1[FinData'[Sales']])</f>
        <v>118726350.25999992</v>
      </c>
      <c r="W289">
        <f>SUM(Table_ExternalData_1[FinData'[Profit']])</f>
        <v>16893702.260000009</v>
      </c>
      <c r="X289" s="15">
        <f>Table_ExternalData_1[[#This Row],[sum of profit]]/Table_ExternalData_1[[#This Row],[sum of sale]]</f>
        <v>0.14229109395685402</v>
      </c>
    </row>
    <row r="290" spans="1:24" x14ac:dyDescent="0.25">
      <c r="A290" t="s">
        <v>2</v>
      </c>
      <c r="B290" t="s">
        <v>11</v>
      </c>
      <c r="C290" t="s">
        <v>15</v>
      </c>
      <c r="D290" t="s">
        <v>73</v>
      </c>
      <c r="E290">
        <v>727</v>
      </c>
      <c r="F290">
        <v>10</v>
      </c>
      <c r="G290">
        <v>350</v>
      </c>
      <c r="H290">
        <v>254450</v>
      </c>
      <c r="I290">
        <v>15267</v>
      </c>
      <c r="J290">
        <v>239183</v>
      </c>
      <c r="K290">
        <v>189020</v>
      </c>
      <c r="L290">
        <v>50163</v>
      </c>
      <c r="M290" s="2">
        <v>41548</v>
      </c>
      <c r="N290">
        <v>10</v>
      </c>
      <c r="O290" t="s">
        <v>68</v>
      </c>
      <c r="P290" t="s">
        <v>18</v>
      </c>
      <c r="Q290" t="s">
        <v>18</v>
      </c>
      <c r="R290" t="s">
        <v>21</v>
      </c>
      <c r="S290" t="s">
        <v>25</v>
      </c>
      <c r="T290">
        <v>10</v>
      </c>
      <c r="U290">
        <f>Table_ExternalData_1[[#This Row],[FinData'[Gross Sales']]]-Table_ExternalData_1[[#This Row],[FinData'[Discounts']]]</f>
        <v>239183</v>
      </c>
      <c r="V290">
        <f>SUM(Table_ExternalData_1[FinData'[Sales']])</f>
        <v>118726350.25999992</v>
      </c>
      <c r="W290">
        <f>SUM(Table_ExternalData_1[FinData'[Profit']])</f>
        <v>16893702.260000009</v>
      </c>
      <c r="X290" s="15">
        <f>Table_ExternalData_1[[#This Row],[sum of profit]]/Table_ExternalData_1[[#This Row],[sum of sale]]</f>
        <v>0.14229109395685402</v>
      </c>
    </row>
    <row r="291" spans="1:24" x14ac:dyDescent="0.25">
      <c r="A291" t="s">
        <v>1</v>
      </c>
      <c r="B291" t="s">
        <v>7</v>
      </c>
      <c r="C291" t="s">
        <v>16</v>
      </c>
      <c r="D291" t="s">
        <v>73</v>
      </c>
      <c r="E291">
        <v>952</v>
      </c>
      <c r="F291">
        <v>120</v>
      </c>
      <c r="G291">
        <v>125</v>
      </c>
      <c r="H291">
        <v>119000</v>
      </c>
      <c r="I291">
        <v>7140</v>
      </c>
      <c r="J291">
        <v>111860</v>
      </c>
      <c r="K291">
        <v>114240</v>
      </c>
      <c r="L291">
        <v>-2380</v>
      </c>
      <c r="M291" s="2">
        <v>41671</v>
      </c>
      <c r="N291">
        <v>2</v>
      </c>
      <c r="O291" t="s">
        <v>69</v>
      </c>
      <c r="P291" t="s">
        <v>19</v>
      </c>
      <c r="Q291" t="s">
        <v>19</v>
      </c>
      <c r="R291" t="s">
        <v>22</v>
      </c>
      <c r="S291" t="s">
        <v>29</v>
      </c>
      <c r="T291">
        <v>2</v>
      </c>
      <c r="U291">
        <f>Table_ExternalData_1[[#This Row],[FinData'[Gross Sales']]]-Table_ExternalData_1[[#This Row],[FinData'[Discounts']]]</f>
        <v>111860</v>
      </c>
      <c r="V291">
        <f>SUM(Table_ExternalData_1[FinData'[Sales']])</f>
        <v>118726350.25999992</v>
      </c>
      <c r="W291">
        <f>SUM(Table_ExternalData_1[FinData'[Profit']])</f>
        <v>16893702.260000009</v>
      </c>
      <c r="X291" s="15">
        <f>Table_ExternalData_1[[#This Row],[sum of profit]]/Table_ExternalData_1[[#This Row],[sum of sale]]</f>
        <v>0.14229109395685402</v>
      </c>
    </row>
    <row r="292" spans="1:24" x14ac:dyDescent="0.25">
      <c r="A292" t="s">
        <v>1</v>
      </c>
      <c r="B292" t="s">
        <v>11</v>
      </c>
      <c r="C292" t="s">
        <v>16</v>
      </c>
      <c r="D292" t="s">
        <v>73</v>
      </c>
      <c r="E292">
        <v>2755</v>
      </c>
      <c r="F292">
        <v>120</v>
      </c>
      <c r="G292">
        <v>125</v>
      </c>
      <c r="H292">
        <v>344375</v>
      </c>
      <c r="I292">
        <v>20662.5</v>
      </c>
      <c r="J292">
        <v>323712.5</v>
      </c>
      <c r="K292">
        <v>330600</v>
      </c>
      <c r="L292">
        <v>-6887.5</v>
      </c>
      <c r="M292" s="2">
        <v>41671</v>
      </c>
      <c r="N292">
        <v>2</v>
      </c>
      <c r="O292" t="s">
        <v>69</v>
      </c>
      <c r="P292" t="s">
        <v>19</v>
      </c>
      <c r="Q292" t="s">
        <v>19</v>
      </c>
      <c r="R292" t="s">
        <v>22</v>
      </c>
      <c r="S292" t="s">
        <v>29</v>
      </c>
      <c r="T292">
        <v>2</v>
      </c>
      <c r="U292">
        <f>Table_ExternalData_1[[#This Row],[FinData'[Gross Sales']]]-Table_ExternalData_1[[#This Row],[FinData'[Discounts']]]</f>
        <v>323712.5</v>
      </c>
      <c r="V292">
        <f>SUM(Table_ExternalData_1[FinData'[Sales']])</f>
        <v>118726350.25999992</v>
      </c>
      <c r="W292">
        <f>SUM(Table_ExternalData_1[FinData'[Profit']])</f>
        <v>16893702.260000009</v>
      </c>
      <c r="X292" s="15">
        <f>Table_ExternalData_1[[#This Row],[sum of profit]]/Table_ExternalData_1[[#This Row],[sum of sale]]</f>
        <v>0.14229109395685402</v>
      </c>
    </row>
    <row r="293" spans="1:24" x14ac:dyDescent="0.25">
      <c r="A293" t="s">
        <v>3</v>
      </c>
      <c r="B293" t="s">
        <v>9</v>
      </c>
      <c r="C293" t="s">
        <v>16</v>
      </c>
      <c r="D293" t="s">
        <v>73</v>
      </c>
      <c r="E293">
        <v>1530</v>
      </c>
      <c r="F293">
        <v>120</v>
      </c>
      <c r="G293">
        <v>15</v>
      </c>
      <c r="H293">
        <v>22950</v>
      </c>
      <c r="I293">
        <v>1377</v>
      </c>
      <c r="J293">
        <v>21573</v>
      </c>
      <c r="K293">
        <v>15300</v>
      </c>
      <c r="L293">
        <v>6273</v>
      </c>
      <c r="M293" s="2">
        <v>41760</v>
      </c>
      <c r="N293">
        <v>5</v>
      </c>
      <c r="O293" t="s">
        <v>32</v>
      </c>
      <c r="P293" t="s">
        <v>19</v>
      </c>
      <c r="Q293" t="s">
        <v>19</v>
      </c>
      <c r="R293" t="s">
        <v>23</v>
      </c>
      <c r="S293" t="s">
        <v>32</v>
      </c>
      <c r="T293">
        <v>5</v>
      </c>
      <c r="U293">
        <f>Table_ExternalData_1[[#This Row],[FinData'[Gross Sales']]]-Table_ExternalData_1[[#This Row],[FinData'[Discounts']]]</f>
        <v>21573</v>
      </c>
      <c r="V293">
        <f>SUM(Table_ExternalData_1[FinData'[Sales']])</f>
        <v>118726350.25999992</v>
      </c>
      <c r="W293">
        <f>SUM(Table_ExternalData_1[FinData'[Profit']])</f>
        <v>16893702.260000009</v>
      </c>
      <c r="X293" s="15">
        <f>Table_ExternalData_1[[#This Row],[sum of profit]]/Table_ExternalData_1[[#This Row],[sum of sale]]</f>
        <v>0.14229109395685402</v>
      </c>
    </row>
    <row r="294" spans="1:24" x14ac:dyDescent="0.25">
      <c r="A294" t="s">
        <v>2</v>
      </c>
      <c r="B294" t="s">
        <v>8</v>
      </c>
      <c r="C294" t="s">
        <v>16</v>
      </c>
      <c r="D294" t="s">
        <v>73</v>
      </c>
      <c r="E294">
        <v>1496</v>
      </c>
      <c r="F294">
        <v>120</v>
      </c>
      <c r="G294">
        <v>350</v>
      </c>
      <c r="H294">
        <v>523600</v>
      </c>
      <c r="I294">
        <v>31416</v>
      </c>
      <c r="J294">
        <v>492184</v>
      </c>
      <c r="K294">
        <v>388960</v>
      </c>
      <c r="L294">
        <v>103224</v>
      </c>
      <c r="M294" s="2">
        <v>41791</v>
      </c>
      <c r="N294">
        <v>6</v>
      </c>
      <c r="O294" t="s">
        <v>62</v>
      </c>
      <c r="P294" t="s">
        <v>19</v>
      </c>
      <c r="Q294" t="s">
        <v>19</v>
      </c>
      <c r="R294" t="s">
        <v>23</v>
      </c>
      <c r="S294" t="s">
        <v>33</v>
      </c>
      <c r="T294">
        <v>6</v>
      </c>
      <c r="U294">
        <f>Table_ExternalData_1[[#This Row],[FinData'[Gross Sales']]]-Table_ExternalData_1[[#This Row],[FinData'[Discounts']]]</f>
        <v>492184</v>
      </c>
      <c r="V294">
        <f>SUM(Table_ExternalData_1[FinData'[Sales']])</f>
        <v>118726350.25999992</v>
      </c>
      <c r="W294">
        <f>SUM(Table_ExternalData_1[FinData'[Profit']])</f>
        <v>16893702.260000009</v>
      </c>
      <c r="X294" s="15">
        <f>Table_ExternalData_1[[#This Row],[sum of profit]]/Table_ExternalData_1[[#This Row],[sum of sale]]</f>
        <v>0.14229109395685402</v>
      </c>
    </row>
    <row r="295" spans="1:24" x14ac:dyDescent="0.25">
      <c r="A295" t="s">
        <v>2</v>
      </c>
      <c r="B295" t="s">
        <v>10</v>
      </c>
      <c r="C295" t="s">
        <v>16</v>
      </c>
      <c r="D295" t="s">
        <v>73</v>
      </c>
      <c r="E295">
        <v>1498</v>
      </c>
      <c r="F295">
        <v>120</v>
      </c>
      <c r="G295">
        <v>7</v>
      </c>
      <c r="H295">
        <v>10486</v>
      </c>
      <c r="I295">
        <v>629.16</v>
      </c>
      <c r="J295">
        <v>9856.84</v>
      </c>
      <c r="K295">
        <v>7490</v>
      </c>
      <c r="L295">
        <v>2366.84</v>
      </c>
      <c r="M295" s="2">
        <v>41791</v>
      </c>
      <c r="N295">
        <v>6</v>
      </c>
      <c r="O295" t="s">
        <v>62</v>
      </c>
      <c r="P295" t="s">
        <v>19</v>
      </c>
      <c r="Q295" t="s">
        <v>19</v>
      </c>
      <c r="R295" t="s">
        <v>23</v>
      </c>
      <c r="S295" t="s">
        <v>33</v>
      </c>
      <c r="T295">
        <v>6</v>
      </c>
      <c r="U295">
        <f>Table_ExternalData_1[[#This Row],[FinData'[Gross Sales']]]-Table_ExternalData_1[[#This Row],[FinData'[Discounts']]]</f>
        <v>9856.84</v>
      </c>
      <c r="V295">
        <f>SUM(Table_ExternalData_1[FinData'[Sales']])</f>
        <v>118726350.25999992</v>
      </c>
      <c r="W295">
        <f>SUM(Table_ExternalData_1[FinData'[Profit']])</f>
        <v>16893702.260000009</v>
      </c>
      <c r="X295" s="15">
        <f>Table_ExternalData_1[[#This Row],[sum of profit]]/Table_ExternalData_1[[#This Row],[sum of sale]]</f>
        <v>0.14229109395685402</v>
      </c>
    </row>
    <row r="296" spans="1:24" x14ac:dyDescent="0.25">
      <c r="A296" t="s">
        <v>4</v>
      </c>
      <c r="B296" t="s">
        <v>8</v>
      </c>
      <c r="C296" t="s">
        <v>16</v>
      </c>
      <c r="D296" t="s">
        <v>73</v>
      </c>
      <c r="E296">
        <v>1221</v>
      </c>
      <c r="F296">
        <v>120</v>
      </c>
      <c r="G296">
        <v>300</v>
      </c>
      <c r="H296">
        <v>366300</v>
      </c>
      <c r="I296">
        <v>21978</v>
      </c>
      <c r="J296">
        <v>344322</v>
      </c>
      <c r="K296">
        <v>305250</v>
      </c>
      <c r="L296">
        <v>39072</v>
      </c>
      <c r="M296" s="2">
        <v>41548</v>
      </c>
      <c r="N296">
        <v>10</v>
      </c>
      <c r="O296" t="s">
        <v>68</v>
      </c>
      <c r="P296" t="s">
        <v>18</v>
      </c>
      <c r="Q296" t="s">
        <v>18</v>
      </c>
      <c r="R296" t="s">
        <v>21</v>
      </c>
      <c r="S296" t="s">
        <v>25</v>
      </c>
      <c r="T296">
        <v>10</v>
      </c>
      <c r="U296">
        <f>Table_ExternalData_1[[#This Row],[FinData'[Gross Sales']]]-Table_ExternalData_1[[#This Row],[FinData'[Discounts']]]</f>
        <v>344322</v>
      </c>
      <c r="V296">
        <f>SUM(Table_ExternalData_1[FinData'[Sales']])</f>
        <v>118726350.25999992</v>
      </c>
      <c r="W296">
        <f>SUM(Table_ExternalData_1[FinData'[Profit']])</f>
        <v>16893702.260000009</v>
      </c>
      <c r="X296" s="15">
        <f>Table_ExternalData_1[[#This Row],[sum of profit]]/Table_ExternalData_1[[#This Row],[sum of sale]]</f>
        <v>0.14229109395685402</v>
      </c>
    </row>
    <row r="297" spans="1:24" x14ac:dyDescent="0.25">
      <c r="A297" t="s">
        <v>2</v>
      </c>
      <c r="B297" t="s">
        <v>8</v>
      </c>
      <c r="C297" t="s">
        <v>16</v>
      </c>
      <c r="D297" t="s">
        <v>73</v>
      </c>
      <c r="E297">
        <v>2076</v>
      </c>
      <c r="F297">
        <v>120</v>
      </c>
      <c r="G297">
        <v>350</v>
      </c>
      <c r="H297">
        <v>726600</v>
      </c>
      <c r="I297">
        <v>43596</v>
      </c>
      <c r="J297">
        <v>683004</v>
      </c>
      <c r="K297">
        <v>539760</v>
      </c>
      <c r="L297">
        <v>143244</v>
      </c>
      <c r="M297" s="2">
        <v>41548</v>
      </c>
      <c r="N297">
        <v>10</v>
      </c>
      <c r="O297" t="s">
        <v>68</v>
      </c>
      <c r="P297" t="s">
        <v>18</v>
      </c>
      <c r="Q297" t="s">
        <v>18</v>
      </c>
      <c r="R297" t="s">
        <v>21</v>
      </c>
      <c r="S297" t="s">
        <v>25</v>
      </c>
      <c r="T297">
        <v>10</v>
      </c>
      <c r="U297">
        <f>Table_ExternalData_1[[#This Row],[FinData'[Gross Sales']]]-Table_ExternalData_1[[#This Row],[FinData'[Discounts']]]</f>
        <v>683004</v>
      </c>
      <c r="V297">
        <f>SUM(Table_ExternalData_1[FinData'[Sales']])</f>
        <v>118726350.25999992</v>
      </c>
      <c r="W297">
        <f>SUM(Table_ExternalData_1[FinData'[Profit']])</f>
        <v>16893702.260000009</v>
      </c>
      <c r="X297" s="15">
        <f>Table_ExternalData_1[[#This Row],[sum of profit]]/Table_ExternalData_1[[#This Row],[sum of sale]]</f>
        <v>0.14229109395685402</v>
      </c>
    </row>
    <row r="298" spans="1:24" x14ac:dyDescent="0.25">
      <c r="A298" t="s">
        <v>3</v>
      </c>
      <c r="B298" t="s">
        <v>7</v>
      </c>
      <c r="C298" t="s">
        <v>17</v>
      </c>
      <c r="D298" t="s">
        <v>73</v>
      </c>
      <c r="E298">
        <v>2844</v>
      </c>
      <c r="F298">
        <v>250</v>
      </c>
      <c r="G298">
        <v>15</v>
      </c>
      <c r="H298">
        <v>42660</v>
      </c>
      <c r="I298">
        <v>2559.6</v>
      </c>
      <c r="J298">
        <v>40100.400000000001</v>
      </c>
      <c r="K298">
        <v>28440</v>
      </c>
      <c r="L298">
        <v>11660.4</v>
      </c>
      <c r="M298" s="2">
        <v>41791</v>
      </c>
      <c r="N298">
        <v>6</v>
      </c>
      <c r="O298" t="s">
        <v>62</v>
      </c>
      <c r="P298" t="s">
        <v>19</v>
      </c>
      <c r="Q298" t="s">
        <v>19</v>
      </c>
      <c r="R298" t="s">
        <v>23</v>
      </c>
      <c r="S298" t="s">
        <v>33</v>
      </c>
      <c r="T298">
        <v>6</v>
      </c>
      <c r="U298">
        <f>Table_ExternalData_1[[#This Row],[FinData'[Gross Sales']]]-Table_ExternalData_1[[#This Row],[FinData'[Discounts']]]</f>
        <v>40100.400000000001</v>
      </c>
      <c r="V298">
        <f>SUM(Table_ExternalData_1[FinData'[Sales']])</f>
        <v>118726350.25999992</v>
      </c>
      <c r="W298">
        <f>SUM(Table_ExternalData_1[FinData'[Profit']])</f>
        <v>16893702.260000009</v>
      </c>
      <c r="X298" s="15">
        <f>Table_ExternalData_1[[#This Row],[sum of profit]]/Table_ExternalData_1[[#This Row],[sum of sale]]</f>
        <v>0.14229109395685402</v>
      </c>
    </row>
    <row r="299" spans="1:24" x14ac:dyDescent="0.25">
      <c r="A299" t="s">
        <v>2</v>
      </c>
      <c r="B299" t="s">
        <v>10</v>
      </c>
      <c r="C299" t="s">
        <v>17</v>
      </c>
      <c r="D299" t="s">
        <v>73</v>
      </c>
      <c r="E299">
        <v>1498</v>
      </c>
      <c r="F299">
        <v>250</v>
      </c>
      <c r="G299">
        <v>7</v>
      </c>
      <c r="H299">
        <v>10486</v>
      </c>
      <c r="I299">
        <v>629.16</v>
      </c>
      <c r="J299">
        <v>9856.84</v>
      </c>
      <c r="K299">
        <v>7490</v>
      </c>
      <c r="L299">
        <v>2366.84</v>
      </c>
      <c r="M299" s="2">
        <v>41791</v>
      </c>
      <c r="N299">
        <v>6</v>
      </c>
      <c r="O299" t="s">
        <v>62</v>
      </c>
      <c r="P299" t="s">
        <v>19</v>
      </c>
      <c r="Q299" t="s">
        <v>19</v>
      </c>
      <c r="R299" t="s">
        <v>23</v>
      </c>
      <c r="S299" t="s">
        <v>33</v>
      </c>
      <c r="T299">
        <v>6</v>
      </c>
      <c r="U299">
        <f>Table_ExternalData_1[[#This Row],[FinData'[Gross Sales']]]-Table_ExternalData_1[[#This Row],[FinData'[Discounts']]]</f>
        <v>9856.84</v>
      </c>
      <c r="V299">
        <f>SUM(Table_ExternalData_1[FinData'[Sales']])</f>
        <v>118726350.25999992</v>
      </c>
      <c r="W299">
        <f>SUM(Table_ExternalData_1[FinData'[Profit']])</f>
        <v>16893702.260000009</v>
      </c>
      <c r="X299" s="15">
        <f>Table_ExternalData_1[[#This Row],[sum of profit]]/Table_ExternalData_1[[#This Row],[sum of sale]]</f>
        <v>0.14229109395685402</v>
      </c>
    </row>
    <row r="300" spans="1:24" x14ac:dyDescent="0.25">
      <c r="A300" t="s">
        <v>4</v>
      </c>
      <c r="B300" t="s">
        <v>8</v>
      </c>
      <c r="C300" t="s">
        <v>17</v>
      </c>
      <c r="D300" t="s">
        <v>73</v>
      </c>
      <c r="E300">
        <v>1221</v>
      </c>
      <c r="F300">
        <v>250</v>
      </c>
      <c r="G300">
        <v>300</v>
      </c>
      <c r="H300">
        <v>366300</v>
      </c>
      <c r="I300">
        <v>21978</v>
      </c>
      <c r="J300">
        <v>344322</v>
      </c>
      <c r="K300">
        <v>305250</v>
      </c>
      <c r="L300">
        <v>39072</v>
      </c>
      <c r="M300" s="2">
        <v>41548</v>
      </c>
      <c r="N300">
        <v>10</v>
      </c>
      <c r="O300" t="s">
        <v>68</v>
      </c>
      <c r="P300" t="s">
        <v>18</v>
      </c>
      <c r="Q300" t="s">
        <v>18</v>
      </c>
      <c r="R300" t="s">
        <v>21</v>
      </c>
      <c r="S300" t="s">
        <v>25</v>
      </c>
      <c r="T300">
        <v>10</v>
      </c>
      <c r="U300">
        <f>Table_ExternalData_1[[#This Row],[FinData'[Gross Sales']]]-Table_ExternalData_1[[#This Row],[FinData'[Discounts']]]</f>
        <v>344322</v>
      </c>
      <c r="V300">
        <f>SUM(Table_ExternalData_1[FinData'[Sales']])</f>
        <v>118726350.25999992</v>
      </c>
      <c r="W300">
        <f>SUM(Table_ExternalData_1[FinData'[Profit']])</f>
        <v>16893702.260000009</v>
      </c>
      <c r="X300" s="15">
        <f>Table_ExternalData_1[[#This Row],[sum of profit]]/Table_ExternalData_1[[#This Row],[sum of sale]]</f>
        <v>0.14229109395685402</v>
      </c>
    </row>
    <row r="301" spans="1:24" x14ac:dyDescent="0.25">
      <c r="A301" t="s">
        <v>2</v>
      </c>
      <c r="B301" t="s">
        <v>10</v>
      </c>
      <c r="C301" t="s">
        <v>17</v>
      </c>
      <c r="D301" t="s">
        <v>73</v>
      </c>
      <c r="E301">
        <v>1123</v>
      </c>
      <c r="F301">
        <v>250</v>
      </c>
      <c r="G301">
        <v>20</v>
      </c>
      <c r="H301">
        <v>22460</v>
      </c>
      <c r="I301">
        <v>1347.6</v>
      </c>
      <c r="J301">
        <v>21112.400000000001</v>
      </c>
      <c r="K301">
        <v>11230</v>
      </c>
      <c r="L301">
        <v>9882.4</v>
      </c>
      <c r="M301" s="2">
        <v>41579</v>
      </c>
      <c r="N301">
        <v>11</v>
      </c>
      <c r="O301" t="s">
        <v>70</v>
      </c>
      <c r="P301" t="s">
        <v>18</v>
      </c>
      <c r="Q301" t="s">
        <v>18</v>
      </c>
      <c r="R301" t="s">
        <v>21</v>
      </c>
      <c r="S301" t="s">
        <v>26</v>
      </c>
      <c r="T301">
        <v>11</v>
      </c>
      <c r="U301">
        <f>Table_ExternalData_1[[#This Row],[FinData'[Gross Sales']]]-Table_ExternalData_1[[#This Row],[FinData'[Discounts']]]</f>
        <v>21112.400000000001</v>
      </c>
      <c r="V301">
        <f>SUM(Table_ExternalData_1[FinData'[Sales']])</f>
        <v>118726350.25999992</v>
      </c>
      <c r="W301">
        <f>SUM(Table_ExternalData_1[FinData'[Profit']])</f>
        <v>16893702.260000009</v>
      </c>
      <c r="X301" s="15">
        <f>Table_ExternalData_1[[#This Row],[sum of profit]]/Table_ExternalData_1[[#This Row],[sum of sale]]</f>
        <v>0.14229109395685402</v>
      </c>
    </row>
    <row r="302" spans="1:24" x14ac:dyDescent="0.25">
      <c r="A302" t="s">
        <v>4</v>
      </c>
      <c r="B302" t="s">
        <v>7</v>
      </c>
      <c r="C302" t="s">
        <v>17</v>
      </c>
      <c r="D302" t="s">
        <v>73</v>
      </c>
      <c r="E302">
        <v>2436</v>
      </c>
      <c r="F302">
        <v>250</v>
      </c>
      <c r="G302">
        <v>300</v>
      </c>
      <c r="H302">
        <v>730800</v>
      </c>
      <c r="I302">
        <v>43848</v>
      </c>
      <c r="J302">
        <v>686952</v>
      </c>
      <c r="K302">
        <v>609000</v>
      </c>
      <c r="L302">
        <v>77952</v>
      </c>
      <c r="M302" s="2">
        <v>41609</v>
      </c>
      <c r="N302">
        <v>12</v>
      </c>
      <c r="O302" t="s">
        <v>63</v>
      </c>
      <c r="P302" t="s">
        <v>18</v>
      </c>
      <c r="Q302" t="s">
        <v>18</v>
      </c>
      <c r="R302" t="s">
        <v>21</v>
      </c>
      <c r="S302" t="s">
        <v>27</v>
      </c>
      <c r="T302">
        <v>12</v>
      </c>
      <c r="U302">
        <f>Table_ExternalData_1[[#This Row],[FinData'[Gross Sales']]]-Table_ExternalData_1[[#This Row],[FinData'[Discounts']]]</f>
        <v>686952</v>
      </c>
      <c r="V302">
        <f>SUM(Table_ExternalData_1[FinData'[Sales']])</f>
        <v>118726350.25999992</v>
      </c>
      <c r="W302">
        <f>SUM(Table_ExternalData_1[FinData'[Profit']])</f>
        <v>16893702.260000009</v>
      </c>
      <c r="X302" s="15">
        <f>Table_ExternalData_1[[#This Row],[sum of profit]]/Table_ExternalData_1[[#This Row],[sum of sale]]</f>
        <v>0.14229109395685402</v>
      </c>
    </row>
    <row r="303" spans="1:24" x14ac:dyDescent="0.25">
      <c r="A303" t="s">
        <v>1</v>
      </c>
      <c r="B303" t="s">
        <v>8</v>
      </c>
      <c r="C303" t="s">
        <v>12</v>
      </c>
      <c r="D303" t="s">
        <v>73</v>
      </c>
      <c r="E303">
        <v>1987.5</v>
      </c>
      <c r="F303">
        <v>260</v>
      </c>
      <c r="G303">
        <v>125</v>
      </c>
      <c r="H303">
        <v>248437.5</v>
      </c>
      <c r="I303">
        <v>14906.25</v>
      </c>
      <c r="J303">
        <v>233531.25</v>
      </c>
      <c r="K303">
        <v>238500</v>
      </c>
      <c r="L303">
        <v>-4968.75</v>
      </c>
      <c r="M303" s="2">
        <v>41640</v>
      </c>
      <c r="N303">
        <v>1</v>
      </c>
      <c r="O303" t="s">
        <v>61</v>
      </c>
      <c r="P303" t="s">
        <v>19</v>
      </c>
      <c r="Q303" t="s">
        <v>19</v>
      </c>
      <c r="R303" t="s">
        <v>22</v>
      </c>
      <c r="S303" t="s">
        <v>28</v>
      </c>
      <c r="T303">
        <v>1</v>
      </c>
      <c r="U303">
        <f>Table_ExternalData_1[[#This Row],[FinData'[Gross Sales']]]-Table_ExternalData_1[[#This Row],[FinData'[Discounts']]]</f>
        <v>233531.25</v>
      </c>
      <c r="V303">
        <f>SUM(Table_ExternalData_1[FinData'[Sales']])</f>
        <v>118726350.25999992</v>
      </c>
      <c r="W303">
        <f>SUM(Table_ExternalData_1[FinData'[Profit']])</f>
        <v>16893702.260000009</v>
      </c>
      <c r="X303" s="15">
        <f>Table_ExternalData_1[[#This Row],[sum of profit]]/Table_ExternalData_1[[#This Row],[sum of sale]]</f>
        <v>0.14229109395685402</v>
      </c>
    </row>
    <row r="304" spans="1:24" x14ac:dyDescent="0.25">
      <c r="A304" t="s">
        <v>2</v>
      </c>
      <c r="B304" t="s">
        <v>10</v>
      </c>
      <c r="C304" t="s">
        <v>12</v>
      </c>
      <c r="D304" t="s">
        <v>73</v>
      </c>
      <c r="E304">
        <v>1679</v>
      </c>
      <c r="F304">
        <v>260</v>
      </c>
      <c r="G304">
        <v>350</v>
      </c>
      <c r="H304">
        <v>587650</v>
      </c>
      <c r="I304">
        <v>35259</v>
      </c>
      <c r="J304">
        <v>552391</v>
      </c>
      <c r="K304">
        <v>436540</v>
      </c>
      <c r="L304">
        <v>115851</v>
      </c>
      <c r="M304" s="2">
        <v>41883</v>
      </c>
      <c r="N304">
        <v>9</v>
      </c>
      <c r="O304" t="s">
        <v>67</v>
      </c>
      <c r="P304" t="s">
        <v>19</v>
      </c>
      <c r="Q304" t="s">
        <v>19</v>
      </c>
      <c r="R304" t="s">
        <v>20</v>
      </c>
      <c r="S304" t="s">
        <v>24</v>
      </c>
      <c r="T304">
        <v>9</v>
      </c>
      <c r="U304">
        <f>Table_ExternalData_1[[#This Row],[FinData'[Gross Sales']]]-Table_ExternalData_1[[#This Row],[FinData'[Discounts']]]</f>
        <v>552391</v>
      </c>
      <c r="V304">
        <f>SUM(Table_ExternalData_1[FinData'[Sales']])</f>
        <v>118726350.25999992</v>
      </c>
      <c r="W304">
        <f>SUM(Table_ExternalData_1[FinData'[Profit']])</f>
        <v>16893702.260000009</v>
      </c>
      <c r="X304" s="15">
        <f>Table_ExternalData_1[[#This Row],[sum of profit]]/Table_ExternalData_1[[#This Row],[sum of sale]]</f>
        <v>0.14229109395685402</v>
      </c>
    </row>
    <row r="305" spans="1:24" x14ac:dyDescent="0.25">
      <c r="A305" t="s">
        <v>2</v>
      </c>
      <c r="B305" t="s">
        <v>11</v>
      </c>
      <c r="C305" t="s">
        <v>12</v>
      </c>
      <c r="D305" t="s">
        <v>73</v>
      </c>
      <c r="E305">
        <v>727</v>
      </c>
      <c r="F305">
        <v>260</v>
      </c>
      <c r="G305">
        <v>350</v>
      </c>
      <c r="H305">
        <v>254450</v>
      </c>
      <c r="I305">
        <v>15267</v>
      </c>
      <c r="J305">
        <v>239183</v>
      </c>
      <c r="K305">
        <v>189020</v>
      </c>
      <c r="L305">
        <v>50163</v>
      </c>
      <c r="M305" s="2">
        <v>41548</v>
      </c>
      <c r="N305">
        <v>10</v>
      </c>
      <c r="O305" t="s">
        <v>68</v>
      </c>
      <c r="P305" t="s">
        <v>18</v>
      </c>
      <c r="Q305" t="s">
        <v>18</v>
      </c>
      <c r="R305" t="s">
        <v>21</v>
      </c>
      <c r="S305" t="s">
        <v>25</v>
      </c>
      <c r="T305">
        <v>10</v>
      </c>
      <c r="U305">
        <f>Table_ExternalData_1[[#This Row],[FinData'[Gross Sales']]]-Table_ExternalData_1[[#This Row],[FinData'[Discounts']]]</f>
        <v>239183</v>
      </c>
      <c r="V305">
        <f>SUM(Table_ExternalData_1[FinData'[Sales']])</f>
        <v>118726350.25999992</v>
      </c>
      <c r="W305">
        <f>SUM(Table_ExternalData_1[FinData'[Profit']])</f>
        <v>16893702.260000009</v>
      </c>
      <c r="X305" s="15">
        <f>Table_ExternalData_1[[#This Row],[sum of profit]]/Table_ExternalData_1[[#This Row],[sum of sale]]</f>
        <v>0.14229109395685402</v>
      </c>
    </row>
    <row r="306" spans="1:24" x14ac:dyDescent="0.25">
      <c r="A306" t="s">
        <v>2</v>
      </c>
      <c r="B306" t="s">
        <v>8</v>
      </c>
      <c r="C306" t="s">
        <v>12</v>
      </c>
      <c r="D306" t="s">
        <v>73</v>
      </c>
      <c r="E306">
        <v>1403</v>
      </c>
      <c r="F306">
        <v>260</v>
      </c>
      <c r="G306">
        <v>7</v>
      </c>
      <c r="H306">
        <v>9821</v>
      </c>
      <c r="I306">
        <v>589.26</v>
      </c>
      <c r="J306">
        <v>9231.74</v>
      </c>
      <c r="K306">
        <v>7015</v>
      </c>
      <c r="L306">
        <v>2216.7399999999998</v>
      </c>
      <c r="M306" s="2">
        <v>41548</v>
      </c>
      <c r="N306">
        <v>10</v>
      </c>
      <c r="O306" t="s">
        <v>68</v>
      </c>
      <c r="P306" t="s">
        <v>18</v>
      </c>
      <c r="Q306" t="s">
        <v>18</v>
      </c>
      <c r="R306" t="s">
        <v>21</v>
      </c>
      <c r="S306" t="s">
        <v>25</v>
      </c>
      <c r="T306">
        <v>10</v>
      </c>
      <c r="U306">
        <f>Table_ExternalData_1[[#This Row],[FinData'[Gross Sales']]]-Table_ExternalData_1[[#This Row],[FinData'[Discounts']]]</f>
        <v>9231.74</v>
      </c>
      <c r="V306">
        <f>SUM(Table_ExternalData_1[FinData'[Sales']])</f>
        <v>118726350.25999992</v>
      </c>
      <c r="W306">
        <f>SUM(Table_ExternalData_1[FinData'[Profit']])</f>
        <v>16893702.260000009</v>
      </c>
      <c r="X306" s="15">
        <f>Table_ExternalData_1[[#This Row],[sum of profit]]/Table_ExternalData_1[[#This Row],[sum of sale]]</f>
        <v>0.14229109395685402</v>
      </c>
    </row>
    <row r="307" spans="1:24" x14ac:dyDescent="0.25">
      <c r="A307" t="s">
        <v>2</v>
      </c>
      <c r="B307" t="s">
        <v>8</v>
      </c>
      <c r="C307" t="s">
        <v>12</v>
      </c>
      <c r="D307" t="s">
        <v>73</v>
      </c>
      <c r="E307">
        <v>2076</v>
      </c>
      <c r="F307">
        <v>260</v>
      </c>
      <c r="G307">
        <v>350</v>
      </c>
      <c r="H307">
        <v>726600</v>
      </c>
      <c r="I307">
        <v>43596</v>
      </c>
      <c r="J307">
        <v>683004</v>
      </c>
      <c r="K307">
        <v>539760</v>
      </c>
      <c r="L307">
        <v>143244</v>
      </c>
      <c r="M307" s="2">
        <v>41548</v>
      </c>
      <c r="N307">
        <v>10</v>
      </c>
      <c r="O307" t="s">
        <v>68</v>
      </c>
      <c r="P307" t="s">
        <v>18</v>
      </c>
      <c r="Q307" t="s">
        <v>18</v>
      </c>
      <c r="R307" t="s">
        <v>21</v>
      </c>
      <c r="S307" t="s">
        <v>25</v>
      </c>
      <c r="T307">
        <v>10</v>
      </c>
      <c r="U307">
        <f>Table_ExternalData_1[[#This Row],[FinData'[Gross Sales']]]-Table_ExternalData_1[[#This Row],[FinData'[Discounts']]]</f>
        <v>683004</v>
      </c>
      <c r="V307">
        <f>SUM(Table_ExternalData_1[FinData'[Sales']])</f>
        <v>118726350.25999992</v>
      </c>
      <c r="W307">
        <f>SUM(Table_ExternalData_1[FinData'[Profit']])</f>
        <v>16893702.260000009</v>
      </c>
      <c r="X307" s="15">
        <f>Table_ExternalData_1[[#This Row],[sum of profit]]/Table_ExternalData_1[[#This Row],[sum of sale]]</f>
        <v>0.14229109395685402</v>
      </c>
    </row>
    <row r="308" spans="1:24" x14ac:dyDescent="0.25">
      <c r="A308" t="s">
        <v>2</v>
      </c>
      <c r="B308" t="s">
        <v>8</v>
      </c>
      <c r="C308" t="s">
        <v>14</v>
      </c>
      <c r="D308" t="s">
        <v>73</v>
      </c>
      <c r="E308">
        <v>1757</v>
      </c>
      <c r="F308">
        <v>5</v>
      </c>
      <c r="G308">
        <v>20</v>
      </c>
      <c r="H308">
        <v>35140</v>
      </c>
      <c r="I308">
        <v>2108.4</v>
      </c>
      <c r="J308">
        <v>33031.599999999999</v>
      </c>
      <c r="K308">
        <v>17570</v>
      </c>
      <c r="L308">
        <v>15461.6</v>
      </c>
      <c r="M308" s="2">
        <v>41548</v>
      </c>
      <c r="N308">
        <v>10</v>
      </c>
      <c r="O308" t="s">
        <v>68</v>
      </c>
      <c r="P308" t="s">
        <v>18</v>
      </c>
      <c r="Q308" t="s">
        <v>18</v>
      </c>
      <c r="R308" t="s">
        <v>21</v>
      </c>
      <c r="S308" t="s">
        <v>25</v>
      </c>
      <c r="T308">
        <v>10</v>
      </c>
      <c r="U308">
        <f>Table_ExternalData_1[[#This Row],[FinData'[Gross Sales']]]-Table_ExternalData_1[[#This Row],[FinData'[Discounts']]]</f>
        <v>33031.599999999999</v>
      </c>
      <c r="V308">
        <f>SUM(Table_ExternalData_1[FinData'[Sales']])</f>
        <v>118726350.25999992</v>
      </c>
      <c r="W308">
        <f>SUM(Table_ExternalData_1[FinData'[Profit']])</f>
        <v>16893702.260000009</v>
      </c>
      <c r="X308" s="15">
        <f>Table_ExternalData_1[[#This Row],[sum of profit]]/Table_ExternalData_1[[#This Row],[sum of sale]]</f>
        <v>0.14229109395685402</v>
      </c>
    </row>
    <row r="309" spans="1:24" x14ac:dyDescent="0.25">
      <c r="A309" t="s">
        <v>3</v>
      </c>
      <c r="B309" t="s">
        <v>11</v>
      </c>
      <c r="C309" t="s">
        <v>15</v>
      </c>
      <c r="D309" t="s">
        <v>73</v>
      </c>
      <c r="E309">
        <v>2198</v>
      </c>
      <c r="F309">
        <v>10</v>
      </c>
      <c r="G309">
        <v>15</v>
      </c>
      <c r="H309">
        <v>32970</v>
      </c>
      <c r="I309">
        <v>1978.2</v>
      </c>
      <c r="J309">
        <v>30991.8</v>
      </c>
      <c r="K309">
        <v>21980</v>
      </c>
      <c r="L309">
        <v>9011.7999999999993</v>
      </c>
      <c r="M309" s="2">
        <v>41852</v>
      </c>
      <c r="N309">
        <v>8</v>
      </c>
      <c r="O309" t="s">
        <v>66</v>
      </c>
      <c r="P309" t="s">
        <v>19</v>
      </c>
      <c r="Q309" t="s">
        <v>19</v>
      </c>
      <c r="R309" t="s">
        <v>20</v>
      </c>
      <c r="S309" t="s">
        <v>35</v>
      </c>
      <c r="T309">
        <v>8</v>
      </c>
      <c r="U309">
        <f>Table_ExternalData_1[[#This Row],[FinData'[Gross Sales']]]-Table_ExternalData_1[[#This Row],[FinData'[Discounts']]]</f>
        <v>30991.8</v>
      </c>
      <c r="V309">
        <f>SUM(Table_ExternalData_1[FinData'[Sales']])</f>
        <v>118726350.25999992</v>
      </c>
      <c r="W309">
        <f>SUM(Table_ExternalData_1[FinData'[Profit']])</f>
        <v>16893702.260000009</v>
      </c>
      <c r="X309" s="15">
        <f>Table_ExternalData_1[[#This Row],[sum of profit]]/Table_ExternalData_1[[#This Row],[sum of sale]]</f>
        <v>0.14229109395685402</v>
      </c>
    </row>
    <row r="310" spans="1:24" x14ac:dyDescent="0.25">
      <c r="A310" t="s">
        <v>3</v>
      </c>
      <c r="B310" t="s">
        <v>9</v>
      </c>
      <c r="C310" t="s">
        <v>15</v>
      </c>
      <c r="D310" t="s">
        <v>73</v>
      </c>
      <c r="E310">
        <v>1743</v>
      </c>
      <c r="F310">
        <v>10</v>
      </c>
      <c r="G310">
        <v>15</v>
      </c>
      <c r="H310">
        <v>26145</v>
      </c>
      <c r="I310">
        <v>1568.7</v>
      </c>
      <c r="J310">
        <v>24576.3</v>
      </c>
      <c r="K310">
        <v>17430</v>
      </c>
      <c r="L310">
        <v>7146.3</v>
      </c>
      <c r="M310" s="2">
        <v>41852</v>
      </c>
      <c r="N310">
        <v>8</v>
      </c>
      <c r="O310" t="s">
        <v>66</v>
      </c>
      <c r="P310" t="s">
        <v>19</v>
      </c>
      <c r="Q310" t="s">
        <v>19</v>
      </c>
      <c r="R310" t="s">
        <v>20</v>
      </c>
      <c r="S310" t="s">
        <v>35</v>
      </c>
      <c r="T310">
        <v>8</v>
      </c>
      <c r="U310">
        <f>Table_ExternalData_1[[#This Row],[FinData'[Gross Sales']]]-Table_ExternalData_1[[#This Row],[FinData'[Discounts']]]</f>
        <v>24576.3</v>
      </c>
      <c r="V310">
        <f>SUM(Table_ExternalData_1[FinData'[Sales']])</f>
        <v>118726350.25999992</v>
      </c>
      <c r="W310">
        <f>SUM(Table_ExternalData_1[FinData'[Profit']])</f>
        <v>16893702.260000009</v>
      </c>
      <c r="X310" s="15">
        <f>Table_ExternalData_1[[#This Row],[sum of profit]]/Table_ExternalData_1[[#This Row],[sum of sale]]</f>
        <v>0.14229109395685402</v>
      </c>
    </row>
    <row r="311" spans="1:24" x14ac:dyDescent="0.25">
      <c r="A311" t="s">
        <v>3</v>
      </c>
      <c r="B311" t="s">
        <v>11</v>
      </c>
      <c r="C311" t="s">
        <v>15</v>
      </c>
      <c r="D311" t="s">
        <v>73</v>
      </c>
      <c r="E311">
        <v>1153</v>
      </c>
      <c r="F311">
        <v>10</v>
      </c>
      <c r="G311">
        <v>15</v>
      </c>
      <c r="H311">
        <v>17295</v>
      </c>
      <c r="I311">
        <v>1037.7</v>
      </c>
      <c r="J311">
        <v>16257.3</v>
      </c>
      <c r="K311">
        <v>11530</v>
      </c>
      <c r="L311">
        <v>4727.3</v>
      </c>
      <c r="M311" s="2">
        <v>41913</v>
      </c>
      <c r="N311">
        <v>10</v>
      </c>
      <c r="O311" t="s">
        <v>68</v>
      </c>
      <c r="P311" t="s">
        <v>19</v>
      </c>
      <c r="Q311" t="s">
        <v>19</v>
      </c>
      <c r="R311" t="s">
        <v>21</v>
      </c>
      <c r="S311" t="s">
        <v>25</v>
      </c>
      <c r="T311">
        <v>10</v>
      </c>
      <c r="U311">
        <f>Table_ExternalData_1[[#This Row],[FinData'[Gross Sales']]]-Table_ExternalData_1[[#This Row],[FinData'[Discounts']]]</f>
        <v>16257.3</v>
      </c>
      <c r="V311">
        <f>SUM(Table_ExternalData_1[FinData'[Sales']])</f>
        <v>118726350.25999992</v>
      </c>
      <c r="W311">
        <f>SUM(Table_ExternalData_1[FinData'[Profit']])</f>
        <v>16893702.260000009</v>
      </c>
      <c r="X311" s="15">
        <f>Table_ExternalData_1[[#This Row],[sum of profit]]/Table_ExternalData_1[[#This Row],[sum of sale]]</f>
        <v>0.14229109395685402</v>
      </c>
    </row>
    <row r="312" spans="1:24" x14ac:dyDescent="0.25">
      <c r="A312" t="s">
        <v>2</v>
      </c>
      <c r="B312" t="s">
        <v>8</v>
      </c>
      <c r="C312" t="s">
        <v>15</v>
      </c>
      <c r="D312" t="s">
        <v>73</v>
      </c>
      <c r="E312">
        <v>1757</v>
      </c>
      <c r="F312">
        <v>10</v>
      </c>
      <c r="G312">
        <v>20</v>
      </c>
      <c r="H312">
        <v>35140</v>
      </c>
      <c r="I312">
        <v>2108.4</v>
      </c>
      <c r="J312">
        <v>33031.599999999999</v>
      </c>
      <c r="K312">
        <v>17570</v>
      </c>
      <c r="L312">
        <v>15461.6</v>
      </c>
      <c r="M312" s="2">
        <v>41548</v>
      </c>
      <c r="N312">
        <v>10</v>
      </c>
      <c r="O312" t="s">
        <v>68</v>
      </c>
      <c r="P312" t="s">
        <v>18</v>
      </c>
      <c r="Q312" t="s">
        <v>18</v>
      </c>
      <c r="R312" t="s">
        <v>21</v>
      </c>
      <c r="S312" t="s">
        <v>25</v>
      </c>
      <c r="T312">
        <v>10</v>
      </c>
      <c r="U312">
        <f>Table_ExternalData_1[[#This Row],[FinData'[Gross Sales']]]-Table_ExternalData_1[[#This Row],[FinData'[Discounts']]]</f>
        <v>33031.599999999999</v>
      </c>
      <c r="V312">
        <f>SUM(Table_ExternalData_1[FinData'[Sales']])</f>
        <v>118726350.25999992</v>
      </c>
      <c r="W312">
        <f>SUM(Table_ExternalData_1[FinData'[Profit']])</f>
        <v>16893702.260000009</v>
      </c>
      <c r="X312" s="15">
        <f>Table_ExternalData_1[[#This Row],[sum of profit]]/Table_ExternalData_1[[#This Row],[sum of sale]]</f>
        <v>0.14229109395685402</v>
      </c>
    </row>
    <row r="313" spans="1:24" x14ac:dyDescent="0.25">
      <c r="A313" t="s">
        <v>2</v>
      </c>
      <c r="B313" t="s">
        <v>9</v>
      </c>
      <c r="C313" t="s">
        <v>16</v>
      </c>
      <c r="D313" t="s">
        <v>73</v>
      </c>
      <c r="E313">
        <v>1001</v>
      </c>
      <c r="F313">
        <v>120</v>
      </c>
      <c r="G313">
        <v>20</v>
      </c>
      <c r="H313">
        <v>20020</v>
      </c>
      <c r="I313">
        <v>1201.2</v>
      </c>
      <c r="J313">
        <v>18818.8</v>
      </c>
      <c r="K313">
        <v>10010</v>
      </c>
      <c r="L313">
        <v>8808.7999999999993</v>
      </c>
      <c r="M313" s="2">
        <v>41852</v>
      </c>
      <c r="N313">
        <v>8</v>
      </c>
      <c r="O313" t="s">
        <v>66</v>
      </c>
      <c r="P313" t="s">
        <v>19</v>
      </c>
      <c r="Q313" t="s">
        <v>19</v>
      </c>
      <c r="R313" t="s">
        <v>20</v>
      </c>
      <c r="S313" t="s">
        <v>35</v>
      </c>
      <c r="T313">
        <v>8</v>
      </c>
      <c r="U313">
        <f>Table_ExternalData_1[[#This Row],[FinData'[Gross Sales']]]-Table_ExternalData_1[[#This Row],[FinData'[Discounts']]]</f>
        <v>18818.8</v>
      </c>
      <c r="V313">
        <f>SUM(Table_ExternalData_1[FinData'[Sales']])</f>
        <v>118726350.25999992</v>
      </c>
      <c r="W313">
        <f>SUM(Table_ExternalData_1[FinData'[Profit']])</f>
        <v>16893702.260000009</v>
      </c>
      <c r="X313" s="15">
        <f>Table_ExternalData_1[[#This Row],[sum of profit]]/Table_ExternalData_1[[#This Row],[sum of sale]]</f>
        <v>0.14229109395685402</v>
      </c>
    </row>
    <row r="314" spans="1:24" x14ac:dyDescent="0.25">
      <c r="A314" t="s">
        <v>2</v>
      </c>
      <c r="B314" t="s">
        <v>10</v>
      </c>
      <c r="C314" t="s">
        <v>16</v>
      </c>
      <c r="D314" t="s">
        <v>73</v>
      </c>
      <c r="E314">
        <v>1333</v>
      </c>
      <c r="F314">
        <v>120</v>
      </c>
      <c r="G314">
        <v>7</v>
      </c>
      <c r="H314">
        <v>9331</v>
      </c>
      <c r="I314">
        <v>559.86</v>
      </c>
      <c r="J314">
        <v>8771.14</v>
      </c>
      <c r="K314">
        <v>6665</v>
      </c>
      <c r="L314">
        <v>2106.14</v>
      </c>
      <c r="M314" s="2">
        <v>41944</v>
      </c>
      <c r="N314">
        <v>11</v>
      </c>
      <c r="O314" t="s">
        <v>70</v>
      </c>
      <c r="P314" t="s">
        <v>19</v>
      </c>
      <c r="Q314" t="s">
        <v>19</v>
      </c>
      <c r="R314" t="s">
        <v>21</v>
      </c>
      <c r="S314" t="s">
        <v>26</v>
      </c>
      <c r="T314">
        <v>11</v>
      </c>
      <c r="U314">
        <f>Table_ExternalData_1[[#This Row],[FinData'[Gross Sales']]]-Table_ExternalData_1[[#This Row],[FinData'[Discounts']]]</f>
        <v>8771.14</v>
      </c>
      <c r="V314">
        <f>SUM(Table_ExternalData_1[FinData'[Sales']])</f>
        <v>118726350.25999992</v>
      </c>
      <c r="W314">
        <f>SUM(Table_ExternalData_1[FinData'[Profit']])</f>
        <v>16893702.260000009</v>
      </c>
      <c r="X314" s="15">
        <f>Table_ExternalData_1[[#This Row],[sum of profit]]/Table_ExternalData_1[[#This Row],[sum of sale]]</f>
        <v>0.14229109395685402</v>
      </c>
    </row>
    <row r="315" spans="1:24" x14ac:dyDescent="0.25">
      <c r="A315" t="s">
        <v>3</v>
      </c>
      <c r="B315" t="s">
        <v>11</v>
      </c>
      <c r="C315" t="s">
        <v>17</v>
      </c>
      <c r="D315" t="s">
        <v>73</v>
      </c>
      <c r="E315">
        <v>1153</v>
      </c>
      <c r="F315">
        <v>250</v>
      </c>
      <c r="G315">
        <v>15</v>
      </c>
      <c r="H315">
        <v>17295</v>
      </c>
      <c r="I315">
        <v>1037.7</v>
      </c>
      <c r="J315">
        <v>16257.3</v>
      </c>
      <c r="K315">
        <v>11530</v>
      </c>
      <c r="L315">
        <v>4727.3</v>
      </c>
      <c r="M315" s="2">
        <v>41913</v>
      </c>
      <c r="N315">
        <v>10</v>
      </c>
      <c r="O315" t="s">
        <v>68</v>
      </c>
      <c r="P315" t="s">
        <v>19</v>
      </c>
      <c r="Q315" t="s">
        <v>19</v>
      </c>
      <c r="R315" t="s">
        <v>21</v>
      </c>
      <c r="S315" t="s">
        <v>25</v>
      </c>
      <c r="T315">
        <v>10</v>
      </c>
      <c r="U315">
        <f>Table_ExternalData_1[[#This Row],[FinData'[Gross Sales']]]-Table_ExternalData_1[[#This Row],[FinData'[Discounts']]]</f>
        <v>16257.3</v>
      </c>
      <c r="V315">
        <f>SUM(Table_ExternalData_1[FinData'[Sales']])</f>
        <v>118726350.25999992</v>
      </c>
      <c r="W315">
        <f>SUM(Table_ExternalData_1[FinData'[Profit']])</f>
        <v>16893702.260000009</v>
      </c>
      <c r="X315" s="15">
        <f>Table_ExternalData_1[[#This Row],[sum of profit]]/Table_ExternalData_1[[#This Row],[sum of sale]]</f>
        <v>0.14229109395685402</v>
      </c>
    </row>
    <row r="316" spans="1:24" x14ac:dyDescent="0.25">
      <c r="A316" t="s">
        <v>0</v>
      </c>
      <c r="B316" t="s">
        <v>10</v>
      </c>
      <c r="C316" t="s">
        <v>13</v>
      </c>
      <c r="D316" t="s">
        <v>73</v>
      </c>
      <c r="E316">
        <v>727</v>
      </c>
      <c r="F316">
        <v>3</v>
      </c>
      <c r="G316">
        <v>12</v>
      </c>
      <c r="H316">
        <v>8724</v>
      </c>
      <c r="I316">
        <v>610.67999999999995</v>
      </c>
      <c r="J316">
        <v>8113.32</v>
      </c>
      <c r="K316">
        <v>2181</v>
      </c>
      <c r="L316">
        <v>5932.32</v>
      </c>
      <c r="M316" s="2">
        <v>41671</v>
      </c>
      <c r="N316">
        <v>2</v>
      </c>
      <c r="O316" t="s">
        <v>69</v>
      </c>
      <c r="P316" t="s">
        <v>19</v>
      </c>
      <c r="Q316" t="s">
        <v>19</v>
      </c>
      <c r="R316" t="s">
        <v>22</v>
      </c>
      <c r="S316" t="s">
        <v>29</v>
      </c>
      <c r="T316">
        <v>2</v>
      </c>
      <c r="U316">
        <f>Table_ExternalData_1[[#This Row],[FinData'[Gross Sales']]]-Table_ExternalData_1[[#This Row],[FinData'[Discounts']]]</f>
        <v>8113.32</v>
      </c>
      <c r="V316">
        <f>SUM(Table_ExternalData_1[FinData'[Sales']])</f>
        <v>118726350.25999992</v>
      </c>
      <c r="W316">
        <f>SUM(Table_ExternalData_1[FinData'[Profit']])</f>
        <v>16893702.260000009</v>
      </c>
      <c r="X316" s="15">
        <f>Table_ExternalData_1[[#This Row],[sum of profit]]/Table_ExternalData_1[[#This Row],[sum of sale]]</f>
        <v>0.14229109395685402</v>
      </c>
    </row>
    <row r="317" spans="1:24" x14ac:dyDescent="0.25">
      <c r="A317" t="s">
        <v>0</v>
      </c>
      <c r="B317" t="s">
        <v>7</v>
      </c>
      <c r="C317" t="s">
        <v>13</v>
      </c>
      <c r="D317" t="s">
        <v>73</v>
      </c>
      <c r="E317">
        <v>1884</v>
      </c>
      <c r="F317">
        <v>3</v>
      </c>
      <c r="G317">
        <v>12</v>
      </c>
      <c r="H317">
        <v>22608</v>
      </c>
      <c r="I317">
        <v>1582.56</v>
      </c>
      <c r="J317">
        <v>21025.439999999999</v>
      </c>
      <c r="K317">
        <v>5652</v>
      </c>
      <c r="L317">
        <v>15373.44</v>
      </c>
      <c r="M317" s="2">
        <v>41852</v>
      </c>
      <c r="N317">
        <v>8</v>
      </c>
      <c r="O317" t="s">
        <v>66</v>
      </c>
      <c r="P317" t="s">
        <v>19</v>
      </c>
      <c r="Q317" t="s">
        <v>19</v>
      </c>
      <c r="R317" t="s">
        <v>20</v>
      </c>
      <c r="S317" t="s">
        <v>35</v>
      </c>
      <c r="T317">
        <v>8</v>
      </c>
      <c r="U317">
        <f>Table_ExternalData_1[[#This Row],[FinData'[Gross Sales']]]-Table_ExternalData_1[[#This Row],[FinData'[Discounts']]]</f>
        <v>21025.439999999999</v>
      </c>
      <c r="V317">
        <f>SUM(Table_ExternalData_1[FinData'[Sales']])</f>
        <v>118726350.25999992</v>
      </c>
      <c r="W317">
        <f>SUM(Table_ExternalData_1[FinData'[Profit']])</f>
        <v>16893702.260000009</v>
      </c>
      <c r="X317" s="15">
        <f>Table_ExternalData_1[[#This Row],[sum of profit]]/Table_ExternalData_1[[#This Row],[sum of sale]]</f>
        <v>0.14229109395685402</v>
      </c>
    </row>
    <row r="318" spans="1:24" x14ac:dyDescent="0.25">
      <c r="A318" t="s">
        <v>2</v>
      </c>
      <c r="B318" t="s">
        <v>10</v>
      </c>
      <c r="C318" t="s">
        <v>13</v>
      </c>
      <c r="D318" t="s">
        <v>73</v>
      </c>
      <c r="E318">
        <v>1834</v>
      </c>
      <c r="F318">
        <v>3</v>
      </c>
      <c r="G318">
        <v>20</v>
      </c>
      <c r="H318">
        <v>36680</v>
      </c>
      <c r="I318">
        <v>2567.6</v>
      </c>
      <c r="J318">
        <v>34112.400000000001</v>
      </c>
      <c r="K318">
        <v>18340</v>
      </c>
      <c r="L318">
        <v>15772.4</v>
      </c>
      <c r="M318" s="2">
        <v>41518</v>
      </c>
      <c r="N318">
        <v>9</v>
      </c>
      <c r="O318" t="s">
        <v>67</v>
      </c>
      <c r="P318" t="s">
        <v>18</v>
      </c>
      <c r="Q318" t="s">
        <v>18</v>
      </c>
      <c r="R318" t="s">
        <v>20</v>
      </c>
      <c r="S318" t="s">
        <v>24</v>
      </c>
      <c r="T318">
        <v>9</v>
      </c>
      <c r="U318">
        <f>Table_ExternalData_1[[#This Row],[FinData'[Gross Sales']]]-Table_ExternalData_1[[#This Row],[FinData'[Discounts']]]</f>
        <v>34112.400000000001</v>
      </c>
      <c r="V318">
        <f>SUM(Table_ExternalData_1[FinData'[Sales']])</f>
        <v>118726350.25999992</v>
      </c>
      <c r="W318">
        <f>SUM(Table_ExternalData_1[FinData'[Profit']])</f>
        <v>16893702.260000009</v>
      </c>
      <c r="X318" s="15">
        <f>Table_ExternalData_1[[#This Row],[sum of profit]]/Table_ExternalData_1[[#This Row],[sum of sale]]</f>
        <v>0.14229109395685402</v>
      </c>
    </row>
    <row r="319" spans="1:24" x14ac:dyDescent="0.25">
      <c r="A319" t="s">
        <v>0</v>
      </c>
      <c r="B319" t="s">
        <v>10</v>
      </c>
      <c r="C319" t="s">
        <v>14</v>
      </c>
      <c r="D319" t="s">
        <v>73</v>
      </c>
      <c r="E319">
        <v>2340</v>
      </c>
      <c r="F319">
        <v>5</v>
      </c>
      <c r="G319">
        <v>12</v>
      </c>
      <c r="H319">
        <v>28080</v>
      </c>
      <c r="I319">
        <v>1965.6</v>
      </c>
      <c r="J319">
        <v>26114.400000000001</v>
      </c>
      <c r="K319">
        <v>7020</v>
      </c>
      <c r="L319">
        <v>19094.400000000001</v>
      </c>
      <c r="M319" s="2">
        <v>41640</v>
      </c>
      <c r="N319">
        <v>1</v>
      </c>
      <c r="O319" t="s">
        <v>61</v>
      </c>
      <c r="P319" t="s">
        <v>19</v>
      </c>
      <c r="Q319" t="s">
        <v>19</v>
      </c>
      <c r="R319" t="s">
        <v>22</v>
      </c>
      <c r="S319" t="s">
        <v>28</v>
      </c>
      <c r="T319">
        <v>1</v>
      </c>
      <c r="U319">
        <f>Table_ExternalData_1[[#This Row],[FinData'[Gross Sales']]]-Table_ExternalData_1[[#This Row],[FinData'[Discounts']]]</f>
        <v>26114.400000000001</v>
      </c>
      <c r="V319">
        <f>SUM(Table_ExternalData_1[FinData'[Sales']])</f>
        <v>118726350.25999992</v>
      </c>
      <c r="W319">
        <f>SUM(Table_ExternalData_1[FinData'[Profit']])</f>
        <v>16893702.260000009</v>
      </c>
      <c r="X319" s="15">
        <f>Table_ExternalData_1[[#This Row],[sum of profit]]/Table_ExternalData_1[[#This Row],[sum of sale]]</f>
        <v>0.14229109395685402</v>
      </c>
    </row>
    <row r="320" spans="1:24" x14ac:dyDescent="0.25">
      <c r="A320" t="s">
        <v>0</v>
      </c>
      <c r="B320" t="s">
        <v>8</v>
      </c>
      <c r="C320" t="s">
        <v>14</v>
      </c>
      <c r="D320" t="s">
        <v>73</v>
      </c>
      <c r="E320">
        <v>2342</v>
      </c>
      <c r="F320">
        <v>5</v>
      </c>
      <c r="G320">
        <v>12</v>
      </c>
      <c r="H320">
        <v>28104</v>
      </c>
      <c r="I320">
        <v>1967.28</v>
      </c>
      <c r="J320">
        <v>26136.720000000001</v>
      </c>
      <c r="K320">
        <v>7026</v>
      </c>
      <c r="L320">
        <v>19110.72</v>
      </c>
      <c r="M320" s="2">
        <v>41944</v>
      </c>
      <c r="N320">
        <v>11</v>
      </c>
      <c r="O320" t="s">
        <v>70</v>
      </c>
      <c r="P320" t="s">
        <v>19</v>
      </c>
      <c r="Q320" t="s">
        <v>19</v>
      </c>
      <c r="R320" t="s">
        <v>21</v>
      </c>
      <c r="S320" t="s">
        <v>26</v>
      </c>
      <c r="T320">
        <v>11</v>
      </c>
      <c r="U320">
        <f>Table_ExternalData_1[[#This Row],[FinData'[Gross Sales']]]-Table_ExternalData_1[[#This Row],[FinData'[Discounts']]]</f>
        <v>26136.720000000001</v>
      </c>
      <c r="V320">
        <f>SUM(Table_ExternalData_1[FinData'[Sales']])</f>
        <v>118726350.25999992</v>
      </c>
      <c r="W320">
        <f>SUM(Table_ExternalData_1[FinData'[Profit']])</f>
        <v>16893702.260000009</v>
      </c>
      <c r="X320" s="15">
        <f>Table_ExternalData_1[[#This Row],[sum of profit]]/Table_ExternalData_1[[#This Row],[sum of sale]]</f>
        <v>0.14229109395685402</v>
      </c>
    </row>
    <row r="321" spans="1:24" x14ac:dyDescent="0.25">
      <c r="A321" t="s">
        <v>2</v>
      </c>
      <c r="B321" t="s">
        <v>8</v>
      </c>
      <c r="C321" t="s">
        <v>15</v>
      </c>
      <c r="D321" t="s">
        <v>73</v>
      </c>
      <c r="E321">
        <v>1031</v>
      </c>
      <c r="F321">
        <v>10</v>
      </c>
      <c r="G321">
        <v>7</v>
      </c>
      <c r="H321">
        <v>7217</v>
      </c>
      <c r="I321">
        <v>505.19</v>
      </c>
      <c r="J321">
        <v>6711.81</v>
      </c>
      <c r="K321">
        <v>5155</v>
      </c>
      <c r="L321">
        <v>1556.81</v>
      </c>
      <c r="M321" s="2">
        <v>41518</v>
      </c>
      <c r="N321">
        <v>9</v>
      </c>
      <c r="O321" t="s">
        <v>67</v>
      </c>
      <c r="P321" t="s">
        <v>18</v>
      </c>
      <c r="Q321" t="s">
        <v>18</v>
      </c>
      <c r="R321" t="s">
        <v>20</v>
      </c>
      <c r="S321" t="s">
        <v>24</v>
      </c>
      <c r="T321">
        <v>9</v>
      </c>
      <c r="U321">
        <f>Table_ExternalData_1[[#This Row],[FinData'[Gross Sales']]]-Table_ExternalData_1[[#This Row],[FinData'[Discounts']]]</f>
        <v>6711.81</v>
      </c>
      <c r="V321">
        <f>SUM(Table_ExternalData_1[FinData'[Sales']])</f>
        <v>118726350.25999992</v>
      </c>
      <c r="W321">
        <f>SUM(Table_ExternalData_1[FinData'[Profit']])</f>
        <v>16893702.260000009</v>
      </c>
      <c r="X321" s="15">
        <f>Table_ExternalData_1[[#This Row],[sum of profit]]/Table_ExternalData_1[[#This Row],[sum of sale]]</f>
        <v>0.14229109395685402</v>
      </c>
    </row>
    <row r="322" spans="1:24" x14ac:dyDescent="0.25">
      <c r="A322" t="s">
        <v>3</v>
      </c>
      <c r="B322" t="s">
        <v>7</v>
      </c>
      <c r="C322" t="s">
        <v>16</v>
      </c>
      <c r="D322" t="s">
        <v>73</v>
      </c>
      <c r="E322">
        <v>1262</v>
      </c>
      <c r="F322">
        <v>120</v>
      </c>
      <c r="G322">
        <v>15</v>
      </c>
      <c r="H322">
        <v>18930</v>
      </c>
      <c r="I322">
        <v>1325.1</v>
      </c>
      <c r="J322">
        <v>17604.900000000001</v>
      </c>
      <c r="K322">
        <v>12620</v>
      </c>
      <c r="L322">
        <v>4984.8999999999996</v>
      </c>
      <c r="M322" s="2">
        <v>41760</v>
      </c>
      <c r="N322">
        <v>5</v>
      </c>
      <c r="O322" t="s">
        <v>32</v>
      </c>
      <c r="P322" t="s">
        <v>19</v>
      </c>
      <c r="Q322" t="s">
        <v>19</v>
      </c>
      <c r="R322" t="s">
        <v>23</v>
      </c>
      <c r="S322" t="s">
        <v>32</v>
      </c>
      <c r="T322">
        <v>5</v>
      </c>
      <c r="U322">
        <f>Table_ExternalData_1[[#This Row],[FinData'[Gross Sales']]]-Table_ExternalData_1[[#This Row],[FinData'[Discounts']]]</f>
        <v>17604.900000000001</v>
      </c>
      <c r="V322">
        <f>SUM(Table_ExternalData_1[FinData'[Sales']])</f>
        <v>118726350.25999992</v>
      </c>
      <c r="W322">
        <f>SUM(Table_ExternalData_1[FinData'[Profit']])</f>
        <v>16893702.260000009</v>
      </c>
      <c r="X322" s="15">
        <f>Table_ExternalData_1[[#This Row],[sum of profit]]/Table_ExternalData_1[[#This Row],[sum of sale]]</f>
        <v>0.14229109395685402</v>
      </c>
    </row>
    <row r="323" spans="1:24" x14ac:dyDescent="0.25">
      <c r="A323" t="s">
        <v>2</v>
      </c>
      <c r="B323" t="s">
        <v>7</v>
      </c>
      <c r="C323" t="s">
        <v>16</v>
      </c>
      <c r="D323" t="s">
        <v>73</v>
      </c>
      <c r="E323">
        <v>1135</v>
      </c>
      <c r="F323">
        <v>120</v>
      </c>
      <c r="G323">
        <v>7</v>
      </c>
      <c r="H323">
        <v>7945</v>
      </c>
      <c r="I323">
        <v>556.15</v>
      </c>
      <c r="J323">
        <v>7388.85</v>
      </c>
      <c r="K323">
        <v>5675</v>
      </c>
      <c r="L323">
        <v>1713.85</v>
      </c>
      <c r="M323" s="2">
        <v>41791</v>
      </c>
      <c r="N323">
        <v>6</v>
      </c>
      <c r="O323" t="s">
        <v>62</v>
      </c>
      <c r="P323" t="s">
        <v>19</v>
      </c>
      <c r="Q323" t="s">
        <v>19</v>
      </c>
      <c r="R323" t="s">
        <v>23</v>
      </c>
      <c r="S323" t="s">
        <v>33</v>
      </c>
      <c r="T323">
        <v>6</v>
      </c>
      <c r="U323">
        <f>Table_ExternalData_1[[#This Row],[FinData'[Gross Sales']]]-Table_ExternalData_1[[#This Row],[FinData'[Discounts']]]</f>
        <v>7388.85</v>
      </c>
      <c r="V323">
        <f>SUM(Table_ExternalData_1[FinData'[Sales']])</f>
        <v>118726350.25999992</v>
      </c>
      <c r="W323">
        <f>SUM(Table_ExternalData_1[FinData'[Profit']])</f>
        <v>16893702.260000009</v>
      </c>
      <c r="X323" s="15">
        <f>Table_ExternalData_1[[#This Row],[sum of profit]]/Table_ExternalData_1[[#This Row],[sum of sale]]</f>
        <v>0.14229109395685402</v>
      </c>
    </row>
    <row r="324" spans="1:24" x14ac:dyDescent="0.25">
      <c r="A324" t="s">
        <v>2</v>
      </c>
      <c r="B324" t="s">
        <v>11</v>
      </c>
      <c r="C324" t="s">
        <v>16</v>
      </c>
      <c r="D324" t="s">
        <v>73</v>
      </c>
      <c r="E324">
        <v>547</v>
      </c>
      <c r="F324">
        <v>120</v>
      </c>
      <c r="G324">
        <v>7</v>
      </c>
      <c r="H324">
        <v>3829</v>
      </c>
      <c r="I324">
        <v>268.02999999999997</v>
      </c>
      <c r="J324">
        <v>3560.97</v>
      </c>
      <c r="K324">
        <v>2735</v>
      </c>
      <c r="L324">
        <v>825.97</v>
      </c>
      <c r="M324" s="2">
        <v>41944</v>
      </c>
      <c r="N324">
        <v>11</v>
      </c>
      <c r="O324" t="s">
        <v>70</v>
      </c>
      <c r="P324" t="s">
        <v>19</v>
      </c>
      <c r="Q324" t="s">
        <v>19</v>
      </c>
      <c r="R324" t="s">
        <v>21</v>
      </c>
      <c r="S324" t="s">
        <v>26</v>
      </c>
      <c r="T324">
        <v>11</v>
      </c>
      <c r="U324">
        <f>Table_ExternalData_1[[#This Row],[FinData'[Gross Sales']]]-Table_ExternalData_1[[#This Row],[FinData'[Discounts']]]</f>
        <v>3560.9700000000003</v>
      </c>
      <c r="V324">
        <f>SUM(Table_ExternalData_1[FinData'[Sales']])</f>
        <v>118726350.25999992</v>
      </c>
      <c r="W324">
        <f>SUM(Table_ExternalData_1[FinData'[Profit']])</f>
        <v>16893702.260000009</v>
      </c>
      <c r="X324" s="15">
        <f>Table_ExternalData_1[[#This Row],[sum of profit]]/Table_ExternalData_1[[#This Row],[sum of sale]]</f>
        <v>0.14229109395685402</v>
      </c>
    </row>
    <row r="325" spans="1:24" x14ac:dyDescent="0.25">
      <c r="A325" t="s">
        <v>2</v>
      </c>
      <c r="B325" t="s">
        <v>7</v>
      </c>
      <c r="C325" t="s">
        <v>16</v>
      </c>
      <c r="D325" t="s">
        <v>73</v>
      </c>
      <c r="E325">
        <v>1582</v>
      </c>
      <c r="F325">
        <v>120</v>
      </c>
      <c r="G325">
        <v>7</v>
      </c>
      <c r="H325">
        <v>11074</v>
      </c>
      <c r="I325">
        <v>775.18</v>
      </c>
      <c r="J325">
        <v>10298.82</v>
      </c>
      <c r="K325">
        <v>7910</v>
      </c>
      <c r="L325">
        <v>2388.8200000000002</v>
      </c>
      <c r="M325" s="2">
        <v>41974</v>
      </c>
      <c r="N325">
        <v>12</v>
      </c>
      <c r="O325" t="s">
        <v>63</v>
      </c>
      <c r="P325" t="s">
        <v>19</v>
      </c>
      <c r="Q325" t="s">
        <v>19</v>
      </c>
      <c r="R325" t="s">
        <v>21</v>
      </c>
      <c r="S325" t="s">
        <v>27</v>
      </c>
      <c r="T325">
        <v>12</v>
      </c>
      <c r="U325">
        <f>Table_ExternalData_1[[#This Row],[FinData'[Gross Sales']]]-Table_ExternalData_1[[#This Row],[FinData'[Discounts']]]</f>
        <v>10298.82</v>
      </c>
      <c r="V325">
        <f>SUM(Table_ExternalData_1[FinData'[Sales']])</f>
        <v>118726350.25999992</v>
      </c>
      <c r="W325">
        <f>SUM(Table_ExternalData_1[FinData'[Profit']])</f>
        <v>16893702.260000009</v>
      </c>
      <c r="X325" s="15">
        <f>Table_ExternalData_1[[#This Row],[sum of profit]]/Table_ExternalData_1[[#This Row],[sum of sale]]</f>
        <v>0.14229109395685402</v>
      </c>
    </row>
    <row r="326" spans="1:24" x14ac:dyDescent="0.25">
      <c r="A326" t="s">
        <v>0</v>
      </c>
      <c r="B326" t="s">
        <v>8</v>
      </c>
      <c r="C326" t="s">
        <v>17</v>
      </c>
      <c r="D326" t="s">
        <v>73</v>
      </c>
      <c r="E326">
        <v>1738.5</v>
      </c>
      <c r="F326">
        <v>250</v>
      </c>
      <c r="G326">
        <v>12</v>
      </c>
      <c r="H326">
        <v>20862</v>
      </c>
      <c r="I326">
        <v>1460.34</v>
      </c>
      <c r="J326">
        <v>19401.66</v>
      </c>
      <c r="K326">
        <v>5215.5</v>
      </c>
      <c r="L326">
        <v>14186.16</v>
      </c>
      <c r="M326" s="2">
        <v>41730</v>
      </c>
      <c r="N326">
        <v>4</v>
      </c>
      <c r="O326" t="s">
        <v>71</v>
      </c>
      <c r="P326" t="s">
        <v>19</v>
      </c>
      <c r="Q326" t="s">
        <v>19</v>
      </c>
      <c r="R326" t="s">
        <v>23</v>
      </c>
      <c r="S326" t="s">
        <v>31</v>
      </c>
      <c r="T326">
        <v>4</v>
      </c>
      <c r="U326">
        <f>Table_ExternalData_1[[#This Row],[FinData'[Gross Sales']]]-Table_ExternalData_1[[#This Row],[FinData'[Discounts']]]</f>
        <v>19401.66</v>
      </c>
      <c r="V326">
        <f>SUM(Table_ExternalData_1[FinData'[Sales']])</f>
        <v>118726350.25999992</v>
      </c>
      <c r="W326">
        <f>SUM(Table_ExternalData_1[FinData'[Profit']])</f>
        <v>16893702.260000009</v>
      </c>
      <c r="X326" s="15">
        <f>Table_ExternalData_1[[#This Row],[sum of profit]]/Table_ExternalData_1[[#This Row],[sum of sale]]</f>
        <v>0.14229109395685402</v>
      </c>
    </row>
    <row r="327" spans="1:24" x14ac:dyDescent="0.25">
      <c r="A327" t="s">
        <v>0</v>
      </c>
      <c r="B327" t="s">
        <v>9</v>
      </c>
      <c r="C327" t="s">
        <v>17</v>
      </c>
      <c r="D327" t="s">
        <v>73</v>
      </c>
      <c r="E327">
        <v>2215</v>
      </c>
      <c r="F327">
        <v>250</v>
      </c>
      <c r="G327">
        <v>12</v>
      </c>
      <c r="H327">
        <v>26580</v>
      </c>
      <c r="I327">
        <v>1860.6</v>
      </c>
      <c r="J327">
        <v>24719.4</v>
      </c>
      <c r="K327">
        <v>6645</v>
      </c>
      <c r="L327">
        <v>18074.400000000001</v>
      </c>
      <c r="M327" s="2">
        <v>41518</v>
      </c>
      <c r="N327">
        <v>9</v>
      </c>
      <c r="O327" t="s">
        <v>67</v>
      </c>
      <c r="P327" t="s">
        <v>18</v>
      </c>
      <c r="Q327" t="s">
        <v>18</v>
      </c>
      <c r="R327" t="s">
        <v>20</v>
      </c>
      <c r="S327" t="s">
        <v>24</v>
      </c>
      <c r="T327">
        <v>9</v>
      </c>
      <c r="U327">
        <f>Table_ExternalData_1[[#This Row],[FinData'[Gross Sales']]]-Table_ExternalData_1[[#This Row],[FinData'[Discounts']]]</f>
        <v>24719.4</v>
      </c>
      <c r="V327">
        <f>SUM(Table_ExternalData_1[FinData'[Sales']])</f>
        <v>118726350.25999992</v>
      </c>
      <c r="W327">
        <f>SUM(Table_ExternalData_1[FinData'[Profit']])</f>
        <v>16893702.260000009</v>
      </c>
      <c r="X327" s="15">
        <f>Table_ExternalData_1[[#This Row],[sum of profit]]/Table_ExternalData_1[[#This Row],[sum of sale]]</f>
        <v>0.14229109395685402</v>
      </c>
    </row>
    <row r="328" spans="1:24" x14ac:dyDescent="0.25">
      <c r="A328" t="s">
        <v>2</v>
      </c>
      <c r="B328" t="s">
        <v>7</v>
      </c>
      <c r="C328" t="s">
        <v>17</v>
      </c>
      <c r="D328" t="s">
        <v>73</v>
      </c>
      <c r="E328">
        <v>1582</v>
      </c>
      <c r="F328">
        <v>250</v>
      </c>
      <c r="G328">
        <v>7</v>
      </c>
      <c r="H328">
        <v>11074</v>
      </c>
      <c r="I328">
        <v>775.18</v>
      </c>
      <c r="J328">
        <v>10298.82</v>
      </c>
      <c r="K328">
        <v>7910</v>
      </c>
      <c r="L328">
        <v>2388.8200000000002</v>
      </c>
      <c r="M328" s="2">
        <v>41974</v>
      </c>
      <c r="N328">
        <v>12</v>
      </c>
      <c r="O328" t="s">
        <v>63</v>
      </c>
      <c r="P328" t="s">
        <v>19</v>
      </c>
      <c r="Q328" t="s">
        <v>19</v>
      </c>
      <c r="R328" t="s">
        <v>21</v>
      </c>
      <c r="S328" t="s">
        <v>27</v>
      </c>
      <c r="T328">
        <v>12</v>
      </c>
      <c r="U328">
        <f>Table_ExternalData_1[[#This Row],[FinData'[Gross Sales']]]-Table_ExternalData_1[[#This Row],[FinData'[Discounts']]]</f>
        <v>10298.82</v>
      </c>
      <c r="V328">
        <f>SUM(Table_ExternalData_1[FinData'[Sales']])</f>
        <v>118726350.25999992</v>
      </c>
      <c r="W328">
        <f>SUM(Table_ExternalData_1[FinData'[Profit']])</f>
        <v>16893702.260000009</v>
      </c>
      <c r="X328" s="15">
        <f>Table_ExternalData_1[[#This Row],[sum of profit]]/Table_ExternalData_1[[#This Row],[sum of sale]]</f>
        <v>0.14229109395685402</v>
      </c>
    </row>
    <row r="329" spans="1:24" x14ac:dyDescent="0.25">
      <c r="A329" t="s">
        <v>2</v>
      </c>
      <c r="B329" t="s">
        <v>7</v>
      </c>
      <c r="C329" t="s">
        <v>12</v>
      </c>
      <c r="D329" t="s">
        <v>73</v>
      </c>
      <c r="E329">
        <v>1135</v>
      </c>
      <c r="F329">
        <v>260</v>
      </c>
      <c r="G329">
        <v>7</v>
      </c>
      <c r="H329">
        <v>7945</v>
      </c>
      <c r="I329">
        <v>556.15</v>
      </c>
      <c r="J329">
        <v>7388.85</v>
      </c>
      <c r="K329">
        <v>5675</v>
      </c>
      <c r="L329">
        <v>1713.85</v>
      </c>
      <c r="M329" s="2">
        <v>41791</v>
      </c>
      <c r="N329">
        <v>6</v>
      </c>
      <c r="O329" t="s">
        <v>62</v>
      </c>
      <c r="P329" t="s">
        <v>19</v>
      </c>
      <c r="Q329" t="s">
        <v>19</v>
      </c>
      <c r="R329" t="s">
        <v>23</v>
      </c>
      <c r="S329" t="s">
        <v>33</v>
      </c>
      <c r="T329">
        <v>6</v>
      </c>
      <c r="U329">
        <f>Table_ExternalData_1[[#This Row],[FinData'[Gross Sales']]]-Table_ExternalData_1[[#This Row],[FinData'[Discounts']]]</f>
        <v>7388.85</v>
      </c>
      <c r="V329">
        <f>SUM(Table_ExternalData_1[FinData'[Sales']])</f>
        <v>118726350.25999992</v>
      </c>
      <c r="W329">
        <f>SUM(Table_ExternalData_1[FinData'[Profit']])</f>
        <v>16893702.260000009</v>
      </c>
      <c r="X329" s="15">
        <f>Table_ExternalData_1[[#This Row],[sum of profit]]/Table_ExternalData_1[[#This Row],[sum of sale]]</f>
        <v>0.14229109395685402</v>
      </c>
    </row>
    <row r="330" spans="1:24" x14ac:dyDescent="0.25">
      <c r="A330" t="s">
        <v>2</v>
      </c>
      <c r="B330" t="s">
        <v>11</v>
      </c>
      <c r="C330" t="s">
        <v>13</v>
      </c>
      <c r="D330" t="s">
        <v>73</v>
      </c>
      <c r="E330">
        <v>1761</v>
      </c>
      <c r="F330">
        <v>3</v>
      </c>
      <c r="G330">
        <v>350</v>
      </c>
      <c r="H330">
        <v>616350</v>
      </c>
      <c r="I330">
        <v>43144.5</v>
      </c>
      <c r="J330">
        <v>573205.5</v>
      </c>
      <c r="K330">
        <v>457860</v>
      </c>
      <c r="L330">
        <v>115345.5</v>
      </c>
      <c r="M330" s="2">
        <v>41699</v>
      </c>
      <c r="N330">
        <v>3</v>
      </c>
      <c r="O330" t="s">
        <v>64</v>
      </c>
      <c r="P330" t="s">
        <v>19</v>
      </c>
      <c r="Q330" t="s">
        <v>19</v>
      </c>
      <c r="R330" t="s">
        <v>22</v>
      </c>
      <c r="S330" t="s">
        <v>30</v>
      </c>
      <c r="T330">
        <v>3</v>
      </c>
      <c r="U330">
        <f>Table_ExternalData_1[[#This Row],[FinData'[Gross Sales']]]-Table_ExternalData_1[[#This Row],[FinData'[Discounts']]]</f>
        <v>573205.5</v>
      </c>
      <c r="V330">
        <f>SUM(Table_ExternalData_1[FinData'[Sales']])</f>
        <v>118726350.25999992</v>
      </c>
      <c r="W330">
        <f>SUM(Table_ExternalData_1[FinData'[Profit']])</f>
        <v>16893702.260000009</v>
      </c>
      <c r="X330" s="15">
        <f>Table_ExternalData_1[[#This Row],[sum of profit]]/Table_ExternalData_1[[#This Row],[sum of sale]]</f>
        <v>0.14229109395685402</v>
      </c>
    </row>
    <row r="331" spans="1:24" x14ac:dyDescent="0.25">
      <c r="A331" t="s">
        <v>4</v>
      </c>
      <c r="B331" t="s">
        <v>8</v>
      </c>
      <c r="C331" t="s">
        <v>13</v>
      </c>
      <c r="D331" t="s">
        <v>73</v>
      </c>
      <c r="E331">
        <v>448</v>
      </c>
      <c r="F331">
        <v>3</v>
      </c>
      <c r="G331">
        <v>300</v>
      </c>
      <c r="H331">
        <v>134400</v>
      </c>
      <c r="I331">
        <v>9408</v>
      </c>
      <c r="J331">
        <v>124992</v>
      </c>
      <c r="K331">
        <v>112000</v>
      </c>
      <c r="L331">
        <v>12992</v>
      </c>
      <c r="M331" s="2">
        <v>41791</v>
      </c>
      <c r="N331">
        <v>6</v>
      </c>
      <c r="O331" t="s">
        <v>62</v>
      </c>
      <c r="P331" t="s">
        <v>19</v>
      </c>
      <c r="Q331" t="s">
        <v>19</v>
      </c>
      <c r="R331" t="s">
        <v>23</v>
      </c>
      <c r="S331" t="s">
        <v>33</v>
      </c>
      <c r="T331">
        <v>6</v>
      </c>
      <c r="U331">
        <f>Table_ExternalData_1[[#This Row],[FinData'[Gross Sales']]]-Table_ExternalData_1[[#This Row],[FinData'[Discounts']]]</f>
        <v>124992</v>
      </c>
      <c r="V331">
        <f>SUM(Table_ExternalData_1[FinData'[Sales']])</f>
        <v>118726350.25999992</v>
      </c>
      <c r="W331">
        <f>SUM(Table_ExternalData_1[FinData'[Profit']])</f>
        <v>16893702.260000009</v>
      </c>
      <c r="X331" s="15">
        <f>Table_ExternalData_1[[#This Row],[sum of profit]]/Table_ExternalData_1[[#This Row],[sum of sale]]</f>
        <v>0.14229109395685402</v>
      </c>
    </row>
    <row r="332" spans="1:24" x14ac:dyDescent="0.25">
      <c r="A332" t="s">
        <v>4</v>
      </c>
      <c r="B332" t="s">
        <v>8</v>
      </c>
      <c r="C332" t="s">
        <v>13</v>
      </c>
      <c r="D332" t="s">
        <v>73</v>
      </c>
      <c r="E332">
        <v>2181</v>
      </c>
      <c r="F332">
        <v>3</v>
      </c>
      <c r="G332">
        <v>300</v>
      </c>
      <c r="H332">
        <v>654300</v>
      </c>
      <c r="I332">
        <v>45801</v>
      </c>
      <c r="J332">
        <v>608499</v>
      </c>
      <c r="K332">
        <v>545250</v>
      </c>
      <c r="L332">
        <v>63249</v>
      </c>
      <c r="M332" s="2">
        <v>41913</v>
      </c>
      <c r="N332">
        <v>10</v>
      </c>
      <c r="O332" t="s">
        <v>68</v>
      </c>
      <c r="P332" t="s">
        <v>19</v>
      </c>
      <c r="Q332" t="s">
        <v>19</v>
      </c>
      <c r="R332" t="s">
        <v>21</v>
      </c>
      <c r="S332" t="s">
        <v>25</v>
      </c>
      <c r="T332">
        <v>10</v>
      </c>
      <c r="U332">
        <f>Table_ExternalData_1[[#This Row],[FinData'[Gross Sales']]]-Table_ExternalData_1[[#This Row],[FinData'[Discounts']]]</f>
        <v>608499</v>
      </c>
      <c r="V332">
        <f>SUM(Table_ExternalData_1[FinData'[Sales']])</f>
        <v>118726350.25999992</v>
      </c>
      <c r="W332">
        <f>SUM(Table_ExternalData_1[FinData'[Profit']])</f>
        <v>16893702.260000009</v>
      </c>
      <c r="X332" s="15">
        <f>Table_ExternalData_1[[#This Row],[sum of profit]]/Table_ExternalData_1[[#This Row],[sum of sale]]</f>
        <v>0.14229109395685402</v>
      </c>
    </row>
    <row r="333" spans="1:24" x14ac:dyDescent="0.25">
      <c r="A333" t="s">
        <v>2</v>
      </c>
      <c r="B333" t="s">
        <v>8</v>
      </c>
      <c r="C333" t="s">
        <v>14</v>
      </c>
      <c r="D333" t="s">
        <v>73</v>
      </c>
      <c r="E333">
        <v>1976</v>
      </c>
      <c r="F333">
        <v>5</v>
      </c>
      <c r="G333">
        <v>20</v>
      </c>
      <c r="H333">
        <v>39520</v>
      </c>
      <c r="I333">
        <v>2766.4</v>
      </c>
      <c r="J333">
        <v>36753.599999999999</v>
      </c>
      <c r="K333">
        <v>19760</v>
      </c>
      <c r="L333">
        <v>16993.599999999999</v>
      </c>
      <c r="M333" s="2">
        <v>41913</v>
      </c>
      <c r="N333">
        <v>10</v>
      </c>
      <c r="O333" t="s">
        <v>68</v>
      </c>
      <c r="P333" t="s">
        <v>19</v>
      </c>
      <c r="Q333" t="s">
        <v>19</v>
      </c>
      <c r="R333" t="s">
        <v>21</v>
      </c>
      <c r="S333" t="s">
        <v>25</v>
      </c>
      <c r="T333">
        <v>10</v>
      </c>
      <c r="U333">
        <f>Table_ExternalData_1[[#This Row],[FinData'[Gross Sales']]]-Table_ExternalData_1[[#This Row],[FinData'[Discounts']]]</f>
        <v>36753.599999999999</v>
      </c>
      <c r="V333">
        <f>SUM(Table_ExternalData_1[FinData'[Sales']])</f>
        <v>118726350.25999992</v>
      </c>
      <c r="W333">
        <f>SUM(Table_ExternalData_1[FinData'[Profit']])</f>
        <v>16893702.260000009</v>
      </c>
      <c r="X333" s="15">
        <f>Table_ExternalData_1[[#This Row],[sum of profit]]/Table_ExternalData_1[[#This Row],[sum of sale]]</f>
        <v>0.14229109395685402</v>
      </c>
    </row>
    <row r="334" spans="1:24" x14ac:dyDescent="0.25">
      <c r="A334" t="s">
        <v>4</v>
      </c>
      <c r="B334" t="s">
        <v>8</v>
      </c>
      <c r="C334" t="s">
        <v>14</v>
      </c>
      <c r="D334" t="s">
        <v>73</v>
      </c>
      <c r="E334">
        <v>2181</v>
      </c>
      <c r="F334">
        <v>5</v>
      </c>
      <c r="G334">
        <v>300</v>
      </c>
      <c r="H334">
        <v>654300</v>
      </c>
      <c r="I334">
        <v>45801</v>
      </c>
      <c r="J334">
        <v>608499</v>
      </c>
      <c r="K334">
        <v>545250</v>
      </c>
      <c r="L334">
        <v>63249</v>
      </c>
      <c r="M334" s="2">
        <v>41913</v>
      </c>
      <c r="N334">
        <v>10</v>
      </c>
      <c r="O334" t="s">
        <v>68</v>
      </c>
      <c r="P334" t="s">
        <v>19</v>
      </c>
      <c r="Q334" t="s">
        <v>19</v>
      </c>
      <c r="R334" t="s">
        <v>21</v>
      </c>
      <c r="S334" t="s">
        <v>25</v>
      </c>
      <c r="T334">
        <v>10</v>
      </c>
      <c r="U334">
        <f>Table_ExternalData_1[[#This Row],[FinData'[Gross Sales']]]-Table_ExternalData_1[[#This Row],[FinData'[Discounts']]]</f>
        <v>608499</v>
      </c>
      <c r="V334">
        <f>SUM(Table_ExternalData_1[FinData'[Sales']])</f>
        <v>118726350.25999992</v>
      </c>
      <c r="W334">
        <f>SUM(Table_ExternalData_1[FinData'[Profit']])</f>
        <v>16893702.260000009</v>
      </c>
      <c r="X334" s="15">
        <f>Table_ExternalData_1[[#This Row],[sum of profit]]/Table_ExternalData_1[[#This Row],[sum of sale]]</f>
        <v>0.14229109395685402</v>
      </c>
    </row>
    <row r="335" spans="1:24" x14ac:dyDescent="0.25">
      <c r="A335" t="s">
        <v>1</v>
      </c>
      <c r="B335" t="s">
        <v>9</v>
      </c>
      <c r="C335" t="s">
        <v>14</v>
      </c>
      <c r="D335" t="s">
        <v>73</v>
      </c>
      <c r="E335">
        <v>2500</v>
      </c>
      <c r="F335">
        <v>5</v>
      </c>
      <c r="G335">
        <v>125</v>
      </c>
      <c r="H335">
        <v>312500</v>
      </c>
      <c r="I335">
        <v>21875</v>
      </c>
      <c r="J335">
        <v>290625</v>
      </c>
      <c r="K335">
        <v>300000</v>
      </c>
      <c r="L335">
        <v>-9375</v>
      </c>
      <c r="M335" s="2">
        <v>41579</v>
      </c>
      <c r="N335">
        <v>11</v>
      </c>
      <c r="O335" t="s">
        <v>70</v>
      </c>
      <c r="P335" t="s">
        <v>18</v>
      </c>
      <c r="Q335" t="s">
        <v>18</v>
      </c>
      <c r="R335" t="s">
        <v>21</v>
      </c>
      <c r="S335" t="s">
        <v>26</v>
      </c>
      <c r="T335">
        <v>11</v>
      </c>
      <c r="U335">
        <f>Table_ExternalData_1[[#This Row],[FinData'[Gross Sales']]]-Table_ExternalData_1[[#This Row],[FinData'[Discounts']]]</f>
        <v>290625</v>
      </c>
      <c r="V335">
        <f>SUM(Table_ExternalData_1[FinData'[Sales']])</f>
        <v>118726350.25999992</v>
      </c>
      <c r="W335">
        <f>SUM(Table_ExternalData_1[FinData'[Profit']])</f>
        <v>16893702.260000009</v>
      </c>
      <c r="X335" s="15">
        <f>Table_ExternalData_1[[#This Row],[sum of profit]]/Table_ExternalData_1[[#This Row],[sum of sale]]</f>
        <v>0.14229109395685402</v>
      </c>
    </row>
    <row r="336" spans="1:24" x14ac:dyDescent="0.25">
      <c r="A336" t="s">
        <v>4</v>
      </c>
      <c r="B336" t="s">
        <v>7</v>
      </c>
      <c r="C336" t="s">
        <v>15</v>
      </c>
      <c r="D336" t="s">
        <v>73</v>
      </c>
      <c r="E336">
        <v>1702</v>
      </c>
      <c r="F336">
        <v>10</v>
      </c>
      <c r="G336">
        <v>300</v>
      </c>
      <c r="H336">
        <v>510600</v>
      </c>
      <c r="I336">
        <v>35742</v>
      </c>
      <c r="J336">
        <v>474858</v>
      </c>
      <c r="K336">
        <v>425500</v>
      </c>
      <c r="L336">
        <v>49358</v>
      </c>
      <c r="M336" s="2">
        <v>41760</v>
      </c>
      <c r="N336">
        <v>5</v>
      </c>
      <c r="O336" t="s">
        <v>32</v>
      </c>
      <c r="P336" t="s">
        <v>19</v>
      </c>
      <c r="Q336" t="s">
        <v>19</v>
      </c>
      <c r="R336" t="s">
        <v>23</v>
      </c>
      <c r="S336" t="s">
        <v>32</v>
      </c>
      <c r="T336">
        <v>5</v>
      </c>
      <c r="U336">
        <f>Table_ExternalData_1[[#This Row],[FinData'[Gross Sales']]]-Table_ExternalData_1[[#This Row],[FinData'[Discounts']]]</f>
        <v>474858</v>
      </c>
      <c r="V336">
        <f>SUM(Table_ExternalData_1[FinData'[Sales']])</f>
        <v>118726350.25999992</v>
      </c>
      <c r="W336">
        <f>SUM(Table_ExternalData_1[FinData'[Profit']])</f>
        <v>16893702.260000009</v>
      </c>
      <c r="X336" s="15">
        <f>Table_ExternalData_1[[#This Row],[sum of profit]]/Table_ExternalData_1[[#This Row],[sum of sale]]</f>
        <v>0.14229109395685402</v>
      </c>
    </row>
    <row r="337" spans="1:24" x14ac:dyDescent="0.25">
      <c r="A337" t="s">
        <v>4</v>
      </c>
      <c r="B337" t="s">
        <v>8</v>
      </c>
      <c r="C337" t="s">
        <v>15</v>
      </c>
      <c r="D337" t="s">
        <v>73</v>
      </c>
      <c r="E337">
        <v>448</v>
      </c>
      <c r="F337">
        <v>10</v>
      </c>
      <c r="G337">
        <v>300</v>
      </c>
      <c r="H337">
        <v>134400</v>
      </c>
      <c r="I337">
        <v>9408</v>
      </c>
      <c r="J337">
        <v>124992</v>
      </c>
      <c r="K337">
        <v>112000</v>
      </c>
      <c r="L337">
        <v>12992</v>
      </c>
      <c r="M337" s="2">
        <v>41791</v>
      </c>
      <c r="N337">
        <v>6</v>
      </c>
      <c r="O337" t="s">
        <v>62</v>
      </c>
      <c r="P337" t="s">
        <v>19</v>
      </c>
      <c r="Q337" t="s">
        <v>19</v>
      </c>
      <c r="R337" t="s">
        <v>23</v>
      </c>
      <c r="S337" t="s">
        <v>33</v>
      </c>
      <c r="T337">
        <v>6</v>
      </c>
      <c r="U337">
        <f>Table_ExternalData_1[[#This Row],[FinData'[Gross Sales']]]-Table_ExternalData_1[[#This Row],[FinData'[Discounts']]]</f>
        <v>124992</v>
      </c>
      <c r="V337">
        <f>SUM(Table_ExternalData_1[FinData'[Sales']])</f>
        <v>118726350.25999992</v>
      </c>
      <c r="W337">
        <f>SUM(Table_ExternalData_1[FinData'[Profit']])</f>
        <v>16893702.260000009</v>
      </c>
      <c r="X337" s="15">
        <f>Table_ExternalData_1[[#This Row],[sum of profit]]/Table_ExternalData_1[[#This Row],[sum of sale]]</f>
        <v>0.14229109395685402</v>
      </c>
    </row>
    <row r="338" spans="1:24" x14ac:dyDescent="0.25">
      <c r="A338" t="s">
        <v>1</v>
      </c>
      <c r="B338" t="s">
        <v>9</v>
      </c>
      <c r="C338" t="s">
        <v>15</v>
      </c>
      <c r="D338" t="s">
        <v>73</v>
      </c>
      <c r="E338">
        <v>3513</v>
      </c>
      <c r="F338">
        <v>10</v>
      </c>
      <c r="G338">
        <v>125</v>
      </c>
      <c r="H338">
        <v>439125</v>
      </c>
      <c r="I338">
        <v>30738.75</v>
      </c>
      <c r="J338">
        <v>408386.25</v>
      </c>
      <c r="K338">
        <v>421560</v>
      </c>
      <c r="L338">
        <v>-13173.75</v>
      </c>
      <c r="M338" s="2">
        <v>41821</v>
      </c>
      <c r="N338">
        <v>7</v>
      </c>
      <c r="O338" t="s">
        <v>65</v>
      </c>
      <c r="P338" t="s">
        <v>19</v>
      </c>
      <c r="Q338" t="s">
        <v>19</v>
      </c>
      <c r="R338" t="s">
        <v>20</v>
      </c>
      <c r="S338" t="s">
        <v>34</v>
      </c>
      <c r="T338">
        <v>7</v>
      </c>
      <c r="U338">
        <f>Table_ExternalData_1[[#This Row],[FinData'[Gross Sales']]]-Table_ExternalData_1[[#This Row],[FinData'[Discounts']]]</f>
        <v>408386.25</v>
      </c>
      <c r="V338">
        <f>SUM(Table_ExternalData_1[FinData'[Sales']])</f>
        <v>118726350.25999992</v>
      </c>
      <c r="W338">
        <f>SUM(Table_ExternalData_1[FinData'[Profit']])</f>
        <v>16893702.260000009</v>
      </c>
      <c r="X338" s="15">
        <f>Table_ExternalData_1[[#This Row],[sum of profit]]/Table_ExternalData_1[[#This Row],[sum of sale]]</f>
        <v>0.14229109395685402</v>
      </c>
    </row>
    <row r="339" spans="1:24" x14ac:dyDescent="0.25">
      <c r="A339" t="s">
        <v>3</v>
      </c>
      <c r="B339" t="s">
        <v>8</v>
      </c>
      <c r="C339" t="s">
        <v>15</v>
      </c>
      <c r="D339" t="s">
        <v>73</v>
      </c>
      <c r="E339">
        <v>2101</v>
      </c>
      <c r="F339">
        <v>10</v>
      </c>
      <c r="G339">
        <v>15</v>
      </c>
      <c r="H339">
        <v>31515</v>
      </c>
      <c r="I339">
        <v>2206.0500000000002</v>
      </c>
      <c r="J339">
        <v>29308.95</v>
      </c>
      <c r="K339">
        <v>21010</v>
      </c>
      <c r="L339">
        <v>8298.9500000000007</v>
      </c>
      <c r="M339" s="2">
        <v>41852</v>
      </c>
      <c r="N339">
        <v>8</v>
      </c>
      <c r="O339" t="s">
        <v>66</v>
      </c>
      <c r="P339" t="s">
        <v>19</v>
      </c>
      <c r="Q339" t="s">
        <v>19</v>
      </c>
      <c r="R339" t="s">
        <v>20</v>
      </c>
      <c r="S339" t="s">
        <v>35</v>
      </c>
      <c r="T339">
        <v>8</v>
      </c>
      <c r="U339">
        <f>Table_ExternalData_1[[#This Row],[FinData'[Gross Sales']]]-Table_ExternalData_1[[#This Row],[FinData'[Discounts']]]</f>
        <v>29308.95</v>
      </c>
      <c r="V339">
        <f>SUM(Table_ExternalData_1[FinData'[Sales']])</f>
        <v>118726350.25999992</v>
      </c>
      <c r="W339">
        <f>SUM(Table_ExternalData_1[FinData'[Profit']])</f>
        <v>16893702.260000009</v>
      </c>
      <c r="X339" s="15">
        <f>Table_ExternalData_1[[#This Row],[sum of profit]]/Table_ExternalData_1[[#This Row],[sum of sale]]</f>
        <v>0.14229109395685402</v>
      </c>
    </row>
    <row r="340" spans="1:24" x14ac:dyDescent="0.25">
      <c r="A340" t="s">
        <v>3</v>
      </c>
      <c r="B340" t="s">
        <v>11</v>
      </c>
      <c r="C340" t="s">
        <v>15</v>
      </c>
      <c r="D340" t="s">
        <v>73</v>
      </c>
      <c r="E340">
        <v>2931</v>
      </c>
      <c r="F340">
        <v>10</v>
      </c>
      <c r="G340">
        <v>15</v>
      </c>
      <c r="H340">
        <v>43965</v>
      </c>
      <c r="I340">
        <v>3077.55</v>
      </c>
      <c r="J340">
        <v>40887.449999999997</v>
      </c>
      <c r="K340">
        <v>29310</v>
      </c>
      <c r="L340">
        <v>11577.45</v>
      </c>
      <c r="M340" s="2">
        <v>41518</v>
      </c>
      <c r="N340">
        <v>9</v>
      </c>
      <c r="O340" t="s">
        <v>67</v>
      </c>
      <c r="P340" t="s">
        <v>18</v>
      </c>
      <c r="Q340" t="s">
        <v>18</v>
      </c>
      <c r="R340" t="s">
        <v>20</v>
      </c>
      <c r="S340" t="s">
        <v>24</v>
      </c>
      <c r="T340">
        <v>9</v>
      </c>
      <c r="U340">
        <f>Table_ExternalData_1[[#This Row],[FinData'[Gross Sales']]]-Table_ExternalData_1[[#This Row],[FinData'[Discounts']]]</f>
        <v>40887.449999999997</v>
      </c>
      <c r="V340">
        <f>SUM(Table_ExternalData_1[FinData'[Sales']])</f>
        <v>118726350.25999992</v>
      </c>
      <c r="W340">
        <f>SUM(Table_ExternalData_1[FinData'[Profit']])</f>
        <v>16893702.260000009</v>
      </c>
      <c r="X340" s="15">
        <f>Table_ExternalData_1[[#This Row],[sum of profit]]/Table_ExternalData_1[[#This Row],[sum of sale]]</f>
        <v>0.14229109395685402</v>
      </c>
    </row>
    <row r="341" spans="1:24" x14ac:dyDescent="0.25">
      <c r="A341" t="s">
        <v>2</v>
      </c>
      <c r="B341" t="s">
        <v>8</v>
      </c>
      <c r="C341" t="s">
        <v>15</v>
      </c>
      <c r="D341" t="s">
        <v>73</v>
      </c>
      <c r="E341">
        <v>1535</v>
      </c>
      <c r="F341">
        <v>10</v>
      </c>
      <c r="G341">
        <v>20</v>
      </c>
      <c r="H341">
        <v>30700</v>
      </c>
      <c r="I341">
        <v>2149</v>
      </c>
      <c r="J341">
        <v>28551</v>
      </c>
      <c r="K341">
        <v>15350</v>
      </c>
      <c r="L341">
        <v>13201</v>
      </c>
      <c r="M341" s="2">
        <v>41883</v>
      </c>
      <c r="N341">
        <v>9</v>
      </c>
      <c r="O341" t="s">
        <v>67</v>
      </c>
      <c r="P341" t="s">
        <v>19</v>
      </c>
      <c r="Q341" t="s">
        <v>19</v>
      </c>
      <c r="R341" t="s">
        <v>20</v>
      </c>
      <c r="S341" t="s">
        <v>24</v>
      </c>
      <c r="T341">
        <v>9</v>
      </c>
      <c r="U341">
        <f>Table_ExternalData_1[[#This Row],[FinData'[Gross Sales']]]-Table_ExternalData_1[[#This Row],[FinData'[Discounts']]]</f>
        <v>28551</v>
      </c>
      <c r="V341">
        <f>SUM(Table_ExternalData_1[FinData'[Sales']])</f>
        <v>118726350.25999992</v>
      </c>
      <c r="W341">
        <f>SUM(Table_ExternalData_1[FinData'[Profit']])</f>
        <v>16893702.260000009</v>
      </c>
      <c r="X341" s="15">
        <f>Table_ExternalData_1[[#This Row],[sum of profit]]/Table_ExternalData_1[[#This Row],[sum of sale]]</f>
        <v>0.14229109395685402</v>
      </c>
    </row>
    <row r="342" spans="1:24" x14ac:dyDescent="0.25">
      <c r="A342" t="s">
        <v>4</v>
      </c>
      <c r="B342" t="s">
        <v>9</v>
      </c>
      <c r="C342" t="s">
        <v>15</v>
      </c>
      <c r="D342" t="s">
        <v>73</v>
      </c>
      <c r="E342">
        <v>1123</v>
      </c>
      <c r="F342">
        <v>10</v>
      </c>
      <c r="G342">
        <v>300</v>
      </c>
      <c r="H342">
        <v>336900</v>
      </c>
      <c r="I342">
        <v>23583</v>
      </c>
      <c r="J342">
        <v>313317</v>
      </c>
      <c r="K342">
        <v>280750</v>
      </c>
      <c r="L342">
        <v>32567</v>
      </c>
      <c r="M342" s="2">
        <v>41518</v>
      </c>
      <c r="N342">
        <v>9</v>
      </c>
      <c r="O342" t="s">
        <v>67</v>
      </c>
      <c r="P342" t="s">
        <v>18</v>
      </c>
      <c r="Q342" t="s">
        <v>18</v>
      </c>
      <c r="R342" t="s">
        <v>20</v>
      </c>
      <c r="S342" t="s">
        <v>24</v>
      </c>
      <c r="T342">
        <v>9</v>
      </c>
      <c r="U342">
        <f>Table_ExternalData_1[[#This Row],[FinData'[Gross Sales']]]-Table_ExternalData_1[[#This Row],[FinData'[Discounts']]]</f>
        <v>313317</v>
      </c>
      <c r="V342">
        <f>SUM(Table_ExternalData_1[FinData'[Sales']])</f>
        <v>118726350.25999992</v>
      </c>
      <c r="W342">
        <f>SUM(Table_ExternalData_1[FinData'[Profit']])</f>
        <v>16893702.260000009</v>
      </c>
      <c r="X342" s="15">
        <f>Table_ExternalData_1[[#This Row],[sum of profit]]/Table_ExternalData_1[[#This Row],[sum of sale]]</f>
        <v>0.14229109395685402</v>
      </c>
    </row>
    <row r="343" spans="1:24" x14ac:dyDescent="0.25">
      <c r="A343" t="s">
        <v>4</v>
      </c>
      <c r="B343" t="s">
        <v>7</v>
      </c>
      <c r="C343" t="s">
        <v>15</v>
      </c>
      <c r="D343" t="s">
        <v>73</v>
      </c>
      <c r="E343">
        <v>1404</v>
      </c>
      <c r="F343">
        <v>10</v>
      </c>
      <c r="G343">
        <v>300</v>
      </c>
      <c r="H343">
        <v>421200</v>
      </c>
      <c r="I343">
        <v>29484</v>
      </c>
      <c r="J343">
        <v>391716</v>
      </c>
      <c r="K343">
        <v>351000</v>
      </c>
      <c r="L343">
        <v>40716</v>
      </c>
      <c r="M343" s="2">
        <v>41579</v>
      </c>
      <c r="N343">
        <v>11</v>
      </c>
      <c r="O343" t="s">
        <v>70</v>
      </c>
      <c r="P343" t="s">
        <v>18</v>
      </c>
      <c r="Q343" t="s">
        <v>18</v>
      </c>
      <c r="R343" t="s">
        <v>21</v>
      </c>
      <c r="S343" t="s">
        <v>26</v>
      </c>
      <c r="T343">
        <v>11</v>
      </c>
      <c r="U343">
        <f>Table_ExternalData_1[[#This Row],[FinData'[Gross Sales']]]-Table_ExternalData_1[[#This Row],[FinData'[Discounts']]]</f>
        <v>391716</v>
      </c>
      <c r="V343">
        <f>SUM(Table_ExternalData_1[FinData'[Sales']])</f>
        <v>118726350.25999992</v>
      </c>
      <c r="W343">
        <f>SUM(Table_ExternalData_1[FinData'[Profit']])</f>
        <v>16893702.260000009</v>
      </c>
      <c r="X343" s="15">
        <f>Table_ExternalData_1[[#This Row],[sum of profit]]/Table_ExternalData_1[[#This Row],[sum of sale]]</f>
        <v>0.14229109395685402</v>
      </c>
    </row>
    <row r="344" spans="1:24" x14ac:dyDescent="0.25">
      <c r="A344" t="s">
        <v>0</v>
      </c>
      <c r="B344" t="s">
        <v>10</v>
      </c>
      <c r="C344" t="s">
        <v>15</v>
      </c>
      <c r="D344" t="s">
        <v>73</v>
      </c>
      <c r="E344">
        <v>2763</v>
      </c>
      <c r="F344">
        <v>10</v>
      </c>
      <c r="G344">
        <v>12</v>
      </c>
      <c r="H344">
        <v>33156</v>
      </c>
      <c r="I344">
        <v>2320.92</v>
      </c>
      <c r="J344">
        <v>30835.08</v>
      </c>
      <c r="K344">
        <v>8289</v>
      </c>
      <c r="L344">
        <v>22546.080000000002</v>
      </c>
      <c r="M344" s="2">
        <v>41579</v>
      </c>
      <c r="N344">
        <v>11</v>
      </c>
      <c r="O344" t="s">
        <v>70</v>
      </c>
      <c r="P344" t="s">
        <v>18</v>
      </c>
      <c r="Q344" t="s">
        <v>18</v>
      </c>
      <c r="R344" t="s">
        <v>21</v>
      </c>
      <c r="S344" t="s">
        <v>26</v>
      </c>
      <c r="T344">
        <v>11</v>
      </c>
      <c r="U344">
        <f>Table_ExternalData_1[[#This Row],[FinData'[Gross Sales']]]-Table_ExternalData_1[[#This Row],[FinData'[Discounts']]]</f>
        <v>30835.08</v>
      </c>
      <c r="V344">
        <f>SUM(Table_ExternalData_1[FinData'[Sales']])</f>
        <v>118726350.25999992</v>
      </c>
      <c r="W344">
        <f>SUM(Table_ExternalData_1[FinData'[Profit']])</f>
        <v>16893702.260000009</v>
      </c>
      <c r="X344" s="15">
        <f>Table_ExternalData_1[[#This Row],[sum of profit]]/Table_ExternalData_1[[#This Row],[sum of sale]]</f>
        <v>0.14229109395685402</v>
      </c>
    </row>
    <row r="345" spans="1:24" x14ac:dyDescent="0.25">
      <c r="A345" t="s">
        <v>2</v>
      </c>
      <c r="B345" t="s">
        <v>9</v>
      </c>
      <c r="C345" t="s">
        <v>15</v>
      </c>
      <c r="D345" t="s">
        <v>73</v>
      </c>
      <c r="E345">
        <v>2125</v>
      </c>
      <c r="F345">
        <v>10</v>
      </c>
      <c r="G345">
        <v>7</v>
      </c>
      <c r="H345">
        <v>14875</v>
      </c>
      <c r="I345">
        <v>1041.25</v>
      </c>
      <c r="J345">
        <v>13833.75</v>
      </c>
      <c r="K345">
        <v>10625</v>
      </c>
      <c r="L345">
        <v>3208.75</v>
      </c>
      <c r="M345" s="2">
        <v>41609</v>
      </c>
      <c r="N345">
        <v>12</v>
      </c>
      <c r="O345" t="s">
        <v>63</v>
      </c>
      <c r="P345" t="s">
        <v>18</v>
      </c>
      <c r="Q345" t="s">
        <v>18</v>
      </c>
      <c r="R345" t="s">
        <v>21</v>
      </c>
      <c r="S345" t="s">
        <v>27</v>
      </c>
      <c r="T345">
        <v>12</v>
      </c>
      <c r="U345">
        <f>Table_ExternalData_1[[#This Row],[FinData'[Gross Sales']]]-Table_ExternalData_1[[#This Row],[FinData'[Discounts']]]</f>
        <v>13833.75</v>
      </c>
      <c r="V345">
        <f>SUM(Table_ExternalData_1[FinData'[Sales']])</f>
        <v>118726350.25999992</v>
      </c>
      <c r="W345">
        <f>SUM(Table_ExternalData_1[FinData'[Profit']])</f>
        <v>16893702.260000009</v>
      </c>
      <c r="X345" s="15">
        <f>Table_ExternalData_1[[#This Row],[sum of profit]]/Table_ExternalData_1[[#This Row],[sum of sale]]</f>
        <v>0.14229109395685402</v>
      </c>
    </row>
    <row r="346" spans="1:24" x14ac:dyDescent="0.25">
      <c r="A346" t="s">
        <v>4</v>
      </c>
      <c r="B346" t="s">
        <v>8</v>
      </c>
      <c r="C346" t="s">
        <v>16</v>
      </c>
      <c r="D346" t="s">
        <v>73</v>
      </c>
      <c r="E346">
        <v>1659</v>
      </c>
      <c r="F346">
        <v>120</v>
      </c>
      <c r="G346">
        <v>300</v>
      </c>
      <c r="H346">
        <v>497700</v>
      </c>
      <c r="I346">
        <v>34839</v>
      </c>
      <c r="J346">
        <v>462861</v>
      </c>
      <c r="K346">
        <v>414750</v>
      </c>
      <c r="L346">
        <v>48111</v>
      </c>
      <c r="M346" s="2">
        <v>41821</v>
      </c>
      <c r="N346">
        <v>7</v>
      </c>
      <c r="O346" t="s">
        <v>65</v>
      </c>
      <c r="P346" t="s">
        <v>19</v>
      </c>
      <c r="Q346" t="s">
        <v>19</v>
      </c>
      <c r="R346" t="s">
        <v>20</v>
      </c>
      <c r="S346" t="s">
        <v>34</v>
      </c>
      <c r="T346">
        <v>7</v>
      </c>
      <c r="U346">
        <f>Table_ExternalData_1[[#This Row],[FinData'[Gross Sales']]]-Table_ExternalData_1[[#This Row],[FinData'[Discounts']]]</f>
        <v>462861</v>
      </c>
      <c r="V346">
        <f>SUM(Table_ExternalData_1[FinData'[Sales']])</f>
        <v>118726350.25999992</v>
      </c>
      <c r="W346">
        <f>SUM(Table_ExternalData_1[FinData'[Profit']])</f>
        <v>16893702.260000009</v>
      </c>
      <c r="X346" s="15">
        <f>Table_ExternalData_1[[#This Row],[sum of profit]]/Table_ExternalData_1[[#This Row],[sum of sale]]</f>
        <v>0.14229109395685402</v>
      </c>
    </row>
    <row r="347" spans="1:24" x14ac:dyDescent="0.25">
      <c r="A347" t="s">
        <v>2</v>
      </c>
      <c r="B347" t="s">
        <v>10</v>
      </c>
      <c r="C347" t="s">
        <v>16</v>
      </c>
      <c r="D347" t="s">
        <v>73</v>
      </c>
      <c r="E347">
        <v>609</v>
      </c>
      <c r="F347">
        <v>120</v>
      </c>
      <c r="G347">
        <v>20</v>
      </c>
      <c r="H347">
        <v>12180</v>
      </c>
      <c r="I347">
        <v>852.6</v>
      </c>
      <c r="J347">
        <v>11327.4</v>
      </c>
      <c r="K347">
        <v>6090</v>
      </c>
      <c r="L347">
        <v>5237.3999999999996</v>
      </c>
      <c r="M347" s="2">
        <v>41852</v>
      </c>
      <c r="N347">
        <v>8</v>
      </c>
      <c r="O347" t="s">
        <v>66</v>
      </c>
      <c r="P347" t="s">
        <v>19</v>
      </c>
      <c r="Q347" t="s">
        <v>19</v>
      </c>
      <c r="R347" t="s">
        <v>20</v>
      </c>
      <c r="S347" t="s">
        <v>35</v>
      </c>
      <c r="T347">
        <v>8</v>
      </c>
      <c r="U347">
        <f>Table_ExternalData_1[[#This Row],[FinData'[Gross Sales']]]-Table_ExternalData_1[[#This Row],[FinData'[Discounts']]]</f>
        <v>11327.4</v>
      </c>
      <c r="V347">
        <f>SUM(Table_ExternalData_1[FinData'[Sales']])</f>
        <v>118726350.25999992</v>
      </c>
      <c r="W347">
        <f>SUM(Table_ExternalData_1[FinData'[Profit']])</f>
        <v>16893702.260000009</v>
      </c>
      <c r="X347" s="15">
        <f>Table_ExternalData_1[[#This Row],[sum of profit]]/Table_ExternalData_1[[#This Row],[sum of sale]]</f>
        <v>0.14229109395685402</v>
      </c>
    </row>
    <row r="348" spans="1:24" x14ac:dyDescent="0.25">
      <c r="A348" t="s">
        <v>1</v>
      </c>
      <c r="B348" t="s">
        <v>9</v>
      </c>
      <c r="C348" t="s">
        <v>16</v>
      </c>
      <c r="D348" t="s">
        <v>73</v>
      </c>
      <c r="E348">
        <v>2087</v>
      </c>
      <c r="F348">
        <v>120</v>
      </c>
      <c r="G348">
        <v>125</v>
      </c>
      <c r="H348">
        <v>260875</v>
      </c>
      <c r="I348">
        <v>18261.25</v>
      </c>
      <c r="J348">
        <v>242613.75</v>
      </c>
      <c r="K348">
        <v>250440</v>
      </c>
      <c r="L348">
        <v>-7826.25</v>
      </c>
      <c r="M348" s="2">
        <v>41883</v>
      </c>
      <c r="N348">
        <v>9</v>
      </c>
      <c r="O348" t="s">
        <v>67</v>
      </c>
      <c r="P348" t="s">
        <v>19</v>
      </c>
      <c r="Q348" t="s">
        <v>19</v>
      </c>
      <c r="R348" t="s">
        <v>20</v>
      </c>
      <c r="S348" t="s">
        <v>24</v>
      </c>
      <c r="T348">
        <v>9</v>
      </c>
      <c r="U348">
        <f>Table_ExternalData_1[[#This Row],[FinData'[Gross Sales']]]-Table_ExternalData_1[[#This Row],[FinData'[Discounts']]]</f>
        <v>242613.75</v>
      </c>
      <c r="V348">
        <f>SUM(Table_ExternalData_1[FinData'[Sales']])</f>
        <v>118726350.25999992</v>
      </c>
      <c r="W348">
        <f>SUM(Table_ExternalData_1[FinData'[Profit']])</f>
        <v>16893702.260000009</v>
      </c>
      <c r="X348" s="15">
        <f>Table_ExternalData_1[[#This Row],[sum of profit]]/Table_ExternalData_1[[#This Row],[sum of sale]]</f>
        <v>0.14229109395685402</v>
      </c>
    </row>
    <row r="349" spans="1:24" x14ac:dyDescent="0.25">
      <c r="A349" t="s">
        <v>2</v>
      </c>
      <c r="B349" t="s">
        <v>8</v>
      </c>
      <c r="C349" t="s">
        <v>16</v>
      </c>
      <c r="D349" t="s">
        <v>73</v>
      </c>
      <c r="E349">
        <v>1976</v>
      </c>
      <c r="F349">
        <v>120</v>
      </c>
      <c r="G349">
        <v>20</v>
      </c>
      <c r="H349">
        <v>39520</v>
      </c>
      <c r="I349">
        <v>2766.4</v>
      </c>
      <c r="J349">
        <v>36753.599999999999</v>
      </c>
      <c r="K349">
        <v>19760</v>
      </c>
      <c r="L349">
        <v>16993.599999999999</v>
      </c>
      <c r="M349" s="2">
        <v>41913</v>
      </c>
      <c r="N349">
        <v>10</v>
      </c>
      <c r="O349" t="s">
        <v>68</v>
      </c>
      <c r="P349" t="s">
        <v>19</v>
      </c>
      <c r="Q349" t="s">
        <v>19</v>
      </c>
      <c r="R349" t="s">
        <v>21</v>
      </c>
      <c r="S349" t="s">
        <v>25</v>
      </c>
      <c r="T349">
        <v>10</v>
      </c>
      <c r="U349">
        <f>Table_ExternalData_1[[#This Row],[FinData'[Gross Sales']]]-Table_ExternalData_1[[#This Row],[FinData'[Discounts']]]</f>
        <v>36753.599999999999</v>
      </c>
      <c r="V349">
        <f>SUM(Table_ExternalData_1[FinData'[Sales']])</f>
        <v>118726350.25999992</v>
      </c>
      <c r="W349">
        <f>SUM(Table_ExternalData_1[FinData'[Profit']])</f>
        <v>16893702.260000009</v>
      </c>
      <c r="X349" s="15">
        <f>Table_ExternalData_1[[#This Row],[sum of profit]]/Table_ExternalData_1[[#This Row],[sum of sale]]</f>
        <v>0.14229109395685402</v>
      </c>
    </row>
    <row r="350" spans="1:24" x14ac:dyDescent="0.25">
      <c r="A350" t="s">
        <v>2</v>
      </c>
      <c r="B350" t="s">
        <v>11</v>
      </c>
      <c r="C350" t="s">
        <v>16</v>
      </c>
      <c r="D350" t="s">
        <v>73</v>
      </c>
      <c r="E350">
        <v>1421</v>
      </c>
      <c r="F350">
        <v>120</v>
      </c>
      <c r="G350">
        <v>20</v>
      </c>
      <c r="H350">
        <v>28420</v>
      </c>
      <c r="I350">
        <v>1989.4</v>
      </c>
      <c r="J350">
        <v>26430.6</v>
      </c>
      <c r="K350">
        <v>14210</v>
      </c>
      <c r="L350">
        <v>12220.6</v>
      </c>
      <c r="M350" s="2">
        <v>41609</v>
      </c>
      <c r="N350">
        <v>12</v>
      </c>
      <c r="O350" t="s">
        <v>63</v>
      </c>
      <c r="P350" t="s">
        <v>18</v>
      </c>
      <c r="Q350" t="s">
        <v>18</v>
      </c>
      <c r="R350" t="s">
        <v>21</v>
      </c>
      <c r="S350" t="s">
        <v>27</v>
      </c>
      <c r="T350">
        <v>12</v>
      </c>
      <c r="U350">
        <f>Table_ExternalData_1[[#This Row],[FinData'[Gross Sales']]]-Table_ExternalData_1[[#This Row],[FinData'[Discounts']]]</f>
        <v>26430.6</v>
      </c>
      <c r="V350">
        <f>SUM(Table_ExternalData_1[FinData'[Sales']])</f>
        <v>118726350.25999992</v>
      </c>
      <c r="W350">
        <f>SUM(Table_ExternalData_1[FinData'[Profit']])</f>
        <v>16893702.260000009</v>
      </c>
      <c r="X350" s="15">
        <f>Table_ExternalData_1[[#This Row],[sum of profit]]/Table_ExternalData_1[[#This Row],[sum of sale]]</f>
        <v>0.14229109395685402</v>
      </c>
    </row>
    <row r="351" spans="1:24" x14ac:dyDescent="0.25">
      <c r="A351" t="s">
        <v>4</v>
      </c>
      <c r="B351" t="s">
        <v>11</v>
      </c>
      <c r="C351" t="s">
        <v>16</v>
      </c>
      <c r="D351" t="s">
        <v>73</v>
      </c>
      <c r="E351">
        <v>1372</v>
      </c>
      <c r="F351">
        <v>120</v>
      </c>
      <c r="G351">
        <v>300</v>
      </c>
      <c r="H351">
        <v>411600</v>
      </c>
      <c r="I351">
        <v>28812</v>
      </c>
      <c r="J351">
        <v>382788</v>
      </c>
      <c r="K351">
        <v>343000</v>
      </c>
      <c r="L351">
        <v>39788</v>
      </c>
      <c r="M351" s="2">
        <v>41974</v>
      </c>
      <c r="N351">
        <v>12</v>
      </c>
      <c r="O351" t="s">
        <v>63</v>
      </c>
      <c r="P351" t="s">
        <v>19</v>
      </c>
      <c r="Q351" t="s">
        <v>19</v>
      </c>
      <c r="R351" t="s">
        <v>21</v>
      </c>
      <c r="S351" t="s">
        <v>27</v>
      </c>
      <c r="T351">
        <v>12</v>
      </c>
      <c r="U351">
        <f>Table_ExternalData_1[[#This Row],[FinData'[Gross Sales']]]-Table_ExternalData_1[[#This Row],[FinData'[Discounts']]]</f>
        <v>382788</v>
      </c>
      <c r="V351">
        <f>SUM(Table_ExternalData_1[FinData'[Sales']])</f>
        <v>118726350.25999992</v>
      </c>
      <c r="W351">
        <f>SUM(Table_ExternalData_1[FinData'[Profit']])</f>
        <v>16893702.260000009</v>
      </c>
      <c r="X351" s="15">
        <f>Table_ExternalData_1[[#This Row],[sum of profit]]/Table_ExternalData_1[[#This Row],[sum of sale]]</f>
        <v>0.14229109395685402</v>
      </c>
    </row>
    <row r="352" spans="1:24" x14ac:dyDescent="0.25">
      <c r="A352" t="s">
        <v>2</v>
      </c>
      <c r="B352" t="s">
        <v>9</v>
      </c>
      <c r="C352" t="s">
        <v>16</v>
      </c>
      <c r="D352" t="s">
        <v>73</v>
      </c>
      <c r="E352">
        <v>588</v>
      </c>
      <c r="F352">
        <v>120</v>
      </c>
      <c r="G352">
        <v>20</v>
      </c>
      <c r="H352">
        <v>11760</v>
      </c>
      <c r="I352">
        <v>823.2</v>
      </c>
      <c r="J352">
        <v>10936.8</v>
      </c>
      <c r="K352">
        <v>5880</v>
      </c>
      <c r="L352">
        <v>5056.8</v>
      </c>
      <c r="M352" s="2">
        <v>41609</v>
      </c>
      <c r="N352">
        <v>12</v>
      </c>
      <c r="O352" t="s">
        <v>63</v>
      </c>
      <c r="P352" t="s">
        <v>18</v>
      </c>
      <c r="Q352" t="s">
        <v>18</v>
      </c>
      <c r="R352" t="s">
        <v>21</v>
      </c>
      <c r="S352" t="s">
        <v>27</v>
      </c>
      <c r="T352">
        <v>12</v>
      </c>
      <c r="U352">
        <f>Table_ExternalData_1[[#This Row],[FinData'[Gross Sales']]]-Table_ExternalData_1[[#This Row],[FinData'[Discounts']]]</f>
        <v>10936.8</v>
      </c>
      <c r="V352">
        <f>SUM(Table_ExternalData_1[FinData'[Sales']])</f>
        <v>118726350.25999992</v>
      </c>
      <c r="W352">
        <f>SUM(Table_ExternalData_1[FinData'[Profit']])</f>
        <v>16893702.260000009</v>
      </c>
      <c r="X352" s="15">
        <f>Table_ExternalData_1[[#This Row],[sum of profit]]/Table_ExternalData_1[[#This Row],[sum of sale]]</f>
        <v>0.14229109395685402</v>
      </c>
    </row>
    <row r="353" spans="1:24" x14ac:dyDescent="0.25">
      <c r="A353" t="s">
        <v>0</v>
      </c>
      <c r="B353" t="s">
        <v>7</v>
      </c>
      <c r="C353" t="s">
        <v>17</v>
      </c>
      <c r="D353" t="s">
        <v>73</v>
      </c>
      <c r="E353">
        <v>3244.5</v>
      </c>
      <c r="F353">
        <v>250</v>
      </c>
      <c r="G353">
        <v>12</v>
      </c>
      <c r="H353">
        <v>38934</v>
      </c>
      <c r="I353">
        <v>2725.38</v>
      </c>
      <c r="J353">
        <v>36208.620000000003</v>
      </c>
      <c r="K353">
        <v>9733.5</v>
      </c>
      <c r="L353">
        <v>26475.119999999999</v>
      </c>
      <c r="M353" s="2">
        <v>41640</v>
      </c>
      <c r="N353">
        <v>1</v>
      </c>
      <c r="O353" t="s">
        <v>61</v>
      </c>
      <c r="P353" t="s">
        <v>19</v>
      </c>
      <c r="Q353" t="s">
        <v>19</v>
      </c>
      <c r="R353" t="s">
        <v>22</v>
      </c>
      <c r="S353" t="s">
        <v>28</v>
      </c>
      <c r="T353">
        <v>1</v>
      </c>
      <c r="U353">
        <f>Table_ExternalData_1[[#This Row],[FinData'[Gross Sales']]]-Table_ExternalData_1[[#This Row],[FinData'[Discounts']]]</f>
        <v>36208.620000000003</v>
      </c>
      <c r="V353">
        <f>SUM(Table_ExternalData_1[FinData'[Sales']])</f>
        <v>118726350.25999992</v>
      </c>
      <c r="W353">
        <f>SUM(Table_ExternalData_1[FinData'[Profit']])</f>
        <v>16893702.260000009</v>
      </c>
      <c r="X353" s="15">
        <f>Table_ExternalData_1[[#This Row],[sum of profit]]/Table_ExternalData_1[[#This Row],[sum of sale]]</f>
        <v>0.14229109395685402</v>
      </c>
    </row>
    <row r="354" spans="1:24" x14ac:dyDescent="0.25">
      <c r="A354" t="s">
        <v>4</v>
      </c>
      <c r="B354" t="s">
        <v>8</v>
      </c>
      <c r="C354" t="s">
        <v>17</v>
      </c>
      <c r="D354" t="s">
        <v>73</v>
      </c>
      <c r="E354">
        <v>959</v>
      </c>
      <c r="F354">
        <v>250</v>
      </c>
      <c r="G354">
        <v>300</v>
      </c>
      <c r="H354">
        <v>287700</v>
      </c>
      <c r="I354">
        <v>20139</v>
      </c>
      <c r="J354">
        <v>267561</v>
      </c>
      <c r="K354">
        <v>239750</v>
      </c>
      <c r="L354">
        <v>27811</v>
      </c>
      <c r="M354" s="2">
        <v>41671</v>
      </c>
      <c r="N354">
        <v>2</v>
      </c>
      <c r="O354" t="s">
        <v>69</v>
      </c>
      <c r="P354" t="s">
        <v>19</v>
      </c>
      <c r="Q354" t="s">
        <v>19</v>
      </c>
      <c r="R354" t="s">
        <v>22</v>
      </c>
      <c r="S354" t="s">
        <v>29</v>
      </c>
      <c r="T354">
        <v>2</v>
      </c>
      <c r="U354">
        <f>Table_ExternalData_1[[#This Row],[FinData'[Gross Sales']]]-Table_ExternalData_1[[#This Row],[FinData'[Discounts']]]</f>
        <v>267561</v>
      </c>
      <c r="V354">
        <f>SUM(Table_ExternalData_1[FinData'[Sales']])</f>
        <v>118726350.25999992</v>
      </c>
      <c r="W354">
        <f>SUM(Table_ExternalData_1[FinData'[Profit']])</f>
        <v>16893702.260000009</v>
      </c>
      <c r="X354" s="15">
        <f>Table_ExternalData_1[[#This Row],[sum of profit]]/Table_ExternalData_1[[#This Row],[sum of sale]]</f>
        <v>0.14229109395685402</v>
      </c>
    </row>
    <row r="355" spans="1:24" x14ac:dyDescent="0.25">
      <c r="A355" t="s">
        <v>4</v>
      </c>
      <c r="B355" t="s">
        <v>10</v>
      </c>
      <c r="C355" t="s">
        <v>17</v>
      </c>
      <c r="D355" t="s">
        <v>73</v>
      </c>
      <c r="E355">
        <v>2747</v>
      </c>
      <c r="F355">
        <v>250</v>
      </c>
      <c r="G355">
        <v>300</v>
      </c>
      <c r="H355">
        <v>824100</v>
      </c>
      <c r="I355">
        <v>57687</v>
      </c>
      <c r="J355">
        <v>766413</v>
      </c>
      <c r="K355">
        <v>686750</v>
      </c>
      <c r="L355">
        <v>79663</v>
      </c>
      <c r="M355" s="2">
        <v>41671</v>
      </c>
      <c r="N355">
        <v>2</v>
      </c>
      <c r="O355" t="s">
        <v>69</v>
      </c>
      <c r="P355" t="s">
        <v>19</v>
      </c>
      <c r="Q355" t="s">
        <v>19</v>
      </c>
      <c r="R355" t="s">
        <v>22</v>
      </c>
      <c r="S355" t="s">
        <v>29</v>
      </c>
      <c r="T355">
        <v>2</v>
      </c>
      <c r="U355">
        <f>Table_ExternalData_1[[#This Row],[FinData'[Gross Sales']]]-Table_ExternalData_1[[#This Row],[FinData'[Discounts']]]</f>
        <v>766413</v>
      </c>
      <c r="V355">
        <f>SUM(Table_ExternalData_1[FinData'[Sales']])</f>
        <v>118726350.25999992</v>
      </c>
      <c r="W355">
        <f>SUM(Table_ExternalData_1[FinData'[Profit']])</f>
        <v>16893702.260000009</v>
      </c>
      <c r="X355" s="15">
        <f>Table_ExternalData_1[[#This Row],[sum of profit]]/Table_ExternalData_1[[#This Row],[sum of sale]]</f>
        <v>0.14229109395685402</v>
      </c>
    </row>
    <row r="356" spans="1:24" x14ac:dyDescent="0.25">
      <c r="A356" t="s">
        <v>1</v>
      </c>
      <c r="B356" t="s">
        <v>7</v>
      </c>
      <c r="C356" t="s">
        <v>12</v>
      </c>
      <c r="D356" t="s">
        <v>73</v>
      </c>
      <c r="E356">
        <v>1645</v>
      </c>
      <c r="F356">
        <v>260</v>
      </c>
      <c r="G356">
        <v>125</v>
      </c>
      <c r="H356">
        <v>205625</v>
      </c>
      <c r="I356">
        <v>14393.75</v>
      </c>
      <c r="J356">
        <v>191231.25</v>
      </c>
      <c r="K356">
        <v>197400</v>
      </c>
      <c r="L356">
        <v>-6168.75</v>
      </c>
      <c r="M356" s="2">
        <v>41760</v>
      </c>
      <c r="N356">
        <v>5</v>
      </c>
      <c r="O356" t="s">
        <v>32</v>
      </c>
      <c r="P356" t="s">
        <v>19</v>
      </c>
      <c r="Q356" t="s">
        <v>19</v>
      </c>
      <c r="R356" t="s">
        <v>23</v>
      </c>
      <c r="S356" t="s">
        <v>32</v>
      </c>
      <c r="T356">
        <v>5</v>
      </c>
      <c r="U356">
        <f>Table_ExternalData_1[[#This Row],[FinData'[Gross Sales']]]-Table_ExternalData_1[[#This Row],[FinData'[Discounts']]]</f>
        <v>191231.25</v>
      </c>
      <c r="V356">
        <f>SUM(Table_ExternalData_1[FinData'[Sales']])</f>
        <v>118726350.25999992</v>
      </c>
      <c r="W356">
        <f>SUM(Table_ExternalData_1[FinData'[Profit']])</f>
        <v>16893702.260000009</v>
      </c>
      <c r="X356" s="15">
        <f>Table_ExternalData_1[[#This Row],[sum of profit]]/Table_ExternalData_1[[#This Row],[sum of sale]]</f>
        <v>0.14229109395685402</v>
      </c>
    </row>
    <row r="357" spans="1:24" x14ac:dyDescent="0.25">
      <c r="A357" t="s">
        <v>2</v>
      </c>
      <c r="B357" t="s">
        <v>8</v>
      </c>
      <c r="C357" t="s">
        <v>12</v>
      </c>
      <c r="D357" t="s">
        <v>73</v>
      </c>
      <c r="E357">
        <v>2876</v>
      </c>
      <c r="F357">
        <v>260</v>
      </c>
      <c r="G357">
        <v>350</v>
      </c>
      <c r="H357">
        <v>1006600</v>
      </c>
      <c r="I357">
        <v>70462</v>
      </c>
      <c r="J357">
        <v>936138</v>
      </c>
      <c r="K357">
        <v>747760</v>
      </c>
      <c r="L357">
        <v>188378</v>
      </c>
      <c r="M357" s="2">
        <v>41883</v>
      </c>
      <c r="N357">
        <v>9</v>
      </c>
      <c r="O357" t="s">
        <v>67</v>
      </c>
      <c r="P357" t="s">
        <v>19</v>
      </c>
      <c r="Q357" t="s">
        <v>19</v>
      </c>
      <c r="R357" t="s">
        <v>20</v>
      </c>
      <c r="S357" t="s">
        <v>24</v>
      </c>
      <c r="T357">
        <v>9</v>
      </c>
      <c r="U357">
        <f>Table_ExternalData_1[[#This Row],[FinData'[Gross Sales']]]-Table_ExternalData_1[[#This Row],[FinData'[Discounts']]]</f>
        <v>936138</v>
      </c>
      <c r="V357">
        <f>SUM(Table_ExternalData_1[FinData'[Sales']])</f>
        <v>118726350.25999992</v>
      </c>
      <c r="W357">
        <f>SUM(Table_ExternalData_1[FinData'[Profit']])</f>
        <v>16893702.260000009</v>
      </c>
      <c r="X357" s="15">
        <f>Table_ExternalData_1[[#This Row],[sum of profit]]/Table_ExternalData_1[[#This Row],[sum of sale]]</f>
        <v>0.14229109395685402</v>
      </c>
    </row>
    <row r="358" spans="1:24" x14ac:dyDescent="0.25">
      <c r="A358" t="s">
        <v>1</v>
      </c>
      <c r="B358" t="s">
        <v>9</v>
      </c>
      <c r="C358" t="s">
        <v>12</v>
      </c>
      <c r="D358" t="s">
        <v>73</v>
      </c>
      <c r="E358">
        <v>994</v>
      </c>
      <c r="F358">
        <v>260</v>
      </c>
      <c r="G358">
        <v>125</v>
      </c>
      <c r="H358">
        <v>124250</v>
      </c>
      <c r="I358">
        <v>8697.5</v>
      </c>
      <c r="J358">
        <v>115552.5</v>
      </c>
      <c r="K358">
        <v>119280</v>
      </c>
      <c r="L358">
        <v>-3727.5</v>
      </c>
      <c r="M358" s="2">
        <v>41518</v>
      </c>
      <c r="N358">
        <v>9</v>
      </c>
      <c r="O358" t="s">
        <v>67</v>
      </c>
      <c r="P358" t="s">
        <v>18</v>
      </c>
      <c r="Q358" t="s">
        <v>18</v>
      </c>
      <c r="R358" t="s">
        <v>20</v>
      </c>
      <c r="S358" t="s">
        <v>24</v>
      </c>
      <c r="T358">
        <v>9</v>
      </c>
      <c r="U358">
        <f>Table_ExternalData_1[[#This Row],[FinData'[Gross Sales']]]-Table_ExternalData_1[[#This Row],[FinData'[Discounts']]]</f>
        <v>115552.5</v>
      </c>
      <c r="V358">
        <f>SUM(Table_ExternalData_1[FinData'[Sales']])</f>
        <v>118726350.25999992</v>
      </c>
      <c r="W358">
        <f>SUM(Table_ExternalData_1[FinData'[Profit']])</f>
        <v>16893702.260000009</v>
      </c>
      <c r="X358" s="15">
        <f>Table_ExternalData_1[[#This Row],[sum of profit]]/Table_ExternalData_1[[#This Row],[sum of sale]]</f>
        <v>0.14229109395685402</v>
      </c>
    </row>
    <row r="359" spans="1:24" x14ac:dyDescent="0.25">
      <c r="A359" t="s">
        <v>2</v>
      </c>
      <c r="B359" t="s">
        <v>7</v>
      </c>
      <c r="C359" t="s">
        <v>12</v>
      </c>
      <c r="D359" t="s">
        <v>73</v>
      </c>
      <c r="E359">
        <v>1118</v>
      </c>
      <c r="F359">
        <v>260</v>
      </c>
      <c r="G359">
        <v>20</v>
      </c>
      <c r="H359">
        <v>22360</v>
      </c>
      <c r="I359">
        <v>1565.2</v>
      </c>
      <c r="J359">
        <v>20794.8</v>
      </c>
      <c r="K359">
        <v>11180</v>
      </c>
      <c r="L359">
        <v>9614.7999999999993</v>
      </c>
      <c r="M359" s="2">
        <v>41944</v>
      </c>
      <c r="N359">
        <v>11</v>
      </c>
      <c r="O359" t="s">
        <v>70</v>
      </c>
      <c r="P359" t="s">
        <v>19</v>
      </c>
      <c r="Q359" t="s">
        <v>19</v>
      </c>
      <c r="R359" t="s">
        <v>21</v>
      </c>
      <c r="S359" t="s">
        <v>26</v>
      </c>
      <c r="T359">
        <v>11</v>
      </c>
      <c r="U359">
        <f>Table_ExternalData_1[[#This Row],[FinData'[Gross Sales']]]-Table_ExternalData_1[[#This Row],[FinData'[Discounts']]]</f>
        <v>20794.8</v>
      </c>
      <c r="V359">
        <f>SUM(Table_ExternalData_1[FinData'[Sales']])</f>
        <v>118726350.25999992</v>
      </c>
      <c r="W359">
        <f>SUM(Table_ExternalData_1[FinData'[Profit']])</f>
        <v>16893702.260000009</v>
      </c>
      <c r="X359" s="15">
        <f>Table_ExternalData_1[[#This Row],[sum of profit]]/Table_ExternalData_1[[#This Row],[sum of sale]]</f>
        <v>0.14229109395685402</v>
      </c>
    </row>
    <row r="360" spans="1:24" x14ac:dyDescent="0.25">
      <c r="A360" t="s">
        <v>4</v>
      </c>
      <c r="B360" t="s">
        <v>11</v>
      </c>
      <c r="C360" t="s">
        <v>12</v>
      </c>
      <c r="D360" t="s">
        <v>73</v>
      </c>
      <c r="E360">
        <v>1372</v>
      </c>
      <c r="F360">
        <v>260</v>
      </c>
      <c r="G360">
        <v>300</v>
      </c>
      <c r="H360">
        <v>411600</v>
      </c>
      <c r="I360">
        <v>28812</v>
      </c>
      <c r="J360">
        <v>382788</v>
      </c>
      <c r="K360">
        <v>343000</v>
      </c>
      <c r="L360">
        <v>39788</v>
      </c>
      <c r="M360" s="2">
        <v>41974</v>
      </c>
      <c r="N360">
        <v>12</v>
      </c>
      <c r="O360" t="s">
        <v>63</v>
      </c>
      <c r="P360" t="s">
        <v>19</v>
      </c>
      <c r="Q360" t="s">
        <v>19</v>
      </c>
      <c r="R360" t="s">
        <v>21</v>
      </c>
      <c r="S360" t="s">
        <v>27</v>
      </c>
      <c r="T360">
        <v>12</v>
      </c>
      <c r="U360">
        <f>Table_ExternalData_1[[#This Row],[FinData'[Gross Sales']]]-Table_ExternalData_1[[#This Row],[FinData'[Discounts']]]</f>
        <v>382788</v>
      </c>
      <c r="V360">
        <f>SUM(Table_ExternalData_1[FinData'[Sales']])</f>
        <v>118726350.25999992</v>
      </c>
      <c r="W360">
        <f>SUM(Table_ExternalData_1[FinData'[Profit']])</f>
        <v>16893702.260000009</v>
      </c>
      <c r="X360" s="15">
        <f>Table_ExternalData_1[[#This Row],[sum of profit]]/Table_ExternalData_1[[#This Row],[sum of sale]]</f>
        <v>0.14229109395685402</v>
      </c>
    </row>
    <row r="361" spans="1:24" x14ac:dyDescent="0.25">
      <c r="A361" t="s">
        <v>2</v>
      </c>
      <c r="B361" t="s">
        <v>7</v>
      </c>
      <c r="C361" t="s">
        <v>14</v>
      </c>
      <c r="D361" t="s">
        <v>73</v>
      </c>
      <c r="E361">
        <v>488</v>
      </c>
      <c r="F361">
        <v>5</v>
      </c>
      <c r="G361">
        <v>7</v>
      </c>
      <c r="H361">
        <v>3416</v>
      </c>
      <c r="I361">
        <v>273.27999999999997</v>
      </c>
      <c r="J361">
        <v>3142.72</v>
      </c>
      <c r="K361">
        <v>2440</v>
      </c>
      <c r="L361">
        <v>702.72</v>
      </c>
      <c r="M361" s="2">
        <v>41671</v>
      </c>
      <c r="N361">
        <v>2</v>
      </c>
      <c r="O361" t="s">
        <v>69</v>
      </c>
      <c r="P361" t="s">
        <v>19</v>
      </c>
      <c r="Q361" t="s">
        <v>19</v>
      </c>
      <c r="R361" t="s">
        <v>22</v>
      </c>
      <c r="S361" t="s">
        <v>29</v>
      </c>
      <c r="T361">
        <v>2</v>
      </c>
      <c r="U361">
        <f>Table_ExternalData_1[[#This Row],[FinData'[Gross Sales']]]-Table_ExternalData_1[[#This Row],[FinData'[Discounts']]]</f>
        <v>3142.7200000000003</v>
      </c>
      <c r="V361">
        <f>SUM(Table_ExternalData_1[FinData'[Sales']])</f>
        <v>118726350.25999992</v>
      </c>
      <c r="W361">
        <f>SUM(Table_ExternalData_1[FinData'[Profit']])</f>
        <v>16893702.260000009</v>
      </c>
      <c r="X361" s="15">
        <f>Table_ExternalData_1[[#This Row],[sum of profit]]/Table_ExternalData_1[[#This Row],[sum of sale]]</f>
        <v>0.14229109395685402</v>
      </c>
    </row>
    <row r="362" spans="1:24" x14ac:dyDescent="0.25">
      <c r="A362" t="s">
        <v>2</v>
      </c>
      <c r="B362" t="s">
        <v>11</v>
      </c>
      <c r="C362" t="s">
        <v>14</v>
      </c>
      <c r="D362" t="s">
        <v>73</v>
      </c>
      <c r="E362">
        <v>1282</v>
      </c>
      <c r="F362">
        <v>5</v>
      </c>
      <c r="G362">
        <v>20</v>
      </c>
      <c r="H362">
        <v>25640</v>
      </c>
      <c r="I362">
        <v>2051.1999999999998</v>
      </c>
      <c r="J362">
        <v>23588.799999999999</v>
      </c>
      <c r="K362">
        <v>12820</v>
      </c>
      <c r="L362">
        <v>10768.8</v>
      </c>
      <c r="M362" s="2">
        <v>41791</v>
      </c>
      <c r="N362">
        <v>6</v>
      </c>
      <c r="O362" t="s">
        <v>62</v>
      </c>
      <c r="P362" t="s">
        <v>19</v>
      </c>
      <c r="Q362" t="s">
        <v>19</v>
      </c>
      <c r="R362" t="s">
        <v>23</v>
      </c>
      <c r="S362" t="s">
        <v>33</v>
      </c>
      <c r="T362">
        <v>6</v>
      </c>
      <c r="U362">
        <f>Table_ExternalData_1[[#This Row],[FinData'[Gross Sales']]]-Table_ExternalData_1[[#This Row],[FinData'[Discounts']]]</f>
        <v>23588.799999999999</v>
      </c>
      <c r="V362">
        <f>SUM(Table_ExternalData_1[FinData'[Sales']])</f>
        <v>118726350.25999992</v>
      </c>
      <c r="W362">
        <f>SUM(Table_ExternalData_1[FinData'[Profit']])</f>
        <v>16893702.260000009</v>
      </c>
      <c r="X362" s="15">
        <f>Table_ExternalData_1[[#This Row],[sum of profit]]/Table_ExternalData_1[[#This Row],[sum of sale]]</f>
        <v>0.14229109395685402</v>
      </c>
    </row>
    <row r="363" spans="1:24" x14ac:dyDescent="0.25">
      <c r="A363" t="s">
        <v>2</v>
      </c>
      <c r="B363" t="s">
        <v>7</v>
      </c>
      <c r="C363" t="s">
        <v>15</v>
      </c>
      <c r="D363" t="s">
        <v>73</v>
      </c>
      <c r="E363">
        <v>257</v>
      </c>
      <c r="F363">
        <v>10</v>
      </c>
      <c r="G363">
        <v>7</v>
      </c>
      <c r="H363">
        <v>1799</v>
      </c>
      <c r="I363">
        <v>143.91999999999999</v>
      </c>
      <c r="J363">
        <v>1655.08</v>
      </c>
      <c r="K363">
        <v>1285</v>
      </c>
      <c r="L363">
        <v>370.08</v>
      </c>
      <c r="M363" s="2">
        <v>41760</v>
      </c>
      <c r="N363">
        <v>5</v>
      </c>
      <c r="O363" t="s">
        <v>32</v>
      </c>
      <c r="P363" t="s">
        <v>19</v>
      </c>
      <c r="Q363" t="s">
        <v>19</v>
      </c>
      <c r="R363" t="s">
        <v>23</v>
      </c>
      <c r="S363" t="s">
        <v>32</v>
      </c>
      <c r="T363">
        <v>5</v>
      </c>
      <c r="U363">
        <f>Table_ExternalData_1[[#This Row],[FinData'[Gross Sales']]]-Table_ExternalData_1[[#This Row],[FinData'[Discounts']]]</f>
        <v>1655.08</v>
      </c>
      <c r="V363">
        <f>SUM(Table_ExternalData_1[FinData'[Sales']])</f>
        <v>118726350.25999992</v>
      </c>
      <c r="W363">
        <f>SUM(Table_ExternalData_1[FinData'[Profit']])</f>
        <v>16893702.260000009</v>
      </c>
      <c r="X363" s="15">
        <f>Table_ExternalData_1[[#This Row],[sum of profit]]/Table_ExternalData_1[[#This Row],[sum of sale]]</f>
        <v>0.14229109395685402</v>
      </c>
    </row>
    <row r="364" spans="1:24" x14ac:dyDescent="0.25">
      <c r="A364" t="s">
        <v>2</v>
      </c>
      <c r="B364" t="s">
        <v>11</v>
      </c>
      <c r="C364" t="s">
        <v>12</v>
      </c>
      <c r="D364" t="s">
        <v>73</v>
      </c>
      <c r="E364">
        <v>1282</v>
      </c>
      <c r="F364">
        <v>260</v>
      </c>
      <c r="G364">
        <v>20</v>
      </c>
      <c r="H364">
        <v>25640</v>
      </c>
      <c r="I364">
        <v>2051.1999999999998</v>
      </c>
      <c r="J364">
        <v>23588.799999999999</v>
      </c>
      <c r="K364">
        <v>12820</v>
      </c>
      <c r="L364">
        <v>10768.8</v>
      </c>
      <c r="M364" s="2">
        <v>41791</v>
      </c>
      <c r="N364">
        <v>6</v>
      </c>
      <c r="O364" t="s">
        <v>62</v>
      </c>
      <c r="P364" t="s">
        <v>19</v>
      </c>
      <c r="Q364" t="s">
        <v>19</v>
      </c>
      <c r="R364" t="s">
        <v>23</v>
      </c>
      <c r="S364" t="s">
        <v>33</v>
      </c>
      <c r="T364">
        <v>6</v>
      </c>
      <c r="U364">
        <f>Table_ExternalData_1[[#This Row],[FinData'[Gross Sales']]]-Table_ExternalData_1[[#This Row],[FinData'[Discounts']]]</f>
        <v>23588.799999999999</v>
      </c>
      <c r="V364">
        <f>SUM(Table_ExternalData_1[FinData'[Sales']])</f>
        <v>118726350.25999992</v>
      </c>
      <c r="W364">
        <f>SUM(Table_ExternalData_1[FinData'[Profit']])</f>
        <v>16893702.260000009</v>
      </c>
      <c r="X364" s="15">
        <f>Table_ExternalData_1[[#This Row],[sum of profit]]/Table_ExternalData_1[[#This Row],[sum of sale]]</f>
        <v>0.14229109395685402</v>
      </c>
    </row>
    <row r="365" spans="1:24" x14ac:dyDescent="0.25">
      <c r="A365" t="s">
        <v>1</v>
      </c>
      <c r="B365" t="s">
        <v>10</v>
      </c>
      <c r="C365" t="s">
        <v>13</v>
      </c>
      <c r="D365" t="s">
        <v>73</v>
      </c>
      <c r="E365">
        <v>1540</v>
      </c>
      <c r="F365">
        <v>3</v>
      </c>
      <c r="G365">
        <v>125</v>
      </c>
      <c r="H365">
        <v>192500</v>
      </c>
      <c r="I365">
        <v>15400</v>
      </c>
      <c r="J365">
        <v>177100</v>
      </c>
      <c r="K365">
        <v>184800</v>
      </c>
      <c r="L365">
        <v>-7700</v>
      </c>
      <c r="M365" s="2">
        <v>41852</v>
      </c>
      <c r="N365">
        <v>8</v>
      </c>
      <c r="O365" t="s">
        <v>66</v>
      </c>
      <c r="P365" t="s">
        <v>19</v>
      </c>
      <c r="Q365" t="s">
        <v>19</v>
      </c>
      <c r="R365" t="s">
        <v>20</v>
      </c>
      <c r="S365" t="s">
        <v>35</v>
      </c>
      <c r="T365">
        <v>8</v>
      </c>
      <c r="U365">
        <f>Table_ExternalData_1[[#This Row],[FinData'[Gross Sales']]]-Table_ExternalData_1[[#This Row],[FinData'[Discounts']]]</f>
        <v>177100</v>
      </c>
      <c r="V365">
        <f>SUM(Table_ExternalData_1[FinData'[Sales']])</f>
        <v>118726350.25999992</v>
      </c>
      <c r="W365">
        <f>SUM(Table_ExternalData_1[FinData'[Profit']])</f>
        <v>16893702.260000009</v>
      </c>
      <c r="X365" s="15">
        <f>Table_ExternalData_1[[#This Row],[sum of profit]]/Table_ExternalData_1[[#This Row],[sum of sale]]</f>
        <v>0.14229109395685402</v>
      </c>
    </row>
    <row r="366" spans="1:24" x14ac:dyDescent="0.25">
      <c r="A366" t="s">
        <v>3</v>
      </c>
      <c r="B366" t="s">
        <v>8</v>
      </c>
      <c r="C366" t="s">
        <v>13</v>
      </c>
      <c r="D366" t="s">
        <v>73</v>
      </c>
      <c r="E366">
        <v>490</v>
      </c>
      <c r="F366">
        <v>3</v>
      </c>
      <c r="G366">
        <v>15</v>
      </c>
      <c r="H366">
        <v>7350</v>
      </c>
      <c r="I366">
        <v>588</v>
      </c>
      <c r="J366">
        <v>6762</v>
      </c>
      <c r="K366">
        <v>4900</v>
      </c>
      <c r="L366">
        <v>1862</v>
      </c>
      <c r="M366" s="2">
        <v>41944</v>
      </c>
      <c r="N366">
        <v>11</v>
      </c>
      <c r="O366" t="s">
        <v>70</v>
      </c>
      <c r="P366" t="s">
        <v>19</v>
      </c>
      <c r="Q366" t="s">
        <v>19</v>
      </c>
      <c r="R366" t="s">
        <v>21</v>
      </c>
      <c r="S366" t="s">
        <v>26</v>
      </c>
      <c r="T366">
        <v>11</v>
      </c>
      <c r="U366">
        <f>Table_ExternalData_1[[#This Row],[FinData'[Gross Sales']]]-Table_ExternalData_1[[#This Row],[FinData'[Discounts']]]</f>
        <v>6762</v>
      </c>
      <c r="V366">
        <f>SUM(Table_ExternalData_1[FinData'[Sales']])</f>
        <v>118726350.25999992</v>
      </c>
      <c r="W366">
        <f>SUM(Table_ExternalData_1[FinData'[Profit']])</f>
        <v>16893702.260000009</v>
      </c>
      <c r="X366" s="15">
        <f>Table_ExternalData_1[[#This Row],[sum of profit]]/Table_ExternalData_1[[#This Row],[sum of sale]]</f>
        <v>0.14229109395685402</v>
      </c>
    </row>
    <row r="367" spans="1:24" x14ac:dyDescent="0.25">
      <c r="A367" t="s">
        <v>2</v>
      </c>
      <c r="B367" t="s">
        <v>10</v>
      </c>
      <c r="C367" t="s">
        <v>13</v>
      </c>
      <c r="D367" t="s">
        <v>73</v>
      </c>
      <c r="E367">
        <v>1362</v>
      </c>
      <c r="F367">
        <v>3</v>
      </c>
      <c r="G367">
        <v>350</v>
      </c>
      <c r="H367">
        <v>476700</v>
      </c>
      <c r="I367">
        <v>38136</v>
      </c>
      <c r="J367">
        <v>438564</v>
      </c>
      <c r="K367">
        <v>354120</v>
      </c>
      <c r="L367">
        <v>84444</v>
      </c>
      <c r="M367" s="2">
        <v>41974</v>
      </c>
      <c r="N367">
        <v>12</v>
      </c>
      <c r="O367" t="s">
        <v>63</v>
      </c>
      <c r="P367" t="s">
        <v>19</v>
      </c>
      <c r="Q367" t="s">
        <v>19</v>
      </c>
      <c r="R367" t="s">
        <v>21</v>
      </c>
      <c r="S367" t="s">
        <v>27</v>
      </c>
      <c r="T367">
        <v>12</v>
      </c>
      <c r="U367">
        <f>Table_ExternalData_1[[#This Row],[FinData'[Gross Sales']]]-Table_ExternalData_1[[#This Row],[FinData'[Discounts']]]</f>
        <v>438564</v>
      </c>
      <c r="V367">
        <f>SUM(Table_ExternalData_1[FinData'[Sales']])</f>
        <v>118726350.25999992</v>
      </c>
      <c r="W367">
        <f>SUM(Table_ExternalData_1[FinData'[Profit']])</f>
        <v>16893702.260000009</v>
      </c>
      <c r="X367" s="15">
        <f>Table_ExternalData_1[[#This Row],[sum of profit]]/Table_ExternalData_1[[#This Row],[sum of sale]]</f>
        <v>0.14229109395685402</v>
      </c>
    </row>
    <row r="368" spans="1:24" x14ac:dyDescent="0.25">
      <c r="A368" t="s">
        <v>3</v>
      </c>
      <c r="B368" t="s">
        <v>8</v>
      </c>
      <c r="C368" t="s">
        <v>14</v>
      </c>
      <c r="D368" t="s">
        <v>73</v>
      </c>
      <c r="E368">
        <v>2501</v>
      </c>
      <c r="F368">
        <v>5</v>
      </c>
      <c r="G368">
        <v>15</v>
      </c>
      <c r="H368">
        <v>37515</v>
      </c>
      <c r="I368">
        <v>3001.2</v>
      </c>
      <c r="J368">
        <v>34513.800000000003</v>
      </c>
      <c r="K368">
        <v>25010</v>
      </c>
      <c r="L368">
        <v>9503.7999999999993</v>
      </c>
      <c r="M368" s="2">
        <v>41699</v>
      </c>
      <c r="N368">
        <v>3</v>
      </c>
      <c r="O368" t="s">
        <v>64</v>
      </c>
      <c r="P368" t="s">
        <v>19</v>
      </c>
      <c r="Q368" t="s">
        <v>19</v>
      </c>
      <c r="R368" t="s">
        <v>22</v>
      </c>
      <c r="S368" t="s">
        <v>30</v>
      </c>
      <c r="T368">
        <v>3</v>
      </c>
      <c r="U368">
        <f>Table_ExternalData_1[[#This Row],[FinData'[Gross Sales']]]-Table_ExternalData_1[[#This Row],[FinData'[Discounts']]]</f>
        <v>34513.800000000003</v>
      </c>
      <c r="V368">
        <f>SUM(Table_ExternalData_1[FinData'[Sales']])</f>
        <v>118726350.25999992</v>
      </c>
      <c r="W368">
        <f>SUM(Table_ExternalData_1[FinData'[Profit']])</f>
        <v>16893702.260000009</v>
      </c>
      <c r="X368" s="15">
        <f>Table_ExternalData_1[[#This Row],[sum of profit]]/Table_ExternalData_1[[#This Row],[sum of sale]]</f>
        <v>0.14229109395685402</v>
      </c>
    </row>
    <row r="369" spans="1:24" x14ac:dyDescent="0.25">
      <c r="A369" t="s">
        <v>2</v>
      </c>
      <c r="B369" t="s">
        <v>7</v>
      </c>
      <c r="C369" t="s">
        <v>14</v>
      </c>
      <c r="D369" t="s">
        <v>73</v>
      </c>
      <c r="E369">
        <v>708</v>
      </c>
      <c r="F369">
        <v>5</v>
      </c>
      <c r="G369">
        <v>20</v>
      </c>
      <c r="H369">
        <v>14160</v>
      </c>
      <c r="I369">
        <v>1132.8</v>
      </c>
      <c r="J369">
        <v>13027.2</v>
      </c>
      <c r="K369">
        <v>7080</v>
      </c>
      <c r="L369">
        <v>5947.2</v>
      </c>
      <c r="M369" s="2">
        <v>41791</v>
      </c>
      <c r="N369">
        <v>6</v>
      </c>
      <c r="O369" t="s">
        <v>62</v>
      </c>
      <c r="P369" t="s">
        <v>19</v>
      </c>
      <c r="Q369" t="s">
        <v>19</v>
      </c>
      <c r="R369" t="s">
        <v>23</v>
      </c>
      <c r="S369" t="s">
        <v>33</v>
      </c>
      <c r="T369">
        <v>6</v>
      </c>
      <c r="U369">
        <f>Table_ExternalData_1[[#This Row],[FinData'[Gross Sales']]]-Table_ExternalData_1[[#This Row],[FinData'[Discounts']]]</f>
        <v>13027.2</v>
      </c>
      <c r="V369">
        <f>SUM(Table_ExternalData_1[FinData'[Sales']])</f>
        <v>118726350.25999992</v>
      </c>
      <c r="W369">
        <f>SUM(Table_ExternalData_1[FinData'[Profit']])</f>
        <v>16893702.260000009</v>
      </c>
      <c r="X369" s="15">
        <f>Table_ExternalData_1[[#This Row],[sum of profit]]/Table_ExternalData_1[[#This Row],[sum of sale]]</f>
        <v>0.14229109395685402</v>
      </c>
    </row>
    <row r="370" spans="1:24" x14ac:dyDescent="0.25">
      <c r="A370" t="s">
        <v>2</v>
      </c>
      <c r="B370" t="s">
        <v>9</v>
      </c>
      <c r="C370" t="s">
        <v>14</v>
      </c>
      <c r="D370" t="s">
        <v>73</v>
      </c>
      <c r="E370">
        <v>645</v>
      </c>
      <c r="F370">
        <v>5</v>
      </c>
      <c r="G370">
        <v>20</v>
      </c>
      <c r="H370">
        <v>12900</v>
      </c>
      <c r="I370">
        <v>1032</v>
      </c>
      <c r="J370">
        <v>11868</v>
      </c>
      <c r="K370">
        <v>6450</v>
      </c>
      <c r="L370">
        <v>5418</v>
      </c>
      <c r="M370" s="2">
        <v>41821</v>
      </c>
      <c r="N370">
        <v>7</v>
      </c>
      <c r="O370" t="s">
        <v>65</v>
      </c>
      <c r="P370" t="s">
        <v>19</v>
      </c>
      <c r="Q370" t="s">
        <v>19</v>
      </c>
      <c r="R370" t="s">
        <v>20</v>
      </c>
      <c r="S370" t="s">
        <v>34</v>
      </c>
      <c r="T370">
        <v>7</v>
      </c>
      <c r="U370">
        <f>Table_ExternalData_1[[#This Row],[FinData'[Gross Sales']]]-Table_ExternalData_1[[#This Row],[FinData'[Discounts']]]</f>
        <v>11868</v>
      </c>
      <c r="V370">
        <f>SUM(Table_ExternalData_1[FinData'[Sales']])</f>
        <v>118726350.25999992</v>
      </c>
      <c r="W370">
        <f>SUM(Table_ExternalData_1[FinData'[Profit']])</f>
        <v>16893702.260000009</v>
      </c>
      <c r="X370" s="15">
        <f>Table_ExternalData_1[[#This Row],[sum of profit]]/Table_ExternalData_1[[#This Row],[sum of sale]]</f>
        <v>0.14229109395685402</v>
      </c>
    </row>
    <row r="371" spans="1:24" x14ac:dyDescent="0.25">
      <c r="A371" t="s">
        <v>4</v>
      </c>
      <c r="B371" t="s">
        <v>8</v>
      </c>
      <c r="C371" t="s">
        <v>14</v>
      </c>
      <c r="D371" t="s">
        <v>73</v>
      </c>
      <c r="E371">
        <v>1562</v>
      </c>
      <c r="F371">
        <v>5</v>
      </c>
      <c r="G371">
        <v>300</v>
      </c>
      <c r="H371">
        <v>468600</v>
      </c>
      <c r="I371">
        <v>37488</v>
      </c>
      <c r="J371">
        <v>431112</v>
      </c>
      <c r="K371">
        <v>390500</v>
      </c>
      <c r="L371">
        <v>40612</v>
      </c>
      <c r="M371" s="2">
        <v>41852</v>
      </c>
      <c r="N371">
        <v>8</v>
      </c>
      <c r="O371" t="s">
        <v>66</v>
      </c>
      <c r="P371" t="s">
        <v>19</v>
      </c>
      <c r="Q371" t="s">
        <v>19</v>
      </c>
      <c r="R371" t="s">
        <v>20</v>
      </c>
      <c r="S371" t="s">
        <v>35</v>
      </c>
      <c r="T371">
        <v>8</v>
      </c>
      <c r="U371">
        <f>Table_ExternalData_1[[#This Row],[FinData'[Gross Sales']]]-Table_ExternalData_1[[#This Row],[FinData'[Discounts']]]</f>
        <v>431112</v>
      </c>
      <c r="V371">
        <f>SUM(Table_ExternalData_1[FinData'[Sales']])</f>
        <v>118726350.25999992</v>
      </c>
      <c r="W371">
        <f>SUM(Table_ExternalData_1[FinData'[Profit']])</f>
        <v>16893702.260000009</v>
      </c>
      <c r="X371" s="15">
        <f>Table_ExternalData_1[[#This Row],[sum of profit]]/Table_ExternalData_1[[#This Row],[sum of sale]]</f>
        <v>0.14229109395685402</v>
      </c>
    </row>
    <row r="372" spans="1:24" x14ac:dyDescent="0.25">
      <c r="A372" t="s">
        <v>4</v>
      </c>
      <c r="B372" t="s">
        <v>7</v>
      </c>
      <c r="C372" t="s">
        <v>14</v>
      </c>
      <c r="D372" t="s">
        <v>73</v>
      </c>
      <c r="E372">
        <v>1283</v>
      </c>
      <c r="F372">
        <v>5</v>
      </c>
      <c r="G372">
        <v>300</v>
      </c>
      <c r="H372">
        <v>384900</v>
      </c>
      <c r="I372">
        <v>30792</v>
      </c>
      <c r="J372">
        <v>354108</v>
      </c>
      <c r="K372">
        <v>320750</v>
      </c>
      <c r="L372">
        <v>33358</v>
      </c>
      <c r="M372" s="2">
        <v>41518</v>
      </c>
      <c r="N372">
        <v>9</v>
      </c>
      <c r="O372" t="s">
        <v>67</v>
      </c>
      <c r="P372" t="s">
        <v>18</v>
      </c>
      <c r="Q372" t="s">
        <v>18</v>
      </c>
      <c r="R372" t="s">
        <v>20</v>
      </c>
      <c r="S372" t="s">
        <v>24</v>
      </c>
      <c r="T372">
        <v>9</v>
      </c>
      <c r="U372">
        <f>Table_ExternalData_1[[#This Row],[FinData'[Gross Sales']]]-Table_ExternalData_1[[#This Row],[FinData'[Discounts']]]</f>
        <v>354108</v>
      </c>
      <c r="V372">
        <f>SUM(Table_ExternalData_1[FinData'[Sales']])</f>
        <v>118726350.25999992</v>
      </c>
      <c r="W372">
        <f>SUM(Table_ExternalData_1[FinData'[Profit']])</f>
        <v>16893702.260000009</v>
      </c>
      <c r="X372" s="15">
        <f>Table_ExternalData_1[[#This Row],[sum of profit]]/Table_ExternalData_1[[#This Row],[sum of sale]]</f>
        <v>0.14229109395685402</v>
      </c>
    </row>
    <row r="373" spans="1:24" x14ac:dyDescent="0.25">
      <c r="A373" t="s">
        <v>3</v>
      </c>
      <c r="B373" t="s">
        <v>9</v>
      </c>
      <c r="C373" t="s">
        <v>14</v>
      </c>
      <c r="D373" t="s">
        <v>73</v>
      </c>
      <c r="E373">
        <v>711</v>
      </c>
      <c r="F373">
        <v>5</v>
      </c>
      <c r="G373">
        <v>15</v>
      </c>
      <c r="H373">
        <v>10665</v>
      </c>
      <c r="I373">
        <v>853.2</v>
      </c>
      <c r="J373">
        <v>9811.7999999999993</v>
      </c>
      <c r="K373">
        <v>7110</v>
      </c>
      <c r="L373">
        <v>2701.8</v>
      </c>
      <c r="M373" s="2">
        <v>41974</v>
      </c>
      <c r="N373">
        <v>12</v>
      </c>
      <c r="O373" t="s">
        <v>63</v>
      </c>
      <c r="P373" t="s">
        <v>19</v>
      </c>
      <c r="Q373" t="s">
        <v>19</v>
      </c>
      <c r="R373" t="s">
        <v>21</v>
      </c>
      <c r="S373" t="s">
        <v>27</v>
      </c>
      <c r="T373">
        <v>12</v>
      </c>
      <c r="U373">
        <f>Table_ExternalData_1[[#This Row],[FinData'[Gross Sales']]]-Table_ExternalData_1[[#This Row],[FinData'[Discounts']]]</f>
        <v>9811.7999999999993</v>
      </c>
      <c r="V373">
        <f>SUM(Table_ExternalData_1[FinData'[Sales']])</f>
        <v>118726350.25999992</v>
      </c>
      <c r="W373">
        <f>SUM(Table_ExternalData_1[FinData'[Profit']])</f>
        <v>16893702.260000009</v>
      </c>
      <c r="X373" s="15">
        <f>Table_ExternalData_1[[#This Row],[sum of profit]]/Table_ExternalData_1[[#This Row],[sum of sale]]</f>
        <v>0.14229109395685402</v>
      </c>
    </row>
    <row r="374" spans="1:24" x14ac:dyDescent="0.25">
      <c r="A374" t="s">
        <v>1</v>
      </c>
      <c r="B374" t="s">
        <v>10</v>
      </c>
      <c r="C374" t="s">
        <v>15</v>
      </c>
      <c r="D374" t="s">
        <v>73</v>
      </c>
      <c r="E374">
        <v>1114</v>
      </c>
      <c r="F374">
        <v>10</v>
      </c>
      <c r="G374">
        <v>125</v>
      </c>
      <c r="H374">
        <v>139250</v>
      </c>
      <c r="I374">
        <v>11140</v>
      </c>
      <c r="J374">
        <v>128110</v>
      </c>
      <c r="K374">
        <v>133680</v>
      </c>
      <c r="L374">
        <v>-5570</v>
      </c>
      <c r="M374" s="2">
        <v>41699</v>
      </c>
      <c r="N374">
        <v>3</v>
      </c>
      <c r="O374" t="s">
        <v>64</v>
      </c>
      <c r="P374" t="s">
        <v>19</v>
      </c>
      <c r="Q374" t="s">
        <v>19</v>
      </c>
      <c r="R374" t="s">
        <v>22</v>
      </c>
      <c r="S374" t="s">
        <v>30</v>
      </c>
      <c r="T374">
        <v>3</v>
      </c>
      <c r="U374">
        <f>Table_ExternalData_1[[#This Row],[FinData'[Gross Sales']]]-Table_ExternalData_1[[#This Row],[FinData'[Discounts']]]</f>
        <v>128110</v>
      </c>
      <c r="V374">
        <f>SUM(Table_ExternalData_1[FinData'[Sales']])</f>
        <v>118726350.25999992</v>
      </c>
      <c r="W374">
        <f>SUM(Table_ExternalData_1[FinData'[Profit']])</f>
        <v>16893702.260000009</v>
      </c>
      <c r="X374" s="15">
        <f>Table_ExternalData_1[[#This Row],[sum of profit]]/Table_ExternalData_1[[#This Row],[sum of sale]]</f>
        <v>0.14229109395685402</v>
      </c>
    </row>
    <row r="375" spans="1:24" x14ac:dyDescent="0.25">
      <c r="A375" t="s">
        <v>2</v>
      </c>
      <c r="B375" t="s">
        <v>9</v>
      </c>
      <c r="C375" t="s">
        <v>15</v>
      </c>
      <c r="D375" t="s">
        <v>73</v>
      </c>
      <c r="E375">
        <v>1259</v>
      </c>
      <c r="F375">
        <v>10</v>
      </c>
      <c r="G375">
        <v>7</v>
      </c>
      <c r="H375">
        <v>8813</v>
      </c>
      <c r="I375">
        <v>705.04</v>
      </c>
      <c r="J375">
        <v>8107.96</v>
      </c>
      <c r="K375">
        <v>6295</v>
      </c>
      <c r="L375">
        <v>1812.96</v>
      </c>
      <c r="M375" s="2">
        <v>41730</v>
      </c>
      <c r="N375">
        <v>4</v>
      </c>
      <c r="O375" t="s">
        <v>71</v>
      </c>
      <c r="P375" t="s">
        <v>19</v>
      </c>
      <c r="Q375" t="s">
        <v>19</v>
      </c>
      <c r="R375" t="s">
        <v>23</v>
      </c>
      <c r="S375" t="s">
        <v>31</v>
      </c>
      <c r="T375">
        <v>4</v>
      </c>
      <c r="U375">
        <f>Table_ExternalData_1[[#This Row],[FinData'[Gross Sales']]]-Table_ExternalData_1[[#This Row],[FinData'[Discounts']]]</f>
        <v>8107.96</v>
      </c>
      <c r="V375">
        <f>SUM(Table_ExternalData_1[FinData'[Sales']])</f>
        <v>118726350.25999992</v>
      </c>
      <c r="W375">
        <f>SUM(Table_ExternalData_1[FinData'[Profit']])</f>
        <v>16893702.260000009</v>
      </c>
      <c r="X375" s="15">
        <f>Table_ExternalData_1[[#This Row],[sum of profit]]/Table_ExternalData_1[[#This Row],[sum of sale]]</f>
        <v>0.14229109395685402</v>
      </c>
    </row>
    <row r="376" spans="1:24" x14ac:dyDescent="0.25">
      <c r="A376" t="s">
        <v>2</v>
      </c>
      <c r="B376" t="s">
        <v>9</v>
      </c>
      <c r="C376" t="s">
        <v>15</v>
      </c>
      <c r="D376" t="s">
        <v>73</v>
      </c>
      <c r="E376">
        <v>1095</v>
      </c>
      <c r="F376">
        <v>10</v>
      </c>
      <c r="G376">
        <v>7</v>
      </c>
      <c r="H376">
        <v>7665</v>
      </c>
      <c r="I376">
        <v>613.20000000000005</v>
      </c>
      <c r="J376">
        <v>7051.8</v>
      </c>
      <c r="K376">
        <v>5475</v>
      </c>
      <c r="L376">
        <v>1576.8</v>
      </c>
      <c r="M376" s="2">
        <v>41760</v>
      </c>
      <c r="N376">
        <v>5</v>
      </c>
      <c r="O376" t="s">
        <v>32</v>
      </c>
      <c r="P376" t="s">
        <v>19</v>
      </c>
      <c r="Q376" t="s">
        <v>19</v>
      </c>
      <c r="R376" t="s">
        <v>23</v>
      </c>
      <c r="S376" t="s">
        <v>32</v>
      </c>
      <c r="T376">
        <v>5</v>
      </c>
      <c r="U376">
        <f>Table_ExternalData_1[[#This Row],[FinData'[Gross Sales']]]-Table_ExternalData_1[[#This Row],[FinData'[Discounts']]]</f>
        <v>7051.8</v>
      </c>
      <c r="V376">
        <f>SUM(Table_ExternalData_1[FinData'[Sales']])</f>
        <v>118726350.25999992</v>
      </c>
      <c r="W376">
        <f>SUM(Table_ExternalData_1[FinData'[Profit']])</f>
        <v>16893702.260000009</v>
      </c>
      <c r="X376" s="15">
        <f>Table_ExternalData_1[[#This Row],[sum of profit]]/Table_ExternalData_1[[#This Row],[sum of sale]]</f>
        <v>0.14229109395685402</v>
      </c>
    </row>
    <row r="377" spans="1:24" x14ac:dyDescent="0.25">
      <c r="A377" t="s">
        <v>2</v>
      </c>
      <c r="B377" t="s">
        <v>9</v>
      </c>
      <c r="C377" t="s">
        <v>15</v>
      </c>
      <c r="D377" t="s">
        <v>73</v>
      </c>
      <c r="E377">
        <v>1366</v>
      </c>
      <c r="F377">
        <v>10</v>
      </c>
      <c r="G377">
        <v>20</v>
      </c>
      <c r="H377">
        <v>27320</v>
      </c>
      <c r="I377">
        <v>2185.6</v>
      </c>
      <c r="J377">
        <v>25134.400000000001</v>
      </c>
      <c r="K377">
        <v>13660</v>
      </c>
      <c r="L377">
        <v>11474.4</v>
      </c>
      <c r="M377" s="2">
        <v>41791</v>
      </c>
      <c r="N377">
        <v>6</v>
      </c>
      <c r="O377" t="s">
        <v>62</v>
      </c>
      <c r="P377" t="s">
        <v>19</v>
      </c>
      <c r="Q377" t="s">
        <v>19</v>
      </c>
      <c r="R377" t="s">
        <v>23</v>
      </c>
      <c r="S377" t="s">
        <v>33</v>
      </c>
      <c r="T377">
        <v>6</v>
      </c>
      <c r="U377">
        <f>Table_ExternalData_1[[#This Row],[FinData'[Gross Sales']]]-Table_ExternalData_1[[#This Row],[FinData'[Discounts']]]</f>
        <v>25134.400000000001</v>
      </c>
      <c r="V377">
        <f>SUM(Table_ExternalData_1[FinData'[Sales']])</f>
        <v>118726350.25999992</v>
      </c>
      <c r="W377">
        <f>SUM(Table_ExternalData_1[FinData'[Profit']])</f>
        <v>16893702.260000009</v>
      </c>
      <c r="X377" s="15">
        <f>Table_ExternalData_1[[#This Row],[sum of profit]]/Table_ExternalData_1[[#This Row],[sum of sale]]</f>
        <v>0.14229109395685402</v>
      </c>
    </row>
    <row r="378" spans="1:24" x14ac:dyDescent="0.25">
      <c r="A378" t="s">
        <v>4</v>
      </c>
      <c r="B378" t="s">
        <v>10</v>
      </c>
      <c r="C378" t="s">
        <v>15</v>
      </c>
      <c r="D378" t="s">
        <v>73</v>
      </c>
      <c r="E378">
        <v>2460</v>
      </c>
      <c r="F378">
        <v>10</v>
      </c>
      <c r="G378">
        <v>300</v>
      </c>
      <c r="H378">
        <v>738000</v>
      </c>
      <c r="I378">
        <v>59040</v>
      </c>
      <c r="J378">
        <v>678960</v>
      </c>
      <c r="K378">
        <v>615000</v>
      </c>
      <c r="L378">
        <v>63960</v>
      </c>
      <c r="M378" s="2">
        <v>41791</v>
      </c>
      <c r="N378">
        <v>6</v>
      </c>
      <c r="O378" t="s">
        <v>62</v>
      </c>
      <c r="P378" t="s">
        <v>19</v>
      </c>
      <c r="Q378" t="s">
        <v>19</v>
      </c>
      <c r="R378" t="s">
        <v>23</v>
      </c>
      <c r="S378" t="s">
        <v>33</v>
      </c>
      <c r="T378">
        <v>6</v>
      </c>
      <c r="U378">
        <f>Table_ExternalData_1[[#This Row],[FinData'[Gross Sales']]]-Table_ExternalData_1[[#This Row],[FinData'[Discounts']]]</f>
        <v>678960</v>
      </c>
      <c r="V378">
        <f>SUM(Table_ExternalData_1[FinData'[Sales']])</f>
        <v>118726350.25999992</v>
      </c>
      <c r="W378">
        <f>SUM(Table_ExternalData_1[FinData'[Profit']])</f>
        <v>16893702.260000009</v>
      </c>
      <c r="X378" s="15">
        <f>Table_ExternalData_1[[#This Row],[sum of profit]]/Table_ExternalData_1[[#This Row],[sum of sale]]</f>
        <v>0.14229109395685402</v>
      </c>
    </row>
    <row r="379" spans="1:24" x14ac:dyDescent="0.25">
      <c r="A379" t="s">
        <v>2</v>
      </c>
      <c r="B379" t="s">
        <v>11</v>
      </c>
      <c r="C379" t="s">
        <v>15</v>
      </c>
      <c r="D379" t="s">
        <v>73</v>
      </c>
      <c r="E379">
        <v>678</v>
      </c>
      <c r="F379">
        <v>10</v>
      </c>
      <c r="G379">
        <v>7</v>
      </c>
      <c r="H379">
        <v>4746</v>
      </c>
      <c r="I379">
        <v>379.68</v>
      </c>
      <c r="J379">
        <v>4366.32</v>
      </c>
      <c r="K379">
        <v>3390</v>
      </c>
      <c r="L379">
        <v>976.32</v>
      </c>
      <c r="M379" s="2">
        <v>41852</v>
      </c>
      <c r="N379">
        <v>8</v>
      </c>
      <c r="O379" t="s">
        <v>66</v>
      </c>
      <c r="P379" t="s">
        <v>19</v>
      </c>
      <c r="Q379" t="s">
        <v>19</v>
      </c>
      <c r="R379" t="s">
        <v>20</v>
      </c>
      <c r="S379" t="s">
        <v>35</v>
      </c>
      <c r="T379">
        <v>8</v>
      </c>
      <c r="U379">
        <f>Table_ExternalData_1[[#This Row],[FinData'[Gross Sales']]]-Table_ExternalData_1[[#This Row],[FinData'[Discounts']]]</f>
        <v>4366.32</v>
      </c>
      <c r="V379">
        <f>SUM(Table_ExternalData_1[FinData'[Sales']])</f>
        <v>118726350.25999992</v>
      </c>
      <c r="W379">
        <f>SUM(Table_ExternalData_1[FinData'[Profit']])</f>
        <v>16893702.260000009</v>
      </c>
      <c r="X379" s="15">
        <f>Table_ExternalData_1[[#This Row],[sum of profit]]/Table_ExternalData_1[[#This Row],[sum of sale]]</f>
        <v>0.14229109395685402</v>
      </c>
    </row>
    <row r="380" spans="1:24" x14ac:dyDescent="0.25">
      <c r="A380" t="s">
        <v>2</v>
      </c>
      <c r="B380" t="s">
        <v>9</v>
      </c>
      <c r="C380" t="s">
        <v>15</v>
      </c>
      <c r="D380" t="s">
        <v>73</v>
      </c>
      <c r="E380">
        <v>1598</v>
      </c>
      <c r="F380">
        <v>10</v>
      </c>
      <c r="G380">
        <v>7</v>
      </c>
      <c r="H380">
        <v>11186</v>
      </c>
      <c r="I380">
        <v>894.88</v>
      </c>
      <c r="J380">
        <v>10291.120000000001</v>
      </c>
      <c r="K380">
        <v>7990</v>
      </c>
      <c r="L380">
        <v>2301.12</v>
      </c>
      <c r="M380" s="2">
        <v>41852</v>
      </c>
      <c r="N380">
        <v>8</v>
      </c>
      <c r="O380" t="s">
        <v>66</v>
      </c>
      <c r="P380" t="s">
        <v>19</v>
      </c>
      <c r="Q380" t="s">
        <v>19</v>
      </c>
      <c r="R380" t="s">
        <v>20</v>
      </c>
      <c r="S380" t="s">
        <v>35</v>
      </c>
      <c r="T380">
        <v>8</v>
      </c>
      <c r="U380">
        <f>Table_ExternalData_1[[#This Row],[FinData'[Gross Sales']]]-Table_ExternalData_1[[#This Row],[FinData'[Discounts']]]</f>
        <v>10291.120000000001</v>
      </c>
      <c r="V380">
        <f>SUM(Table_ExternalData_1[FinData'[Sales']])</f>
        <v>118726350.25999992</v>
      </c>
      <c r="W380">
        <f>SUM(Table_ExternalData_1[FinData'[Profit']])</f>
        <v>16893702.260000009</v>
      </c>
      <c r="X380" s="15">
        <f>Table_ExternalData_1[[#This Row],[sum of profit]]/Table_ExternalData_1[[#This Row],[sum of sale]]</f>
        <v>0.14229109395685402</v>
      </c>
    </row>
    <row r="381" spans="1:24" x14ac:dyDescent="0.25">
      <c r="A381" t="s">
        <v>2</v>
      </c>
      <c r="B381" t="s">
        <v>9</v>
      </c>
      <c r="C381" t="s">
        <v>15</v>
      </c>
      <c r="D381" t="s">
        <v>73</v>
      </c>
      <c r="E381">
        <v>2409</v>
      </c>
      <c r="F381">
        <v>10</v>
      </c>
      <c r="G381">
        <v>7</v>
      </c>
      <c r="H381">
        <v>16863</v>
      </c>
      <c r="I381">
        <v>1349.04</v>
      </c>
      <c r="J381">
        <v>15513.96</v>
      </c>
      <c r="K381">
        <v>12045</v>
      </c>
      <c r="L381">
        <v>3468.96</v>
      </c>
      <c r="M381" s="2">
        <v>41518</v>
      </c>
      <c r="N381">
        <v>9</v>
      </c>
      <c r="O381" t="s">
        <v>67</v>
      </c>
      <c r="P381" t="s">
        <v>18</v>
      </c>
      <c r="Q381" t="s">
        <v>18</v>
      </c>
      <c r="R381" t="s">
        <v>20</v>
      </c>
      <c r="S381" t="s">
        <v>24</v>
      </c>
      <c r="T381">
        <v>9</v>
      </c>
      <c r="U381">
        <f>Table_ExternalData_1[[#This Row],[FinData'[Gross Sales']]]-Table_ExternalData_1[[#This Row],[FinData'[Discounts']]]</f>
        <v>15513.96</v>
      </c>
      <c r="V381">
        <f>SUM(Table_ExternalData_1[FinData'[Sales']])</f>
        <v>118726350.25999992</v>
      </c>
      <c r="W381">
        <f>SUM(Table_ExternalData_1[FinData'[Profit']])</f>
        <v>16893702.260000009</v>
      </c>
      <c r="X381" s="15">
        <f>Table_ExternalData_1[[#This Row],[sum of profit]]/Table_ExternalData_1[[#This Row],[sum of sale]]</f>
        <v>0.14229109395685402</v>
      </c>
    </row>
    <row r="382" spans="1:24" x14ac:dyDescent="0.25">
      <c r="A382" t="s">
        <v>2</v>
      </c>
      <c r="B382" t="s">
        <v>9</v>
      </c>
      <c r="C382" t="s">
        <v>15</v>
      </c>
      <c r="D382" t="s">
        <v>73</v>
      </c>
      <c r="E382">
        <v>1934</v>
      </c>
      <c r="F382">
        <v>10</v>
      </c>
      <c r="G382">
        <v>20</v>
      </c>
      <c r="H382">
        <v>38680</v>
      </c>
      <c r="I382">
        <v>3094.4</v>
      </c>
      <c r="J382">
        <v>35585.599999999999</v>
      </c>
      <c r="K382">
        <v>19340</v>
      </c>
      <c r="L382">
        <v>16245.6</v>
      </c>
      <c r="M382" s="2">
        <v>41883</v>
      </c>
      <c r="N382">
        <v>9</v>
      </c>
      <c r="O382" t="s">
        <v>67</v>
      </c>
      <c r="P382" t="s">
        <v>19</v>
      </c>
      <c r="Q382" t="s">
        <v>19</v>
      </c>
      <c r="R382" t="s">
        <v>20</v>
      </c>
      <c r="S382" t="s">
        <v>24</v>
      </c>
      <c r="T382">
        <v>9</v>
      </c>
      <c r="U382">
        <f>Table_ExternalData_1[[#This Row],[FinData'[Gross Sales']]]-Table_ExternalData_1[[#This Row],[FinData'[Discounts']]]</f>
        <v>35585.599999999999</v>
      </c>
      <c r="V382">
        <f>SUM(Table_ExternalData_1[FinData'[Sales']])</f>
        <v>118726350.25999992</v>
      </c>
      <c r="W382">
        <f>SUM(Table_ExternalData_1[FinData'[Profit']])</f>
        <v>16893702.260000009</v>
      </c>
      <c r="X382" s="15">
        <f>Table_ExternalData_1[[#This Row],[sum of profit]]/Table_ExternalData_1[[#This Row],[sum of sale]]</f>
        <v>0.14229109395685402</v>
      </c>
    </row>
    <row r="383" spans="1:24" x14ac:dyDescent="0.25">
      <c r="A383" t="s">
        <v>2</v>
      </c>
      <c r="B383" t="s">
        <v>10</v>
      </c>
      <c r="C383" t="s">
        <v>15</v>
      </c>
      <c r="D383" t="s">
        <v>73</v>
      </c>
      <c r="E383">
        <v>2993</v>
      </c>
      <c r="F383">
        <v>10</v>
      </c>
      <c r="G383">
        <v>20</v>
      </c>
      <c r="H383">
        <v>59860</v>
      </c>
      <c r="I383">
        <v>4788.8</v>
      </c>
      <c r="J383">
        <v>55071.199999999997</v>
      </c>
      <c r="K383">
        <v>29930</v>
      </c>
      <c r="L383">
        <v>25141.200000000001</v>
      </c>
      <c r="M383" s="2">
        <v>41883</v>
      </c>
      <c r="N383">
        <v>9</v>
      </c>
      <c r="O383" t="s">
        <v>67</v>
      </c>
      <c r="P383" t="s">
        <v>19</v>
      </c>
      <c r="Q383" t="s">
        <v>19</v>
      </c>
      <c r="R383" t="s">
        <v>20</v>
      </c>
      <c r="S383" t="s">
        <v>24</v>
      </c>
      <c r="T383">
        <v>9</v>
      </c>
      <c r="U383">
        <f>Table_ExternalData_1[[#This Row],[FinData'[Gross Sales']]]-Table_ExternalData_1[[#This Row],[FinData'[Discounts']]]</f>
        <v>55071.199999999997</v>
      </c>
      <c r="V383">
        <f>SUM(Table_ExternalData_1[FinData'[Sales']])</f>
        <v>118726350.25999992</v>
      </c>
      <c r="W383">
        <f>SUM(Table_ExternalData_1[FinData'[Profit']])</f>
        <v>16893702.260000009</v>
      </c>
      <c r="X383" s="15">
        <f>Table_ExternalData_1[[#This Row],[sum of profit]]/Table_ExternalData_1[[#This Row],[sum of sale]]</f>
        <v>0.14229109395685402</v>
      </c>
    </row>
    <row r="384" spans="1:24" x14ac:dyDescent="0.25">
      <c r="A384" t="s">
        <v>2</v>
      </c>
      <c r="B384" t="s">
        <v>9</v>
      </c>
      <c r="C384" t="s">
        <v>15</v>
      </c>
      <c r="D384" t="s">
        <v>73</v>
      </c>
      <c r="E384">
        <v>2146</v>
      </c>
      <c r="F384">
        <v>10</v>
      </c>
      <c r="G384">
        <v>350</v>
      </c>
      <c r="H384">
        <v>751100</v>
      </c>
      <c r="I384">
        <v>60088</v>
      </c>
      <c r="J384">
        <v>691012</v>
      </c>
      <c r="K384">
        <v>557960</v>
      </c>
      <c r="L384">
        <v>133052</v>
      </c>
      <c r="M384" s="2">
        <v>41579</v>
      </c>
      <c r="N384">
        <v>11</v>
      </c>
      <c r="O384" t="s">
        <v>70</v>
      </c>
      <c r="P384" t="s">
        <v>18</v>
      </c>
      <c r="Q384" t="s">
        <v>18</v>
      </c>
      <c r="R384" t="s">
        <v>21</v>
      </c>
      <c r="S384" t="s">
        <v>26</v>
      </c>
      <c r="T384">
        <v>11</v>
      </c>
      <c r="U384">
        <f>Table_ExternalData_1[[#This Row],[FinData'[Gross Sales']]]-Table_ExternalData_1[[#This Row],[FinData'[Discounts']]]</f>
        <v>691012</v>
      </c>
      <c r="V384">
        <f>SUM(Table_ExternalData_1[FinData'[Sales']])</f>
        <v>118726350.25999992</v>
      </c>
      <c r="W384">
        <f>SUM(Table_ExternalData_1[FinData'[Profit']])</f>
        <v>16893702.260000009</v>
      </c>
      <c r="X384" s="15">
        <f>Table_ExternalData_1[[#This Row],[sum of profit]]/Table_ExternalData_1[[#This Row],[sum of sale]]</f>
        <v>0.14229109395685402</v>
      </c>
    </row>
    <row r="385" spans="1:24" x14ac:dyDescent="0.25">
      <c r="A385" t="s">
        <v>2</v>
      </c>
      <c r="B385" t="s">
        <v>10</v>
      </c>
      <c r="C385" t="s">
        <v>15</v>
      </c>
      <c r="D385" t="s">
        <v>73</v>
      </c>
      <c r="E385">
        <v>1946</v>
      </c>
      <c r="F385">
        <v>10</v>
      </c>
      <c r="G385">
        <v>7</v>
      </c>
      <c r="H385">
        <v>13622</v>
      </c>
      <c r="I385">
        <v>1089.76</v>
      </c>
      <c r="J385">
        <v>12532.24</v>
      </c>
      <c r="K385">
        <v>9730</v>
      </c>
      <c r="L385">
        <v>2802.24</v>
      </c>
      <c r="M385" s="2">
        <v>41609</v>
      </c>
      <c r="N385">
        <v>12</v>
      </c>
      <c r="O385" t="s">
        <v>63</v>
      </c>
      <c r="P385" t="s">
        <v>18</v>
      </c>
      <c r="Q385" t="s">
        <v>18</v>
      </c>
      <c r="R385" t="s">
        <v>21</v>
      </c>
      <c r="S385" t="s">
        <v>27</v>
      </c>
      <c r="T385">
        <v>12</v>
      </c>
      <c r="U385">
        <f>Table_ExternalData_1[[#This Row],[FinData'[Gross Sales']]]-Table_ExternalData_1[[#This Row],[FinData'[Discounts']]]</f>
        <v>12532.24</v>
      </c>
      <c r="V385">
        <f>SUM(Table_ExternalData_1[FinData'[Sales']])</f>
        <v>118726350.25999992</v>
      </c>
      <c r="W385">
        <f>SUM(Table_ExternalData_1[FinData'[Profit']])</f>
        <v>16893702.260000009</v>
      </c>
      <c r="X385" s="15">
        <f>Table_ExternalData_1[[#This Row],[sum of profit]]/Table_ExternalData_1[[#This Row],[sum of sale]]</f>
        <v>0.14229109395685402</v>
      </c>
    </row>
    <row r="386" spans="1:24" x14ac:dyDescent="0.25">
      <c r="A386" t="s">
        <v>2</v>
      </c>
      <c r="B386" t="s">
        <v>10</v>
      </c>
      <c r="C386" t="s">
        <v>15</v>
      </c>
      <c r="D386" t="s">
        <v>73</v>
      </c>
      <c r="E386">
        <v>1362</v>
      </c>
      <c r="F386">
        <v>10</v>
      </c>
      <c r="G386">
        <v>350</v>
      </c>
      <c r="H386">
        <v>476700</v>
      </c>
      <c r="I386">
        <v>38136</v>
      </c>
      <c r="J386">
        <v>438564</v>
      </c>
      <c r="K386">
        <v>354120</v>
      </c>
      <c r="L386">
        <v>84444</v>
      </c>
      <c r="M386" s="2">
        <v>41974</v>
      </c>
      <c r="N386">
        <v>12</v>
      </c>
      <c r="O386" t="s">
        <v>63</v>
      </c>
      <c r="P386" t="s">
        <v>19</v>
      </c>
      <c r="Q386" t="s">
        <v>19</v>
      </c>
      <c r="R386" t="s">
        <v>21</v>
      </c>
      <c r="S386" t="s">
        <v>27</v>
      </c>
      <c r="T386">
        <v>12</v>
      </c>
      <c r="U386">
        <f>Table_ExternalData_1[[#This Row],[FinData'[Gross Sales']]]-Table_ExternalData_1[[#This Row],[FinData'[Discounts']]]</f>
        <v>438564</v>
      </c>
      <c r="V386">
        <f>SUM(Table_ExternalData_1[FinData'[Sales']])</f>
        <v>118726350.25999992</v>
      </c>
      <c r="W386">
        <f>SUM(Table_ExternalData_1[FinData'[Profit']])</f>
        <v>16893702.260000009</v>
      </c>
      <c r="X386" s="15">
        <f>Table_ExternalData_1[[#This Row],[sum of profit]]/Table_ExternalData_1[[#This Row],[sum of sale]]</f>
        <v>0.14229109395685402</v>
      </c>
    </row>
    <row r="387" spans="1:24" x14ac:dyDescent="0.25">
      <c r="A387" t="s">
        <v>0</v>
      </c>
      <c r="B387" t="s">
        <v>7</v>
      </c>
      <c r="C387" t="s">
        <v>16</v>
      </c>
      <c r="D387" t="s">
        <v>73</v>
      </c>
      <c r="E387">
        <v>598</v>
      </c>
      <c r="F387">
        <v>120</v>
      </c>
      <c r="G387">
        <v>12</v>
      </c>
      <c r="H387">
        <v>7176</v>
      </c>
      <c r="I387">
        <v>574.08000000000004</v>
      </c>
      <c r="J387">
        <v>6601.92</v>
      </c>
      <c r="K387">
        <v>1794</v>
      </c>
      <c r="L387">
        <v>4807.92</v>
      </c>
      <c r="M387" s="2">
        <v>41699</v>
      </c>
      <c r="N387">
        <v>3</v>
      </c>
      <c r="O387" t="s">
        <v>64</v>
      </c>
      <c r="P387" t="s">
        <v>19</v>
      </c>
      <c r="Q387" t="s">
        <v>19</v>
      </c>
      <c r="R387" t="s">
        <v>22</v>
      </c>
      <c r="S387" t="s">
        <v>30</v>
      </c>
      <c r="T387">
        <v>3</v>
      </c>
      <c r="U387">
        <f>Table_ExternalData_1[[#This Row],[FinData'[Gross Sales']]]-Table_ExternalData_1[[#This Row],[FinData'[Discounts']]]</f>
        <v>6601.92</v>
      </c>
      <c r="V387">
        <f>SUM(Table_ExternalData_1[FinData'[Sales']])</f>
        <v>118726350.25999992</v>
      </c>
      <c r="W387">
        <f>SUM(Table_ExternalData_1[FinData'[Profit']])</f>
        <v>16893702.260000009</v>
      </c>
      <c r="X387" s="15">
        <f>Table_ExternalData_1[[#This Row],[sum of profit]]/Table_ExternalData_1[[#This Row],[sum of sale]]</f>
        <v>0.14229109395685402</v>
      </c>
    </row>
    <row r="388" spans="1:24" x14ac:dyDescent="0.25">
      <c r="A388" t="s">
        <v>2</v>
      </c>
      <c r="B388" t="s">
        <v>11</v>
      </c>
      <c r="C388" t="s">
        <v>16</v>
      </c>
      <c r="D388" t="s">
        <v>73</v>
      </c>
      <c r="E388">
        <v>2907</v>
      </c>
      <c r="F388">
        <v>120</v>
      </c>
      <c r="G388">
        <v>7</v>
      </c>
      <c r="H388">
        <v>20349</v>
      </c>
      <c r="I388">
        <v>1627.92</v>
      </c>
      <c r="J388">
        <v>18721.080000000002</v>
      </c>
      <c r="K388">
        <v>14535</v>
      </c>
      <c r="L388">
        <v>4186.08</v>
      </c>
      <c r="M388" s="2">
        <v>41791</v>
      </c>
      <c r="N388">
        <v>6</v>
      </c>
      <c r="O388" t="s">
        <v>62</v>
      </c>
      <c r="P388" t="s">
        <v>19</v>
      </c>
      <c r="Q388" t="s">
        <v>19</v>
      </c>
      <c r="R388" t="s">
        <v>23</v>
      </c>
      <c r="S388" t="s">
        <v>33</v>
      </c>
      <c r="T388">
        <v>6</v>
      </c>
      <c r="U388">
        <f>Table_ExternalData_1[[#This Row],[FinData'[Gross Sales']]]-Table_ExternalData_1[[#This Row],[FinData'[Discounts']]]</f>
        <v>18721.080000000002</v>
      </c>
      <c r="V388">
        <f>SUM(Table_ExternalData_1[FinData'[Sales']])</f>
        <v>118726350.25999992</v>
      </c>
      <c r="W388">
        <f>SUM(Table_ExternalData_1[FinData'[Profit']])</f>
        <v>16893702.260000009</v>
      </c>
      <c r="X388" s="15">
        <f>Table_ExternalData_1[[#This Row],[sum of profit]]/Table_ExternalData_1[[#This Row],[sum of sale]]</f>
        <v>0.14229109395685402</v>
      </c>
    </row>
    <row r="389" spans="1:24" x14ac:dyDescent="0.25">
      <c r="A389" t="s">
        <v>2</v>
      </c>
      <c r="B389" t="s">
        <v>9</v>
      </c>
      <c r="C389" t="s">
        <v>16</v>
      </c>
      <c r="D389" t="s">
        <v>73</v>
      </c>
      <c r="E389">
        <v>2338</v>
      </c>
      <c r="F389">
        <v>120</v>
      </c>
      <c r="G389">
        <v>7</v>
      </c>
      <c r="H389">
        <v>16366</v>
      </c>
      <c r="I389">
        <v>1309.28</v>
      </c>
      <c r="J389">
        <v>15056.72</v>
      </c>
      <c r="K389">
        <v>11690</v>
      </c>
      <c r="L389">
        <v>3366.72</v>
      </c>
      <c r="M389" s="2">
        <v>41791</v>
      </c>
      <c r="N389">
        <v>6</v>
      </c>
      <c r="O389" t="s">
        <v>62</v>
      </c>
      <c r="P389" t="s">
        <v>19</v>
      </c>
      <c r="Q389" t="s">
        <v>19</v>
      </c>
      <c r="R389" t="s">
        <v>23</v>
      </c>
      <c r="S389" t="s">
        <v>33</v>
      </c>
      <c r="T389">
        <v>6</v>
      </c>
      <c r="U389">
        <f>Table_ExternalData_1[[#This Row],[FinData'[Gross Sales']]]-Table_ExternalData_1[[#This Row],[FinData'[Discounts']]]</f>
        <v>15056.72</v>
      </c>
      <c r="V389">
        <f>SUM(Table_ExternalData_1[FinData'[Sales']])</f>
        <v>118726350.25999992</v>
      </c>
      <c r="W389">
        <f>SUM(Table_ExternalData_1[FinData'[Profit']])</f>
        <v>16893702.260000009</v>
      </c>
      <c r="X389" s="15">
        <f>Table_ExternalData_1[[#This Row],[sum of profit]]/Table_ExternalData_1[[#This Row],[sum of sale]]</f>
        <v>0.14229109395685402</v>
      </c>
    </row>
    <row r="390" spans="1:24" x14ac:dyDescent="0.25">
      <c r="A390" t="s">
        <v>4</v>
      </c>
      <c r="B390" t="s">
        <v>8</v>
      </c>
      <c r="C390" t="s">
        <v>16</v>
      </c>
      <c r="D390" t="s">
        <v>73</v>
      </c>
      <c r="E390">
        <v>386</v>
      </c>
      <c r="F390">
        <v>120</v>
      </c>
      <c r="G390">
        <v>300</v>
      </c>
      <c r="H390">
        <v>115800</v>
      </c>
      <c r="I390">
        <v>9264</v>
      </c>
      <c r="J390">
        <v>106536</v>
      </c>
      <c r="K390">
        <v>96500</v>
      </c>
      <c r="L390">
        <v>10036</v>
      </c>
      <c r="M390" s="2">
        <v>41579</v>
      </c>
      <c r="N390">
        <v>11</v>
      </c>
      <c r="O390" t="s">
        <v>70</v>
      </c>
      <c r="P390" t="s">
        <v>18</v>
      </c>
      <c r="Q390" t="s">
        <v>18</v>
      </c>
      <c r="R390" t="s">
        <v>21</v>
      </c>
      <c r="S390" t="s">
        <v>26</v>
      </c>
      <c r="T390">
        <v>11</v>
      </c>
      <c r="U390">
        <f>Table_ExternalData_1[[#This Row],[FinData'[Gross Sales']]]-Table_ExternalData_1[[#This Row],[FinData'[Discounts']]]</f>
        <v>106536</v>
      </c>
      <c r="V390">
        <f>SUM(Table_ExternalData_1[FinData'[Sales']])</f>
        <v>118726350.25999992</v>
      </c>
      <c r="W390">
        <f>SUM(Table_ExternalData_1[FinData'[Profit']])</f>
        <v>16893702.260000009</v>
      </c>
      <c r="X390" s="15">
        <f>Table_ExternalData_1[[#This Row],[sum of profit]]/Table_ExternalData_1[[#This Row],[sum of sale]]</f>
        <v>0.14229109395685402</v>
      </c>
    </row>
    <row r="391" spans="1:24" x14ac:dyDescent="0.25">
      <c r="A391" t="s">
        <v>4</v>
      </c>
      <c r="B391" t="s">
        <v>10</v>
      </c>
      <c r="C391" t="s">
        <v>16</v>
      </c>
      <c r="D391" t="s">
        <v>73</v>
      </c>
      <c r="E391">
        <v>635</v>
      </c>
      <c r="F391">
        <v>120</v>
      </c>
      <c r="G391">
        <v>300</v>
      </c>
      <c r="H391">
        <v>190500</v>
      </c>
      <c r="I391">
        <v>15240</v>
      </c>
      <c r="J391">
        <v>175260</v>
      </c>
      <c r="K391">
        <v>158750</v>
      </c>
      <c r="L391">
        <v>16510</v>
      </c>
      <c r="M391" s="2">
        <v>41974</v>
      </c>
      <c r="N391">
        <v>12</v>
      </c>
      <c r="O391" t="s">
        <v>63</v>
      </c>
      <c r="P391" t="s">
        <v>19</v>
      </c>
      <c r="Q391" t="s">
        <v>19</v>
      </c>
      <c r="R391" t="s">
        <v>21</v>
      </c>
      <c r="S391" t="s">
        <v>27</v>
      </c>
      <c r="T391">
        <v>12</v>
      </c>
      <c r="U391">
        <f>Table_ExternalData_1[[#This Row],[FinData'[Gross Sales']]]-Table_ExternalData_1[[#This Row],[FinData'[Discounts']]]</f>
        <v>175260</v>
      </c>
      <c r="V391">
        <f>SUM(Table_ExternalData_1[FinData'[Sales']])</f>
        <v>118726350.25999992</v>
      </c>
      <c r="W391">
        <f>SUM(Table_ExternalData_1[FinData'[Profit']])</f>
        <v>16893702.260000009</v>
      </c>
      <c r="X391" s="15">
        <f>Table_ExternalData_1[[#This Row],[sum of profit]]/Table_ExternalData_1[[#This Row],[sum of sale]]</f>
        <v>0.14229109395685402</v>
      </c>
    </row>
    <row r="392" spans="1:24" x14ac:dyDescent="0.25">
      <c r="A392" t="s">
        <v>2</v>
      </c>
      <c r="B392" t="s">
        <v>8</v>
      </c>
      <c r="C392" t="s">
        <v>17</v>
      </c>
      <c r="D392" t="s">
        <v>73</v>
      </c>
      <c r="E392">
        <v>574.5</v>
      </c>
      <c r="F392">
        <v>250</v>
      </c>
      <c r="G392">
        <v>350</v>
      </c>
      <c r="H392">
        <v>201075</v>
      </c>
      <c r="I392">
        <v>16086</v>
      </c>
      <c r="J392">
        <v>184989</v>
      </c>
      <c r="K392">
        <v>149370</v>
      </c>
      <c r="L392">
        <v>35619</v>
      </c>
      <c r="M392" s="2">
        <v>41730</v>
      </c>
      <c r="N392">
        <v>4</v>
      </c>
      <c r="O392" t="s">
        <v>71</v>
      </c>
      <c r="P392" t="s">
        <v>19</v>
      </c>
      <c r="Q392" t="s">
        <v>19</v>
      </c>
      <c r="R392" t="s">
        <v>23</v>
      </c>
      <c r="S392" t="s">
        <v>31</v>
      </c>
      <c r="T392">
        <v>4</v>
      </c>
      <c r="U392">
        <f>Table_ExternalData_1[[#This Row],[FinData'[Gross Sales']]]-Table_ExternalData_1[[#This Row],[FinData'[Discounts']]]</f>
        <v>184989</v>
      </c>
      <c r="V392">
        <f>SUM(Table_ExternalData_1[FinData'[Sales']])</f>
        <v>118726350.25999992</v>
      </c>
      <c r="W392">
        <f>SUM(Table_ExternalData_1[FinData'[Profit']])</f>
        <v>16893702.260000009</v>
      </c>
      <c r="X392" s="15">
        <f>Table_ExternalData_1[[#This Row],[sum of profit]]/Table_ExternalData_1[[#This Row],[sum of sale]]</f>
        <v>0.14229109395685402</v>
      </c>
    </row>
    <row r="393" spans="1:24" x14ac:dyDescent="0.25">
      <c r="A393" t="s">
        <v>2</v>
      </c>
      <c r="B393" t="s">
        <v>9</v>
      </c>
      <c r="C393" t="s">
        <v>17</v>
      </c>
      <c r="D393" t="s">
        <v>73</v>
      </c>
      <c r="E393">
        <v>2338</v>
      </c>
      <c r="F393">
        <v>250</v>
      </c>
      <c r="G393">
        <v>7</v>
      </c>
      <c r="H393">
        <v>16366</v>
      </c>
      <c r="I393">
        <v>1309.28</v>
      </c>
      <c r="J393">
        <v>15056.72</v>
      </c>
      <c r="K393">
        <v>11690</v>
      </c>
      <c r="L393">
        <v>3366.72</v>
      </c>
      <c r="M393" s="2">
        <v>41791</v>
      </c>
      <c r="N393">
        <v>6</v>
      </c>
      <c r="O393" t="s">
        <v>62</v>
      </c>
      <c r="P393" t="s">
        <v>19</v>
      </c>
      <c r="Q393" t="s">
        <v>19</v>
      </c>
      <c r="R393" t="s">
        <v>23</v>
      </c>
      <c r="S393" t="s">
        <v>33</v>
      </c>
      <c r="T393">
        <v>6</v>
      </c>
      <c r="U393">
        <f>Table_ExternalData_1[[#This Row],[FinData'[Gross Sales']]]-Table_ExternalData_1[[#This Row],[FinData'[Discounts']]]</f>
        <v>15056.72</v>
      </c>
      <c r="V393">
        <f>SUM(Table_ExternalData_1[FinData'[Sales']])</f>
        <v>118726350.25999992</v>
      </c>
      <c r="W393">
        <f>SUM(Table_ExternalData_1[FinData'[Profit']])</f>
        <v>16893702.260000009</v>
      </c>
      <c r="X393" s="15">
        <f>Table_ExternalData_1[[#This Row],[sum of profit]]/Table_ExternalData_1[[#This Row],[sum of sale]]</f>
        <v>0.14229109395685402</v>
      </c>
    </row>
    <row r="394" spans="1:24" x14ac:dyDescent="0.25">
      <c r="A394" t="s">
        <v>2</v>
      </c>
      <c r="B394" t="s">
        <v>8</v>
      </c>
      <c r="C394" t="s">
        <v>17</v>
      </c>
      <c r="D394" t="s">
        <v>73</v>
      </c>
      <c r="E394">
        <v>381</v>
      </c>
      <c r="F394">
        <v>250</v>
      </c>
      <c r="G394">
        <v>350</v>
      </c>
      <c r="H394">
        <v>133350</v>
      </c>
      <c r="I394">
        <v>10668</v>
      </c>
      <c r="J394">
        <v>122682</v>
      </c>
      <c r="K394">
        <v>99060</v>
      </c>
      <c r="L394">
        <v>23622</v>
      </c>
      <c r="M394" s="2">
        <v>41852</v>
      </c>
      <c r="N394">
        <v>8</v>
      </c>
      <c r="O394" t="s">
        <v>66</v>
      </c>
      <c r="P394" t="s">
        <v>19</v>
      </c>
      <c r="Q394" t="s">
        <v>19</v>
      </c>
      <c r="R394" t="s">
        <v>20</v>
      </c>
      <c r="S394" t="s">
        <v>35</v>
      </c>
      <c r="T394">
        <v>8</v>
      </c>
      <c r="U394">
        <f>Table_ExternalData_1[[#This Row],[FinData'[Gross Sales']]]-Table_ExternalData_1[[#This Row],[FinData'[Discounts']]]</f>
        <v>122682</v>
      </c>
      <c r="V394">
        <f>SUM(Table_ExternalData_1[FinData'[Sales']])</f>
        <v>118726350.25999992</v>
      </c>
      <c r="W394">
        <f>SUM(Table_ExternalData_1[FinData'[Profit']])</f>
        <v>16893702.260000009</v>
      </c>
      <c r="X394" s="15">
        <f>Table_ExternalData_1[[#This Row],[sum of profit]]/Table_ExternalData_1[[#This Row],[sum of sale]]</f>
        <v>0.14229109395685402</v>
      </c>
    </row>
    <row r="395" spans="1:24" x14ac:dyDescent="0.25">
      <c r="A395" t="s">
        <v>2</v>
      </c>
      <c r="B395" t="s">
        <v>9</v>
      </c>
      <c r="C395" t="s">
        <v>17</v>
      </c>
      <c r="D395" t="s">
        <v>73</v>
      </c>
      <c r="E395">
        <v>422</v>
      </c>
      <c r="F395">
        <v>250</v>
      </c>
      <c r="G395">
        <v>350</v>
      </c>
      <c r="H395">
        <v>147700</v>
      </c>
      <c r="I395">
        <v>11816</v>
      </c>
      <c r="J395">
        <v>135884</v>
      </c>
      <c r="K395">
        <v>109720</v>
      </c>
      <c r="L395">
        <v>26164</v>
      </c>
      <c r="M395" s="2">
        <v>41852</v>
      </c>
      <c r="N395">
        <v>8</v>
      </c>
      <c r="O395" t="s">
        <v>66</v>
      </c>
      <c r="P395" t="s">
        <v>19</v>
      </c>
      <c r="Q395" t="s">
        <v>19</v>
      </c>
      <c r="R395" t="s">
        <v>20</v>
      </c>
      <c r="S395" t="s">
        <v>35</v>
      </c>
      <c r="T395">
        <v>8</v>
      </c>
      <c r="U395">
        <f>Table_ExternalData_1[[#This Row],[FinData'[Gross Sales']]]-Table_ExternalData_1[[#This Row],[FinData'[Discounts']]]</f>
        <v>135884</v>
      </c>
      <c r="V395">
        <f>SUM(Table_ExternalData_1[FinData'[Sales']])</f>
        <v>118726350.25999992</v>
      </c>
      <c r="W395">
        <f>SUM(Table_ExternalData_1[FinData'[Profit']])</f>
        <v>16893702.260000009</v>
      </c>
      <c r="X395" s="15">
        <f>Table_ExternalData_1[[#This Row],[sum of profit]]/Table_ExternalData_1[[#This Row],[sum of sale]]</f>
        <v>0.14229109395685402</v>
      </c>
    </row>
    <row r="396" spans="1:24" x14ac:dyDescent="0.25">
      <c r="A396" t="s">
        <v>4</v>
      </c>
      <c r="B396" t="s">
        <v>7</v>
      </c>
      <c r="C396" t="s">
        <v>17</v>
      </c>
      <c r="D396" t="s">
        <v>73</v>
      </c>
      <c r="E396">
        <v>2134</v>
      </c>
      <c r="F396">
        <v>250</v>
      </c>
      <c r="G396">
        <v>300</v>
      </c>
      <c r="H396">
        <v>640200</v>
      </c>
      <c r="I396">
        <v>51216</v>
      </c>
      <c r="J396">
        <v>588984</v>
      </c>
      <c r="K396">
        <v>533500</v>
      </c>
      <c r="L396">
        <v>55484</v>
      </c>
      <c r="M396" s="2">
        <v>41883</v>
      </c>
      <c r="N396">
        <v>9</v>
      </c>
      <c r="O396" t="s">
        <v>67</v>
      </c>
      <c r="P396" t="s">
        <v>19</v>
      </c>
      <c r="Q396" t="s">
        <v>19</v>
      </c>
      <c r="R396" t="s">
        <v>20</v>
      </c>
      <c r="S396" t="s">
        <v>24</v>
      </c>
      <c r="T396">
        <v>9</v>
      </c>
      <c r="U396">
        <f>Table_ExternalData_1[[#This Row],[FinData'[Gross Sales']]]-Table_ExternalData_1[[#This Row],[FinData'[Discounts']]]</f>
        <v>588984</v>
      </c>
      <c r="V396">
        <f>SUM(Table_ExternalData_1[FinData'[Sales']])</f>
        <v>118726350.25999992</v>
      </c>
      <c r="W396">
        <f>SUM(Table_ExternalData_1[FinData'[Profit']])</f>
        <v>16893702.260000009</v>
      </c>
      <c r="X396" s="15">
        <f>Table_ExternalData_1[[#This Row],[sum of profit]]/Table_ExternalData_1[[#This Row],[sum of sale]]</f>
        <v>0.14229109395685402</v>
      </c>
    </row>
    <row r="397" spans="1:24" x14ac:dyDescent="0.25">
      <c r="A397" t="s">
        <v>4</v>
      </c>
      <c r="B397" t="s">
        <v>11</v>
      </c>
      <c r="C397" t="s">
        <v>17</v>
      </c>
      <c r="D397" t="s">
        <v>73</v>
      </c>
      <c r="E397">
        <v>808</v>
      </c>
      <c r="F397">
        <v>250</v>
      </c>
      <c r="G397">
        <v>300</v>
      </c>
      <c r="H397">
        <v>242400</v>
      </c>
      <c r="I397">
        <v>19392</v>
      </c>
      <c r="J397">
        <v>223008</v>
      </c>
      <c r="K397">
        <v>202000</v>
      </c>
      <c r="L397">
        <v>21008</v>
      </c>
      <c r="M397" s="2">
        <v>41609</v>
      </c>
      <c r="N397">
        <v>12</v>
      </c>
      <c r="O397" t="s">
        <v>63</v>
      </c>
      <c r="P397" t="s">
        <v>18</v>
      </c>
      <c r="Q397" t="s">
        <v>18</v>
      </c>
      <c r="R397" t="s">
        <v>21</v>
      </c>
      <c r="S397" t="s">
        <v>27</v>
      </c>
      <c r="T397">
        <v>12</v>
      </c>
      <c r="U397">
        <f>Table_ExternalData_1[[#This Row],[FinData'[Gross Sales']]]-Table_ExternalData_1[[#This Row],[FinData'[Discounts']]]</f>
        <v>223008</v>
      </c>
      <c r="V397">
        <f>SUM(Table_ExternalData_1[FinData'[Sales']])</f>
        <v>118726350.25999992</v>
      </c>
      <c r="W397">
        <f>SUM(Table_ExternalData_1[FinData'[Profit']])</f>
        <v>16893702.260000009</v>
      </c>
      <c r="X397" s="15">
        <f>Table_ExternalData_1[[#This Row],[sum of profit]]/Table_ExternalData_1[[#This Row],[sum of sale]]</f>
        <v>0.14229109395685402</v>
      </c>
    </row>
    <row r="398" spans="1:24" x14ac:dyDescent="0.25">
      <c r="A398" t="s">
        <v>2</v>
      </c>
      <c r="B398" t="s">
        <v>7</v>
      </c>
      <c r="C398" t="s">
        <v>12</v>
      </c>
      <c r="D398" t="s">
        <v>73</v>
      </c>
      <c r="E398">
        <v>708</v>
      </c>
      <c r="F398">
        <v>260</v>
      </c>
      <c r="G398">
        <v>20</v>
      </c>
      <c r="H398">
        <v>14160</v>
      </c>
      <c r="I398">
        <v>1132.8</v>
      </c>
      <c r="J398">
        <v>13027.2</v>
      </c>
      <c r="K398">
        <v>7080</v>
      </c>
      <c r="L398">
        <v>5947.2</v>
      </c>
      <c r="M398" s="2">
        <v>41791</v>
      </c>
      <c r="N398">
        <v>6</v>
      </c>
      <c r="O398" t="s">
        <v>62</v>
      </c>
      <c r="P398" t="s">
        <v>19</v>
      </c>
      <c r="Q398" t="s">
        <v>19</v>
      </c>
      <c r="R398" t="s">
        <v>23</v>
      </c>
      <c r="S398" t="s">
        <v>33</v>
      </c>
      <c r="T398">
        <v>6</v>
      </c>
      <c r="U398">
        <f>Table_ExternalData_1[[#This Row],[FinData'[Gross Sales']]]-Table_ExternalData_1[[#This Row],[FinData'[Discounts']]]</f>
        <v>13027.2</v>
      </c>
      <c r="V398">
        <f>SUM(Table_ExternalData_1[FinData'[Sales']])</f>
        <v>118726350.25999992</v>
      </c>
      <c r="W398">
        <f>SUM(Table_ExternalData_1[FinData'[Profit']])</f>
        <v>16893702.260000009</v>
      </c>
      <c r="X398" s="15">
        <f>Table_ExternalData_1[[#This Row],[sum of profit]]/Table_ExternalData_1[[#This Row],[sum of sale]]</f>
        <v>0.14229109395685402</v>
      </c>
    </row>
    <row r="399" spans="1:24" x14ac:dyDescent="0.25">
      <c r="A399" t="s">
        <v>2</v>
      </c>
      <c r="B399" t="s">
        <v>11</v>
      </c>
      <c r="C399" t="s">
        <v>12</v>
      </c>
      <c r="D399" t="s">
        <v>73</v>
      </c>
      <c r="E399">
        <v>2907</v>
      </c>
      <c r="F399">
        <v>260</v>
      </c>
      <c r="G399">
        <v>7</v>
      </c>
      <c r="H399">
        <v>20349</v>
      </c>
      <c r="I399">
        <v>1627.92</v>
      </c>
      <c r="J399">
        <v>18721.080000000002</v>
      </c>
      <c r="K399">
        <v>14535</v>
      </c>
      <c r="L399">
        <v>4186.08</v>
      </c>
      <c r="M399" s="2">
        <v>41791</v>
      </c>
      <c r="N399">
        <v>6</v>
      </c>
      <c r="O399" t="s">
        <v>62</v>
      </c>
      <c r="P399" t="s">
        <v>19</v>
      </c>
      <c r="Q399" t="s">
        <v>19</v>
      </c>
      <c r="R399" t="s">
        <v>23</v>
      </c>
      <c r="S399" t="s">
        <v>33</v>
      </c>
      <c r="T399">
        <v>6</v>
      </c>
      <c r="U399">
        <f>Table_ExternalData_1[[#This Row],[FinData'[Gross Sales']]]-Table_ExternalData_1[[#This Row],[FinData'[Discounts']]]</f>
        <v>18721.080000000002</v>
      </c>
      <c r="V399">
        <f>SUM(Table_ExternalData_1[FinData'[Sales']])</f>
        <v>118726350.25999992</v>
      </c>
      <c r="W399">
        <f>SUM(Table_ExternalData_1[FinData'[Profit']])</f>
        <v>16893702.260000009</v>
      </c>
      <c r="X399" s="15">
        <f>Table_ExternalData_1[[#This Row],[sum of profit]]/Table_ExternalData_1[[#This Row],[sum of sale]]</f>
        <v>0.14229109395685402</v>
      </c>
    </row>
    <row r="400" spans="1:24" x14ac:dyDescent="0.25">
      <c r="A400" t="s">
        <v>2</v>
      </c>
      <c r="B400" t="s">
        <v>9</v>
      </c>
      <c r="C400" t="s">
        <v>12</v>
      </c>
      <c r="D400" t="s">
        <v>73</v>
      </c>
      <c r="E400">
        <v>1366</v>
      </c>
      <c r="F400">
        <v>260</v>
      </c>
      <c r="G400">
        <v>20</v>
      </c>
      <c r="H400">
        <v>27320</v>
      </c>
      <c r="I400">
        <v>2185.6</v>
      </c>
      <c r="J400">
        <v>25134.400000000001</v>
      </c>
      <c r="K400">
        <v>13660</v>
      </c>
      <c r="L400">
        <v>11474.4</v>
      </c>
      <c r="M400" s="2">
        <v>41791</v>
      </c>
      <c r="N400">
        <v>6</v>
      </c>
      <c r="O400" t="s">
        <v>62</v>
      </c>
      <c r="P400" t="s">
        <v>19</v>
      </c>
      <c r="Q400" t="s">
        <v>19</v>
      </c>
      <c r="R400" t="s">
        <v>23</v>
      </c>
      <c r="S400" t="s">
        <v>33</v>
      </c>
      <c r="T400">
        <v>6</v>
      </c>
      <c r="U400">
        <f>Table_ExternalData_1[[#This Row],[FinData'[Gross Sales']]]-Table_ExternalData_1[[#This Row],[FinData'[Discounts']]]</f>
        <v>25134.400000000001</v>
      </c>
      <c r="V400">
        <f>SUM(Table_ExternalData_1[FinData'[Sales']])</f>
        <v>118726350.25999992</v>
      </c>
      <c r="W400">
        <f>SUM(Table_ExternalData_1[FinData'[Profit']])</f>
        <v>16893702.260000009</v>
      </c>
      <c r="X400" s="15">
        <f>Table_ExternalData_1[[#This Row],[sum of profit]]/Table_ExternalData_1[[#This Row],[sum of sale]]</f>
        <v>0.14229109395685402</v>
      </c>
    </row>
    <row r="401" spans="1:24" x14ac:dyDescent="0.25">
      <c r="A401" t="s">
        <v>4</v>
      </c>
      <c r="B401" t="s">
        <v>10</v>
      </c>
      <c r="C401" t="s">
        <v>12</v>
      </c>
      <c r="D401" t="s">
        <v>73</v>
      </c>
      <c r="E401">
        <v>2460</v>
      </c>
      <c r="F401">
        <v>260</v>
      </c>
      <c r="G401">
        <v>300</v>
      </c>
      <c r="H401">
        <v>738000</v>
      </c>
      <c r="I401">
        <v>59040</v>
      </c>
      <c r="J401">
        <v>678960</v>
      </c>
      <c r="K401">
        <v>615000</v>
      </c>
      <c r="L401">
        <v>63960</v>
      </c>
      <c r="M401" s="2">
        <v>41791</v>
      </c>
      <c r="N401">
        <v>6</v>
      </c>
      <c r="O401" t="s">
        <v>62</v>
      </c>
      <c r="P401" t="s">
        <v>19</v>
      </c>
      <c r="Q401" t="s">
        <v>19</v>
      </c>
      <c r="R401" t="s">
        <v>23</v>
      </c>
      <c r="S401" t="s">
        <v>33</v>
      </c>
      <c r="T401">
        <v>6</v>
      </c>
      <c r="U401">
        <f>Table_ExternalData_1[[#This Row],[FinData'[Gross Sales']]]-Table_ExternalData_1[[#This Row],[FinData'[Discounts']]]</f>
        <v>678960</v>
      </c>
      <c r="V401">
        <f>SUM(Table_ExternalData_1[FinData'[Sales']])</f>
        <v>118726350.25999992</v>
      </c>
      <c r="W401">
        <f>SUM(Table_ExternalData_1[FinData'[Profit']])</f>
        <v>16893702.260000009</v>
      </c>
      <c r="X401" s="15">
        <f>Table_ExternalData_1[[#This Row],[sum of profit]]/Table_ExternalData_1[[#This Row],[sum of sale]]</f>
        <v>0.14229109395685402</v>
      </c>
    </row>
    <row r="402" spans="1:24" x14ac:dyDescent="0.25">
      <c r="A402" t="s">
        <v>2</v>
      </c>
      <c r="B402" t="s">
        <v>9</v>
      </c>
      <c r="C402" t="s">
        <v>12</v>
      </c>
      <c r="D402" t="s">
        <v>73</v>
      </c>
      <c r="E402">
        <v>1520</v>
      </c>
      <c r="F402">
        <v>260</v>
      </c>
      <c r="G402">
        <v>20</v>
      </c>
      <c r="H402">
        <v>30400</v>
      </c>
      <c r="I402">
        <v>2432</v>
      </c>
      <c r="J402">
        <v>27968</v>
      </c>
      <c r="K402">
        <v>15200</v>
      </c>
      <c r="L402">
        <v>12768</v>
      </c>
      <c r="M402" s="2">
        <v>41944</v>
      </c>
      <c r="N402">
        <v>11</v>
      </c>
      <c r="O402" t="s">
        <v>70</v>
      </c>
      <c r="P402" t="s">
        <v>19</v>
      </c>
      <c r="Q402" t="s">
        <v>19</v>
      </c>
      <c r="R402" t="s">
        <v>21</v>
      </c>
      <c r="S402" t="s">
        <v>26</v>
      </c>
      <c r="T402">
        <v>11</v>
      </c>
      <c r="U402">
        <f>Table_ExternalData_1[[#This Row],[FinData'[Gross Sales']]]-Table_ExternalData_1[[#This Row],[FinData'[Discounts']]]</f>
        <v>27968</v>
      </c>
      <c r="V402">
        <f>SUM(Table_ExternalData_1[FinData'[Sales']])</f>
        <v>118726350.25999992</v>
      </c>
      <c r="W402">
        <f>SUM(Table_ExternalData_1[FinData'[Profit']])</f>
        <v>16893702.260000009</v>
      </c>
      <c r="X402" s="15">
        <f>Table_ExternalData_1[[#This Row],[sum of profit]]/Table_ExternalData_1[[#This Row],[sum of sale]]</f>
        <v>0.14229109395685402</v>
      </c>
    </row>
    <row r="403" spans="1:24" x14ac:dyDescent="0.25">
      <c r="A403" t="s">
        <v>3</v>
      </c>
      <c r="B403" t="s">
        <v>9</v>
      </c>
      <c r="C403" t="s">
        <v>12</v>
      </c>
      <c r="D403" t="s">
        <v>73</v>
      </c>
      <c r="E403">
        <v>711</v>
      </c>
      <c r="F403">
        <v>260</v>
      </c>
      <c r="G403">
        <v>15</v>
      </c>
      <c r="H403">
        <v>10665</v>
      </c>
      <c r="I403">
        <v>853.2</v>
      </c>
      <c r="J403">
        <v>9811.7999999999993</v>
      </c>
      <c r="K403">
        <v>7110</v>
      </c>
      <c r="L403">
        <v>2701.8</v>
      </c>
      <c r="M403" s="2">
        <v>41974</v>
      </c>
      <c r="N403">
        <v>12</v>
      </c>
      <c r="O403" t="s">
        <v>63</v>
      </c>
      <c r="P403" t="s">
        <v>19</v>
      </c>
      <c r="Q403" t="s">
        <v>19</v>
      </c>
      <c r="R403" t="s">
        <v>21</v>
      </c>
      <c r="S403" t="s">
        <v>27</v>
      </c>
      <c r="T403">
        <v>12</v>
      </c>
      <c r="U403">
        <f>Table_ExternalData_1[[#This Row],[FinData'[Gross Sales']]]-Table_ExternalData_1[[#This Row],[FinData'[Discounts']]]</f>
        <v>9811.7999999999993</v>
      </c>
      <c r="V403">
        <f>SUM(Table_ExternalData_1[FinData'[Sales']])</f>
        <v>118726350.25999992</v>
      </c>
      <c r="W403">
        <f>SUM(Table_ExternalData_1[FinData'[Profit']])</f>
        <v>16893702.260000009</v>
      </c>
      <c r="X403" s="15">
        <f>Table_ExternalData_1[[#This Row],[sum of profit]]/Table_ExternalData_1[[#This Row],[sum of sale]]</f>
        <v>0.14229109395685402</v>
      </c>
    </row>
    <row r="404" spans="1:24" x14ac:dyDescent="0.25">
      <c r="A404" t="s">
        <v>0</v>
      </c>
      <c r="B404" t="s">
        <v>10</v>
      </c>
      <c r="C404" t="s">
        <v>12</v>
      </c>
      <c r="D404" t="s">
        <v>73</v>
      </c>
      <c r="E404">
        <v>1375</v>
      </c>
      <c r="F404">
        <v>260</v>
      </c>
      <c r="G404">
        <v>12</v>
      </c>
      <c r="H404">
        <v>16500</v>
      </c>
      <c r="I404">
        <v>1320</v>
      </c>
      <c r="J404">
        <v>15180</v>
      </c>
      <c r="K404">
        <v>4125</v>
      </c>
      <c r="L404">
        <v>11055</v>
      </c>
      <c r="M404" s="2">
        <v>41609</v>
      </c>
      <c r="N404">
        <v>12</v>
      </c>
      <c r="O404" t="s">
        <v>63</v>
      </c>
      <c r="P404" t="s">
        <v>18</v>
      </c>
      <c r="Q404" t="s">
        <v>18</v>
      </c>
      <c r="R404" t="s">
        <v>21</v>
      </c>
      <c r="S404" t="s">
        <v>27</v>
      </c>
      <c r="T404">
        <v>12</v>
      </c>
      <c r="U404">
        <f>Table_ExternalData_1[[#This Row],[FinData'[Gross Sales']]]-Table_ExternalData_1[[#This Row],[FinData'[Discounts']]]</f>
        <v>15180</v>
      </c>
      <c r="V404">
        <f>SUM(Table_ExternalData_1[FinData'[Sales']])</f>
        <v>118726350.25999992</v>
      </c>
      <c r="W404">
        <f>SUM(Table_ExternalData_1[FinData'[Profit']])</f>
        <v>16893702.260000009</v>
      </c>
      <c r="X404" s="15">
        <f>Table_ExternalData_1[[#This Row],[sum of profit]]/Table_ExternalData_1[[#This Row],[sum of sale]]</f>
        <v>0.14229109395685402</v>
      </c>
    </row>
    <row r="405" spans="1:24" x14ac:dyDescent="0.25">
      <c r="A405" t="s">
        <v>4</v>
      </c>
      <c r="B405" t="s">
        <v>10</v>
      </c>
      <c r="C405" t="s">
        <v>12</v>
      </c>
      <c r="D405" t="s">
        <v>73</v>
      </c>
      <c r="E405">
        <v>635</v>
      </c>
      <c r="F405">
        <v>260</v>
      </c>
      <c r="G405">
        <v>300</v>
      </c>
      <c r="H405">
        <v>190500</v>
      </c>
      <c r="I405">
        <v>15240</v>
      </c>
      <c r="J405">
        <v>175260</v>
      </c>
      <c r="K405">
        <v>158750</v>
      </c>
      <c r="L405">
        <v>16510</v>
      </c>
      <c r="M405" s="2">
        <v>41974</v>
      </c>
      <c r="N405">
        <v>12</v>
      </c>
      <c r="O405" t="s">
        <v>63</v>
      </c>
      <c r="P405" t="s">
        <v>19</v>
      </c>
      <c r="Q405" t="s">
        <v>19</v>
      </c>
      <c r="R405" t="s">
        <v>21</v>
      </c>
      <c r="S405" t="s">
        <v>27</v>
      </c>
      <c r="T405">
        <v>12</v>
      </c>
      <c r="U405">
        <f>Table_ExternalData_1[[#This Row],[FinData'[Gross Sales']]]-Table_ExternalData_1[[#This Row],[FinData'[Discounts']]]</f>
        <v>175260</v>
      </c>
      <c r="V405">
        <f>SUM(Table_ExternalData_1[FinData'[Sales']])</f>
        <v>118726350.25999992</v>
      </c>
      <c r="W405">
        <f>SUM(Table_ExternalData_1[FinData'[Profit']])</f>
        <v>16893702.260000009</v>
      </c>
      <c r="X405" s="15">
        <f>Table_ExternalData_1[[#This Row],[sum of profit]]/Table_ExternalData_1[[#This Row],[sum of sale]]</f>
        <v>0.14229109395685402</v>
      </c>
    </row>
    <row r="406" spans="1:24" x14ac:dyDescent="0.25">
      <c r="A406" t="s">
        <v>2</v>
      </c>
      <c r="B406" t="s">
        <v>11</v>
      </c>
      <c r="C406" t="s">
        <v>17</v>
      </c>
      <c r="D406" t="s">
        <v>73</v>
      </c>
      <c r="E406">
        <v>436.5</v>
      </c>
      <c r="F406">
        <v>250</v>
      </c>
      <c r="G406">
        <v>20</v>
      </c>
      <c r="H406">
        <v>8730</v>
      </c>
      <c r="I406">
        <v>698.4</v>
      </c>
      <c r="J406">
        <v>8031.6</v>
      </c>
      <c r="K406">
        <v>4365</v>
      </c>
      <c r="L406">
        <v>3666.6</v>
      </c>
      <c r="M406" s="2">
        <v>41821</v>
      </c>
      <c r="N406">
        <v>7</v>
      </c>
      <c r="O406" t="s">
        <v>65</v>
      </c>
      <c r="P406" t="s">
        <v>19</v>
      </c>
      <c r="Q406" t="s">
        <v>19</v>
      </c>
      <c r="R406" t="s">
        <v>20</v>
      </c>
      <c r="S406" t="s">
        <v>34</v>
      </c>
      <c r="T406">
        <v>7</v>
      </c>
      <c r="U406">
        <f>Table_ExternalData_1[[#This Row],[FinData'[Gross Sales']]]-Table_ExternalData_1[[#This Row],[FinData'[Discounts']]]</f>
        <v>8031.6</v>
      </c>
      <c r="V406">
        <f>SUM(Table_ExternalData_1[FinData'[Sales']])</f>
        <v>118726350.25999992</v>
      </c>
      <c r="W406">
        <f>SUM(Table_ExternalData_1[FinData'[Profit']])</f>
        <v>16893702.260000009</v>
      </c>
      <c r="X406" s="15">
        <f>Table_ExternalData_1[[#This Row],[sum of profit]]/Table_ExternalData_1[[#This Row],[sum of sale]]</f>
        <v>0.14229109395685402</v>
      </c>
    </row>
    <row r="407" spans="1:24" x14ac:dyDescent="0.25">
      <c r="A407" t="s">
        <v>4</v>
      </c>
      <c r="B407" t="s">
        <v>7</v>
      </c>
      <c r="C407" t="s">
        <v>13</v>
      </c>
      <c r="D407" t="s">
        <v>73</v>
      </c>
      <c r="E407">
        <v>1094</v>
      </c>
      <c r="F407">
        <v>3</v>
      </c>
      <c r="G407">
        <v>300</v>
      </c>
      <c r="H407">
        <v>328200</v>
      </c>
      <c r="I407">
        <v>29538</v>
      </c>
      <c r="J407">
        <v>298662</v>
      </c>
      <c r="K407">
        <v>273500</v>
      </c>
      <c r="L407">
        <v>25162</v>
      </c>
      <c r="M407" s="2">
        <v>41791</v>
      </c>
      <c r="N407">
        <v>6</v>
      </c>
      <c r="O407" t="s">
        <v>62</v>
      </c>
      <c r="P407" t="s">
        <v>19</v>
      </c>
      <c r="Q407" t="s">
        <v>19</v>
      </c>
      <c r="R407" t="s">
        <v>23</v>
      </c>
      <c r="S407" t="s">
        <v>33</v>
      </c>
      <c r="T407">
        <v>6</v>
      </c>
      <c r="U407">
        <f>Table_ExternalData_1[[#This Row],[FinData'[Gross Sales']]]-Table_ExternalData_1[[#This Row],[FinData'[Discounts']]]</f>
        <v>298662</v>
      </c>
      <c r="V407">
        <f>SUM(Table_ExternalData_1[FinData'[Sales']])</f>
        <v>118726350.25999992</v>
      </c>
      <c r="W407">
        <f>SUM(Table_ExternalData_1[FinData'[Profit']])</f>
        <v>16893702.260000009</v>
      </c>
      <c r="X407" s="15">
        <f>Table_ExternalData_1[[#This Row],[sum of profit]]/Table_ExternalData_1[[#This Row],[sum of sale]]</f>
        <v>0.14229109395685402</v>
      </c>
    </row>
    <row r="408" spans="1:24" x14ac:dyDescent="0.25">
      <c r="A408" t="s">
        <v>0</v>
      </c>
      <c r="B408" t="s">
        <v>10</v>
      </c>
      <c r="C408" t="s">
        <v>13</v>
      </c>
      <c r="D408" t="s">
        <v>73</v>
      </c>
      <c r="E408">
        <v>367</v>
      </c>
      <c r="F408">
        <v>3</v>
      </c>
      <c r="G408">
        <v>12</v>
      </c>
      <c r="H408">
        <v>4404</v>
      </c>
      <c r="I408">
        <v>396.36</v>
      </c>
      <c r="J408">
        <v>4007.64</v>
      </c>
      <c r="K408">
        <v>1101</v>
      </c>
      <c r="L408">
        <v>2906.64</v>
      </c>
      <c r="M408" s="2">
        <v>41548</v>
      </c>
      <c r="N408">
        <v>10</v>
      </c>
      <c r="O408" t="s">
        <v>68</v>
      </c>
      <c r="P408" t="s">
        <v>18</v>
      </c>
      <c r="Q408" t="s">
        <v>18</v>
      </c>
      <c r="R408" t="s">
        <v>21</v>
      </c>
      <c r="S408" t="s">
        <v>25</v>
      </c>
      <c r="T408">
        <v>10</v>
      </c>
      <c r="U408">
        <f>Table_ExternalData_1[[#This Row],[FinData'[Gross Sales']]]-Table_ExternalData_1[[#This Row],[FinData'[Discounts']]]</f>
        <v>4007.64</v>
      </c>
      <c r="V408">
        <f>SUM(Table_ExternalData_1[FinData'[Sales']])</f>
        <v>118726350.25999992</v>
      </c>
      <c r="W408">
        <f>SUM(Table_ExternalData_1[FinData'[Profit']])</f>
        <v>16893702.260000009</v>
      </c>
      <c r="X408" s="15">
        <f>Table_ExternalData_1[[#This Row],[sum of profit]]/Table_ExternalData_1[[#This Row],[sum of sale]]</f>
        <v>0.14229109395685402</v>
      </c>
    </row>
    <row r="409" spans="1:24" x14ac:dyDescent="0.25">
      <c r="A409" t="s">
        <v>4</v>
      </c>
      <c r="B409" t="s">
        <v>7</v>
      </c>
      <c r="C409" t="s">
        <v>14</v>
      </c>
      <c r="D409" t="s">
        <v>73</v>
      </c>
      <c r="E409">
        <v>3802.5</v>
      </c>
      <c r="F409">
        <v>5</v>
      </c>
      <c r="G409">
        <v>300</v>
      </c>
      <c r="H409">
        <v>1140750</v>
      </c>
      <c r="I409">
        <v>102667.5</v>
      </c>
      <c r="J409">
        <v>1038082.5</v>
      </c>
      <c r="K409">
        <v>950625</v>
      </c>
      <c r="L409">
        <v>87457.5</v>
      </c>
      <c r="M409" s="2">
        <v>41730</v>
      </c>
      <c r="N409">
        <v>4</v>
      </c>
      <c r="O409" t="s">
        <v>71</v>
      </c>
      <c r="P409" t="s">
        <v>19</v>
      </c>
      <c r="Q409" t="s">
        <v>19</v>
      </c>
      <c r="R409" t="s">
        <v>23</v>
      </c>
      <c r="S409" t="s">
        <v>31</v>
      </c>
      <c r="T409">
        <v>4</v>
      </c>
      <c r="U409">
        <f>Table_ExternalData_1[[#This Row],[FinData'[Gross Sales']]]-Table_ExternalData_1[[#This Row],[FinData'[Discounts']]]</f>
        <v>1038082.5</v>
      </c>
      <c r="V409">
        <f>SUM(Table_ExternalData_1[FinData'[Sales']])</f>
        <v>118726350.25999992</v>
      </c>
      <c r="W409">
        <f>SUM(Table_ExternalData_1[FinData'[Profit']])</f>
        <v>16893702.260000009</v>
      </c>
      <c r="X409" s="15">
        <f>Table_ExternalData_1[[#This Row],[sum of profit]]/Table_ExternalData_1[[#This Row],[sum of sale]]</f>
        <v>0.14229109395685402</v>
      </c>
    </row>
    <row r="410" spans="1:24" x14ac:dyDescent="0.25">
      <c r="A410" t="s">
        <v>2</v>
      </c>
      <c r="B410" t="s">
        <v>8</v>
      </c>
      <c r="C410" t="s">
        <v>14</v>
      </c>
      <c r="D410" t="s">
        <v>73</v>
      </c>
      <c r="E410">
        <v>1666</v>
      </c>
      <c r="F410">
        <v>5</v>
      </c>
      <c r="G410">
        <v>350</v>
      </c>
      <c r="H410">
        <v>583100</v>
      </c>
      <c r="I410">
        <v>52479</v>
      </c>
      <c r="J410">
        <v>530621</v>
      </c>
      <c r="K410">
        <v>433160</v>
      </c>
      <c r="L410">
        <v>97461</v>
      </c>
      <c r="M410" s="2">
        <v>41760</v>
      </c>
      <c r="N410">
        <v>5</v>
      </c>
      <c r="O410" t="s">
        <v>32</v>
      </c>
      <c r="P410" t="s">
        <v>19</v>
      </c>
      <c r="Q410" t="s">
        <v>19</v>
      </c>
      <c r="R410" t="s">
        <v>23</v>
      </c>
      <c r="S410" t="s">
        <v>32</v>
      </c>
      <c r="T410">
        <v>5</v>
      </c>
      <c r="U410">
        <f>Table_ExternalData_1[[#This Row],[FinData'[Gross Sales']]]-Table_ExternalData_1[[#This Row],[FinData'[Discounts']]]</f>
        <v>530621</v>
      </c>
      <c r="V410">
        <f>SUM(Table_ExternalData_1[FinData'[Sales']])</f>
        <v>118726350.25999992</v>
      </c>
      <c r="W410">
        <f>SUM(Table_ExternalData_1[FinData'[Profit']])</f>
        <v>16893702.260000009</v>
      </c>
      <c r="X410" s="15">
        <f>Table_ExternalData_1[[#This Row],[sum of profit]]/Table_ExternalData_1[[#This Row],[sum of sale]]</f>
        <v>0.14229109395685402</v>
      </c>
    </row>
    <row r="411" spans="1:24" x14ac:dyDescent="0.25">
      <c r="A411" t="s">
        <v>4</v>
      </c>
      <c r="B411" t="s">
        <v>8</v>
      </c>
      <c r="C411" t="s">
        <v>14</v>
      </c>
      <c r="D411" t="s">
        <v>73</v>
      </c>
      <c r="E411">
        <v>322</v>
      </c>
      <c r="F411">
        <v>5</v>
      </c>
      <c r="G411">
        <v>300</v>
      </c>
      <c r="H411">
        <v>96600</v>
      </c>
      <c r="I411">
        <v>8694</v>
      </c>
      <c r="J411">
        <v>87906</v>
      </c>
      <c r="K411">
        <v>80500</v>
      </c>
      <c r="L411">
        <v>7406</v>
      </c>
      <c r="M411" s="2">
        <v>41518</v>
      </c>
      <c r="N411">
        <v>9</v>
      </c>
      <c r="O411" t="s">
        <v>67</v>
      </c>
      <c r="P411" t="s">
        <v>18</v>
      </c>
      <c r="Q411" t="s">
        <v>18</v>
      </c>
      <c r="R411" t="s">
        <v>20</v>
      </c>
      <c r="S411" t="s">
        <v>24</v>
      </c>
      <c r="T411">
        <v>9</v>
      </c>
      <c r="U411">
        <f>Table_ExternalData_1[[#This Row],[FinData'[Gross Sales']]]-Table_ExternalData_1[[#This Row],[FinData'[Discounts']]]</f>
        <v>87906</v>
      </c>
      <c r="V411">
        <f>SUM(Table_ExternalData_1[FinData'[Sales']])</f>
        <v>118726350.25999992</v>
      </c>
      <c r="W411">
        <f>SUM(Table_ExternalData_1[FinData'[Profit']])</f>
        <v>16893702.260000009</v>
      </c>
      <c r="X411" s="15">
        <f>Table_ExternalData_1[[#This Row],[sum of profit]]/Table_ExternalData_1[[#This Row],[sum of sale]]</f>
        <v>0.14229109395685402</v>
      </c>
    </row>
    <row r="412" spans="1:24" x14ac:dyDescent="0.25">
      <c r="A412" t="s">
        <v>0</v>
      </c>
      <c r="B412" t="s">
        <v>7</v>
      </c>
      <c r="C412" t="s">
        <v>14</v>
      </c>
      <c r="D412" t="s">
        <v>73</v>
      </c>
      <c r="E412">
        <v>2321</v>
      </c>
      <c r="F412">
        <v>5</v>
      </c>
      <c r="G412">
        <v>12</v>
      </c>
      <c r="H412">
        <v>27852</v>
      </c>
      <c r="I412">
        <v>2506.6799999999998</v>
      </c>
      <c r="J412">
        <v>25345.32</v>
      </c>
      <c r="K412">
        <v>6963</v>
      </c>
      <c r="L412">
        <v>18382.32</v>
      </c>
      <c r="M412" s="2">
        <v>41944</v>
      </c>
      <c r="N412">
        <v>11</v>
      </c>
      <c r="O412" t="s">
        <v>70</v>
      </c>
      <c r="P412" t="s">
        <v>19</v>
      </c>
      <c r="Q412" t="s">
        <v>19</v>
      </c>
      <c r="R412" t="s">
        <v>21</v>
      </c>
      <c r="S412" t="s">
        <v>26</v>
      </c>
      <c r="T412">
        <v>11</v>
      </c>
      <c r="U412">
        <f>Table_ExternalData_1[[#This Row],[FinData'[Gross Sales']]]-Table_ExternalData_1[[#This Row],[FinData'[Discounts']]]</f>
        <v>25345.32</v>
      </c>
      <c r="V412">
        <f>SUM(Table_ExternalData_1[FinData'[Sales']])</f>
        <v>118726350.25999992</v>
      </c>
      <c r="W412">
        <f>SUM(Table_ExternalData_1[FinData'[Profit']])</f>
        <v>16893702.260000009</v>
      </c>
      <c r="X412" s="15">
        <f>Table_ExternalData_1[[#This Row],[sum of profit]]/Table_ExternalData_1[[#This Row],[sum of sale]]</f>
        <v>0.14229109395685402</v>
      </c>
    </row>
    <row r="413" spans="1:24" x14ac:dyDescent="0.25">
      <c r="A413" t="s">
        <v>1</v>
      </c>
      <c r="B413" t="s">
        <v>8</v>
      </c>
      <c r="C413" t="s">
        <v>14</v>
      </c>
      <c r="D413" t="s">
        <v>73</v>
      </c>
      <c r="E413">
        <v>1857</v>
      </c>
      <c r="F413">
        <v>5</v>
      </c>
      <c r="G413">
        <v>125</v>
      </c>
      <c r="H413">
        <v>232125</v>
      </c>
      <c r="I413">
        <v>20891.25</v>
      </c>
      <c r="J413">
        <v>211233.75</v>
      </c>
      <c r="K413">
        <v>222840</v>
      </c>
      <c r="L413">
        <v>-11606.25</v>
      </c>
      <c r="M413" s="2">
        <v>41579</v>
      </c>
      <c r="N413">
        <v>11</v>
      </c>
      <c r="O413" t="s">
        <v>70</v>
      </c>
      <c r="P413" t="s">
        <v>18</v>
      </c>
      <c r="Q413" t="s">
        <v>18</v>
      </c>
      <c r="R413" t="s">
        <v>21</v>
      </c>
      <c r="S413" t="s">
        <v>26</v>
      </c>
      <c r="T413">
        <v>11</v>
      </c>
      <c r="U413">
        <f>Table_ExternalData_1[[#This Row],[FinData'[Gross Sales']]]-Table_ExternalData_1[[#This Row],[FinData'[Discounts']]]</f>
        <v>211233.75</v>
      </c>
      <c r="V413">
        <f>SUM(Table_ExternalData_1[FinData'[Sales']])</f>
        <v>118726350.25999992</v>
      </c>
      <c r="W413">
        <f>SUM(Table_ExternalData_1[FinData'[Profit']])</f>
        <v>16893702.260000009</v>
      </c>
      <c r="X413" s="15">
        <f>Table_ExternalData_1[[#This Row],[sum of profit]]/Table_ExternalData_1[[#This Row],[sum of sale]]</f>
        <v>0.14229109395685402</v>
      </c>
    </row>
    <row r="414" spans="1:24" x14ac:dyDescent="0.25">
      <c r="A414" t="s">
        <v>2</v>
      </c>
      <c r="B414" t="s">
        <v>7</v>
      </c>
      <c r="C414" t="s">
        <v>14</v>
      </c>
      <c r="D414" t="s">
        <v>73</v>
      </c>
      <c r="E414">
        <v>1611</v>
      </c>
      <c r="F414">
        <v>5</v>
      </c>
      <c r="G414">
        <v>7</v>
      </c>
      <c r="H414">
        <v>11277</v>
      </c>
      <c r="I414">
        <v>1014.93</v>
      </c>
      <c r="J414">
        <v>10262.07</v>
      </c>
      <c r="K414">
        <v>8055</v>
      </c>
      <c r="L414">
        <v>2207.0700000000002</v>
      </c>
      <c r="M414" s="2">
        <v>41609</v>
      </c>
      <c r="N414">
        <v>12</v>
      </c>
      <c r="O414" t="s">
        <v>63</v>
      </c>
      <c r="P414" t="s">
        <v>18</v>
      </c>
      <c r="Q414" t="s">
        <v>18</v>
      </c>
      <c r="R414" t="s">
        <v>21</v>
      </c>
      <c r="S414" t="s">
        <v>27</v>
      </c>
      <c r="T414">
        <v>12</v>
      </c>
      <c r="U414">
        <f>Table_ExternalData_1[[#This Row],[FinData'[Gross Sales']]]-Table_ExternalData_1[[#This Row],[FinData'[Discounts']]]</f>
        <v>10262.07</v>
      </c>
      <c r="V414">
        <f>SUM(Table_ExternalData_1[FinData'[Sales']])</f>
        <v>118726350.25999992</v>
      </c>
      <c r="W414">
        <f>SUM(Table_ExternalData_1[FinData'[Profit']])</f>
        <v>16893702.260000009</v>
      </c>
      <c r="X414" s="15">
        <f>Table_ExternalData_1[[#This Row],[sum of profit]]/Table_ExternalData_1[[#This Row],[sum of sale]]</f>
        <v>0.14229109395685402</v>
      </c>
    </row>
    <row r="415" spans="1:24" x14ac:dyDescent="0.25">
      <c r="A415" t="s">
        <v>1</v>
      </c>
      <c r="B415" t="s">
        <v>11</v>
      </c>
      <c r="C415" t="s">
        <v>14</v>
      </c>
      <c r="D415" t="s">
        <v>73</v>
      </c>
      <c r="E415">
        <v>2797</v>
      </c>
      <c r="F415">
        <v>5</v>
      </c>
      <c r="G415">
        <v>125</v>
      </c>
      <c r="H415">
        <v>349625</v>
      </c>
      <c r="I415">
        <v>31466.25</v>
      </c>
      <c r="J415">
        <v>318158.75</v>
      </c>
      <c r="K415">
        <v>335640</v>
      </c>
      <c r="L415">
        <v>-17481.25</v>
      </c>
      <c r="M415" s="2">
        <v>41974</v>
      </c>
      <c r="N415">
        <v>12</v>
      </c>
      <c r="O415" t="s">
        <v>63</v>
      </c>
      <c r="P415" t="s">
        <v>19</v>
      </c>
      <c r="Q415" t="s">
        <v>19</v>
      </c>
      <c r="R415" t="s">
        <v>21</v>
      </c>
      <c r="S415" t="s">
        <v>27</v>
      </c>
      <c r="T415">
        <v>12</v>
      </c>
      <c r="U415">
        <f>Table_ExternalData_1[[#This Row],[FinData'[Gross Sales']]]-Table_ExternalData_1[[#This Row],[FinData'[Discounts']]]</f>
        <v>318158.75</v>
      </c>
      <c r="V415">
        <f>SUM(Table_ExternalData_1[FinData'[Sales']])</f>
        <v>118726350.25999992</v>
      </c>
      <c r="W415">
        <f>SUM(Table_ExternalData_1[FinData'[Profit']])</f>
        <v>16893702.260000009</v>
      </c>
      <c r="X415" s="15">
        <f>Table_ExternalData_1[[#This Row],[sum of profit]]/Table_ExternalData_1[[#This Row],[sum of sale]]</f>
        <v>0.14229109395685402</v>
      </c>
    </row>
    <row r="416" spans="1:24" x14ac:dyDescent="0.25">
      <c r="A416" t="s">
        <v>4</v>
      </c>
      <c r="B416" t="s">
        <v>9</v>
      </c>
      <c r="C416" t="s">
        <v>14</v>
      </c>
      <c r="D416" t="s">
        <v>73</v>
      </c>
      <c r="E416">
        <v>334</v>
      </c>
      <c r="F416">
        <v>5</v>
      </c>
      <c r="G416">
        <v>300</v>
      </c>
      <c r="H416">
        <v>100200</v>
      </c>
      <c r="I416">
        <v>9018</v>
      </c>
      <c r="J416">
        <v>91182</v>
      </c>
      <c r="K416">
        <v>83500</v>
      </c>
      <c r="L416">
        <v>7682</v>
      </c>
      <c r="M416" s="2">
        <v>41609</v>
      </c>
      <c r="N416">
        <v>12</v>
      </c>
      <c r="O416" t="s">
        <v>63</v>
      </c>
      <c r="P416" t="s">
        <v>18</v>
      </c>
      <c r="Q416" t="s">
        <v>18</v>
      </c>
      <c r="R416" t="s">
        <v>21</v>
      </c>
      <c r="S416" t="s">
        <v>27</v>
      </c>
      <c r="T416">
        <v>12</v>
      </c>
      <c r="U416">
        <f>Table_ExternalData_1[[#This Row],[FinData'[Gross Sales']]]-Table_ExternalData_1[[#This Row],[FinData'[Discounts']]]</f>
        <v>91182</v>
      </c>
      <c r="V416">
        <f>SUM(Table_ExternalData_1[FinData'[Sales']])</f>
        <v>118726350.25999992</v>
      </c>
      <c r="W416">
        <f>SUM(Table_ExternalData_1[FinData'[Profit']])</f>
        <v>16893702.260000009</v>
      </c>
      <c r="X416" s="15">
        <f>Table_ExternalData_1[[#This Row],[sum of profit]]/Table_ExternalData_1[[#This Row],[sum of sale]]</f>
        <v>0.14229109395685402</v>
      </c>
    </row>
    <row r="417" spans="1:24" x14ac:dyDescent="0.25">
      <c r="A417" t="s">
        <v>4</v>
      </c>
      <c r="B417" t="s">
        <v>10</v>
      </c>
      <c r="C417" t="s">
        <v>15</v>
      </c>
      <c r="D417" t="s">
        <v>73</v>
      </c>
      <c r="E417">
        <v>2565</v>
      </c>
      <c r="F417">
        <v>10</v>
      </c>
      <c r="G417">
        <v>300</v>
      </c>
      <c r="H417">
        <v>769500</v>
      </c>
      <c r="I417">
        <v>69255</v>
      </c>
      <c r="J417">
        <v>700245</v>
      </c>
      <c r="K417">
        <v>641250</v>
      </c>
      <c r="L417">
        <v>58995</v>
      </c>
      <c r="M417" s="2">
        <v>41640</v>
      </c>
      <c r="N417">
        <v>1</v>
      </c>
      <c r="O417" t="s">
        <v>61</v>
      </c>
      <c r="P417" t="s">
        <v>19</v>
      </c>
      <c r="Q417" t="s">
        <v>19</v>
      </c>
      <c r="R417" t="s">
        <v>22</v>
      </c>
      <c r="S417" t="s">
        <v>28</v>
      </c>
      <c r="T417">
        <v>1</v>
      </c>
      <c r="U417">
        <f>Table_ExternalData_1[[#This Row],[FinData'[Gross Sales']]]-Table_ExternalData_1[[#This Row],[FinData'[Discounts']]]</f>
        <v>700245</v>
      </c>
      <c r="V417">
        <f>SUM(Table_ExternalData_1[FinData'[Sales']])</f>
        <v>118726350.25999992</v>
      </c>
      <c r="W417">
        <f>SUM(Table_ExternalData_1[FinData'[Profit']])</f>
        <v>16893702.260000009</v>
      </c>
      <c r="X417" s="15">
        <f>Table_ExternalData_1[[#This Row],[sum of profit]]/Table_ExternalData_1[[#This Row],[sum of sale]]</f>
        <v>0.14229109395685402</v>
      </c>
    </row>
    <row r="418" spans="1:24" x14ac:dyDescent="0.25">
      <c r="A418" t="s">
        <v>2</v>
      </c>
      <c r="B418" t="s">
        <v>10</v>
      </c>
      <c r="C418" t="s">
        <v>15</v>
      </c>
      <c r="D418" t="s">
        <v>73</v>
      </c>
      <c r="E418">
        <v>2417</v>
      </c>
      <c r="F418">
        <v>10</v>
      </c>
      <c r="G418">
        <v>350</v>
      </c>
      <c r="H418">
        <v>845950</v>
      </c>
      <c r="I418">
        <v>76135.5</v>
      </c>
      <c r="J418">
        <v>769814.5</v>
      </c>
      <c r="K418">
        <v>628420</v>
      </c>
      <c r="L418">
        <v>141394.5</v>
      </c>
      <c r="M418" s="2">
        <v>41640</v>
      </c>
      <c r="N418">
        <v>1</v>
      </c>
      <c r="O418" t="s">
        <v>61</v>
      </c>
      <c r="P418" t="s">
        <v>19</v>
      </c>
      <c r="Q418" t="s">
        <v>19</v>
      </c>
      <c r="R418" t="s">
        <v>22</v>
      </c>
      <c r="S418" t="s">
        <v>28</v>
      </c>
      <c r="T418">
        <v>1</v>
      </c>
      <c r="U418">
        <f>Table_ExternalData_1[[#This Row],[FinData'[Gross Sales']]]-Table_ExternalData_1[[#This Row],[FinData'[Discounts']]]</f>
        <v>769814.5</v>
      </c>
      <c r="V418">
        <f>SUM(Table_ExternalData_1[FinData'[Sales']])</f>
        <v>118726350.25999992</v>
      </c>
      <c r="W418">
        <f>SUM(Table_ExternalData_1[FinData'[Profit']])</f>
        <v>16893702.260000009</v>
      </c>
      <c r="X418" s="15">
        <f>Table_ExternalData_1[[#This Row],[sum of profit]]/Table_ExternalData_1[[#This Row],[sum of sale]]</f>
        <v>0.14229109395685402</v>
      </c>
    </row>
    <row r="419" spans="1:24" x14ac:dyDescent="0.25">
      <c r="A419" t="s">
        <v>3</v>
      </c>
      <c r="B419" t="s">
        <v>11</v>
      </c>
      <c r="C419" t="s">
        <v>15</v>
      </c>
      <c r="D419" t="s">
        <v>73</v>
      </c>
      <c r="E419">
        <v>3675</v>
      </c>
      <c r="F419">
        <v>10</v>
      </c>
      <c r="G419">
        <v>15</v>
      </c>
      <c r="H419">
        <v>55125</v>
      </c>
      <c r="I419">
        <v>4961.25</v>
      </c>
      <c r="J419">
        <v>50163.75</v>
      </c>
      <c r="K419">
        <v>36750</v>
      </c>
      <c r="L419">
        <v>13413.75</v>
      </c>
      <c r="M419" s="2">
        <v>41730</v>
      </c>
      <c r="N419">
        <v>4</v>
      </c>
      <c r="O419" t="s">
        <v>71</v>
      </c>
      <c r="P419" t="s">
        <v>19</v>
      </c>
      <c r="Q419" t="s">
        <v>19</v>
      </c>
      <c r="R419" t="s">
        <v>23</v>
      </c>
      <c r="S419" t="s">
        <v>31</v>
      </c>
      <c r="T419">
        <v>4</v>
      </c>
      <c r="U419">
        <f>Table_ExternalData_1[[#This Row],[FinData'[Gross Sales']]]-Table_ExternalData_1[[#This Row],[FinData'[Discounts']]]</f>
        <v>50163.75</v>
      </c>
      <c r="V419">
        <f>SUM(Table_ExternalData_1[FinData'[Sales']])</f>
        <v>118726350.25999992</v>
      </c>
      <c r="W419">
        <f>SUM(Table_ExternalData_1[FinData'[Profit']])</f>
        <v>16893702.260000009</v>
      </c>
      <c r="X419" s="15">
        <f>Table_ExternalData_1[[#This Row],[sum of profit]]/Table_ExternalData_1[[#This Row],[sum of sale]]</f>
        <v>0.14229109395685402</v>
      </c>
    </row>
    <row r="420" spans="1:24" x14ac:dyDescent="0.25">
      <c r="A420" t="s">
        <v>4</v>
      </c>
      <c r="B420" t="s">
        <v>7</v>
      </c>
      <c r="C420" t="s">
        <v>15</v>
      </c>
      <c r="D420" t="s">
        <v>73</v>
      </c>
      <c r="E420">
        <v>1094</v>
      </c>
      <c r="F420">
        <v>10</v>
      </c>
      <c r="G420">
        <v>300</v>
      </c>
      <c r="H420">
        <v>328200</v>
      </c>
      <c r="I420">
        <v>29538</v>
      </c>
      <c r="J420">
        <v>298662</v>
      </c>
      <c r="K420">
        <v>273500</v>
      </c>
      <c r="L420">
        <v>25162</v>
      </c>
      <c r="M420" s="2">
        <v>41791</v>
      </c>
      <c r="N420">
        <v>6</v>
      </c>
      <c r="O420" t="s">
        <v>62</v>
      </c>
      <c r="P420" t="s">
        <v>19</v>
      </c>
      <c r="Q420" t="s">
        <v>19</v>
      </c>
      <c r="R420" t="s">
        <v>23</v>
      </c>
      <c r="S420" t="s">
        <v>33</v>
      </c>
      <c r="T420">
        <v>6</v>
      </c>
      <c r="U420">
        <f>Table_ExternalData_1[[#This Row],[FinData'[Gross Sales']]]-Table_ExternalData_1[[#This Row],[FinData'[Discounts']]]</f>
        <v>298662</v>
      </c>
      <c r="V420">
        <f>SUM(Table_ExternalData_1[FinData'[Sales']])</f>
        <v>118726350.25999992</v>
      </c>
      <c r="W420">
        <f>SUM(Table_ExternalData_1[FinData'[Profit']])</f>
        <v>16893702.260000009</v>
      </c>
      <c r="X420" s="15">
        <f>Table_ExternalData_1[[#This Row],[sum of profit]]/Table_ExternalData_1[[#This Row],[sum of sale]]</f>
        <v>0.14229109395685402</v>
      </c>
    </row>
    <row r="421" spans="1:24" x14ac:dyDescent="0.25">
      <c r="A421" t="s">
        <v>3</v>
      </c>
      <c r="B421" t="s">
        <v>8</v>
      </c>
      <c r="C421" t="s">
        <v>15</v>
      </c>
      <c r="D421" t="s">
        <v>73</v>
      </c>
      <c r="E421">
        <v>1227</v>
      </c>
      <c r="F421">
        <v>10</v>
      </c>
      <c r="G421">
        <v>15</v>
      </c>
      <c r="H421">
        <v>18405</v>
      </c>
      <c r="I421">
        <v>1656.45</v>
      </c>
      <c r="J421">
        <v>16748.55</v>
      </c>
      <c r="K421">
        <v>12270</v>
      </c>
      <c r="L421">
        <v>4478.55</v>
      </c>
      <c r="M421" s="2">
        <v>41913</v>
      </c>
      <c r="N421">
        <v>10</v>
      </c>
      <c r="O421" t="s">
        <v>68</v>
      </c>
      <c r="P421" t="s">
        <v>19</v>
      </c>
      <c r="Q421" t="s">
        <v>19</v>
      </c>
      <c r="R421" t="s">
        <v>21</v>
      </c>
      <c r="S421" t="s">
        <v>25</v>
      </c>
      <c r="T421">
        <v>10</v>
      </c>
      <c r="U421">
        <f>Table_ExternalData_1[[#This Row],[FinData'[Gross Sales']]]-Table_ExternalData_1[[#This Row],[FinData'[Discounts']]]</f>
        <v>16748.55</v>
      </c>
      <c r="V421">
        <f>SUM(Table_ExternalData_1[FinData'[Sales']])</f>
        <v>118726350.25999992</v>
      </c>
      <c r="W421">
        <f>SUM(Table_ExternalData_1[FinData'[Profit']])</f>
        <v>16893702.260000009</v>
      </c>
      <c r="X421" s="15">
        <f>Table_ExternalData_1[[#This Row],[sum of profit]]/Table_ExternalData_1[[#This Row],[sum of sale]]</f>
        <v>0.14229109395685402</v>
      </c>
    </row>
    <row r="422" spans="1:24" x14ac:dyDescent="0.25">
      <c r="A422" t="s">
        <v>0</v>
      </c>
      <c r="B422" t="s">
        <v>10</v>
      </c>
      <c r="C422" t="s">
        <v>15</v>
      </c>
      <c r="D422" t="s">
        <v>73</v>
      </c>
      <c r="E422">
        <v>367</v>
      </c>
      <c r="F422">
        <v>10</v>
      </c>
      <c r="G422">
        <v>12</v>
      </c>
      <c r="H422">
        <v>4404</v>
      </c>
      <c r="I422">
        <v>396.36</v>
      </c>
      <c r="J422">
        <v>4007.64</v>
      </c>
      <c r="K422">
        <v>1101</v>
      </c>
      <c r="L422">
        <v>2906.64</v>
      </c>
      <c r="M422" s="2">
        <v>41548</v>
      </c>
      <c r="N422">
        <v>10</v>
      </c>
      <c r="O422" t="s">
        <v>68</v>
      </c>
      <c r="P422" t="s">
        <v>18</v>
      </c>
      <c r="Q422" t="s">
        <v>18</v>
      </c>
      <c r="R422" t="s">
        <v>21</v>
      </c>
      <c r="S422" t="s">
        <v>25</v>
      </c>
      <c r="T422">
        <v>10</v>
      </c>
      <c r="U422">
        <f>Table_ExternalData_1[[#This Row],[FinData'[Gross Sales']]]-Table_ExternalData_1[[#This Row],[FinData'[Discounts']]]</f>
        <v>4007.64</v>
      </c>
      <c r="V422">
        <f>SUM(Table_ExternalData_1[FinData'[Sales']])</f>
        <v>118726350.25999992</v>
      </c>
      <c r="W422">
        <f>SUM(Table_ExternalData_1[FinData'[Profit']])</f>
        <v>16893702.260000009</v>
      </c>
      <c r="X422" s="15">
        <f>Table_ExternalData_1[[#This Row],[sum of profit]]/Table_ExternalData_1[[#This Row],[sum of sale]]</f>
        <v>0.14229109395685402</v>
      </c>
    </row>
    <row r="423" spans="1:24" x14ac:dyDescent="0.25">
      <c r="A423" t="s">
        <v>4</v>
      </c>
      <c r="B423" t="s">
        <v>8</v>
      </c>
      <c r="C423" t="s">
        <v>15</v>
      </c>
      <c r="D423" t="s">
        <v>73</v>
      </c>
      <c r="E423">
        <v>1324</v>
      </c>
      <c r="F423">
        <v>10</v>
      </c>
      <c r="G423">
        <v>300</v>
      </c>
      <c r="H423">
        <v>397200</v>
      </c>
      <c r="I423">
        <v>35748</v>
      </c>
      <c r="J423">
        <v>361452</v>
      </c>
      <c r="K423">
        <v>331000</v>
      </c>
      <c r="L423">
        <v>30452</v>
      </c>
      <c r="M423" s="2">
        <v>41944</v>
      </c>
      <c r="N423">
        <v>11</v>
      </c>
      <c r="O423" t="s">
        <v>70</v>
      </c>
      <c r="P423" t="s">
        <v>19</v>
      </c>
      <c r="Q423" t="s">
        <v>19</v>
      </c>
      <c r="R423" t="s">
        <v>21</v>
      </c>
      <c r="S423" t="s">
        <v>26</v>
      </c>
      <c r="T423">
        <v>11</v>
      </c>
      <c r="U423">
        <f>Table_ExternalData_1[[#This Row],[FinData'[Gross Sales']]]-Table_ExternalData_1[[#This Row],[FinData'[Discounts']]]</f>
        <v>361452</v>
      </c>
      <c r="V423">
        <f>SUM(Table_ExternalData_1[FinData'[Sales']])</f>
        <v>118726350.25999992</v>
      </c>
      <c r="W423">
        <f>SUM(Table_ExternalData_1[FinData'[Profit']])</f>
        <v>16893702.260000009</v>
      </c>
      <c r="X423" s="15">
        <f>Table_ExternalData_1[[#This Row],[sum of profit]]/Table_ExternalData_1[[#This Row],[sum of sale]]</f>
        <v>0.14229109395685402</v>
      </c>
    </row>
    <row r="424" spans="1:24" x14ac:dyDescent="0.25">
      <c r="A424" t="s">
        <v>0</v>
      </c>
      <c r="B424" t="s">
        <v>9</v>
      </c>
      <c r="C424" t="s">
        <v>15</v>
      </c>
      <c r="D424" t="s">
        <v>73</v>
      </c>
      <c r="E424">
        <v>1775</v>
      </c>
      <c r="F424">
        <v>10</v>
      </c>
      <c r="G424">
        <v>12</v>
      </c>
      <c r="H424">
        <v>21300</v>
      </c>
      <c r="I424">
        <v>1917</v>
      </c>
      <c r="J424">
        <v>19383</v>
      </c>
      <c r="K424">
        <v>5325</v>
      </c>
      <c r="L424">
        <v>14058</v>
      </c>
      <c r="M424" s="2">
        <v>41579</v>
      </c>
      <c r="N424">
        <v>11</v>
      </c>
      <c r="O424" t="s">
        <v>70</v>
      </c>
      <c r="P424" t="s">
        <v>18</v>
      </c>
      <c r="Q424" t="s">
        <v>18</v>
      </c>
      <c r="R424" t="s">
        <v>21</v>
      </c>
      <c r="S424" t="s">
        <v>26</v>
      </c>
      <c r="T424">
        <v>11</v>
      </c>
      <c r="U424">
        <f>Table_ExternalData_1[[#This Row],[FinData'[Gross Sales']]]-Table_ExternalData_1[[#This Row],[FinData'[Discounts']]]</f>
        <v>19383</v>
      </c>
      <c r="V424">
        <f>SUM(Table_ExternalData_1[FinData'[Sales']])</f>
        <v>118726350.25999992</v>
      </c>
      <c r="W424">
        <f>SUM(Table_ExternalData_1[FinData'[Profit']])</f>
        <v>16893702.260000009</v>
      </c>
      <c r="X424" s="15">
        <f>Table_ExternalData_1[[#This Row],[sum of profit]]/Table_ExternalData_1[[#This Row],[sum of sale]]</f>
        <v>0.14229109395685402</v>
      </c>
    </row>
    <row r="425" spans="1:24" x14ac:dyDescent="0.25">
      <c r="A425" t="s">
        <v>1</v>
      </c>
      <c r="B425" t="s">
        <v>11</v>
      </c>
      <c r="C425" t="s">
        <v>15</v>
      </c>
      <c r="D425" t="s">
        <v>73</v>
      </c>
      <c r="E425">
        <v>2797</v>
      </c>
      <c r="F425">
        <v>10</v>
      </c>
      <c r="G425">
        <v>125</v>
      </c>
      <c r="H425">
        <v>349625</v>
      </c>
      <c r="I425">
        <v>31466.25</v>
      </c>
      <c r="J425">
        <v>318158.75</v>
      </c>
      <c r="K425">
        <v>335640</v>
      </c>
      <c r="L425">
        <v>-17481.25</v>
      </c>
      <c r="M425" s="2">
        <v>41974</v>
      </c>
      <c r="N425">
        <v>12</v>
      </c>
      <c r="O425" t="s">
        <v>63</v>
      </c>
      <c r="P425" t="s">
        <v>19</v>
      </c>
      <c r="Q425" t="s">
        <v>19</v>
      </c>
      <c r="R425" t="s">
        <v>21</v>
      </c>
      <c r="S425" t="s">
        <v>27</v>
      </c>
      <c r="T425">
        <v>12</v>
      </c>
      <c r="U425">
        <f>Table_ExternalData_1[[#This Row],[FinData'[Gross Sales']]]-Table_ExternalData_1[[#This Row],[FinData'[Discounts']]]</f>
        <v>318158.75</v>
      </c>
      <c r="V425">
        <f>SUM(Table_ExternalData_1[FinData'[Sales']])</f>
        <v>118726350.25999992</v>
      </c>
      <c r="W425">
        <f>SUM(Table_ExternalData_1[FinData'[Profit']])</f>
        <v>16893702.260000009</v>
      </c>
      <c r="X425" s="15">
        <f>Table_ExternalData_1[[#This Row],[sum of profit]]/Table_ExternalData_1[[#This Row],[sum of sale]]</f>
        <v>0.14229109395685402</v>
      </c>
    </row>
    <row r="426" spans="1:24" x14ac:dyDescent="0.25">
      <c r="A426" t="s">
        <v>3</v>
      </c>
      <c r="B426" t="s">
        <v>10</v>
      </c>
      <c r="C426" t="s">
        <v>16</v>
      </c>
      <c r="D426" t="s">
        <v>73</v>
      </c>
      <c r="E426">
        <v>245</v>
      </c>
      <c r="F426">
        <v>120</v>
      </c>
      <c r="G426">
        <v>15</v>
      </c>
      <c r="H426">
        <v>3675</v>
      </c>
      <c r="I426">
        <v>330.75</v>
      </c>
      <c r="J426">
        <v>3344.25</v>
      </c>
      <c r="K426">
        <v>2450</v>
      </c>
      <c r="L426">
        <v>894.25</v>
      </c>
      <c r="M426" s="2">
        <v>41760</v>
      </c>
      <c r="N426">
        <v>5</v>
      </c>
      <c r="O426" t="s">
        <v>32</v>
      </c>
      <c r="P426" t="s">
        <v>19</v>
      </c>
      <c r="Q426" t="s">
        <v>19</v>
      </c>
      <c r="R426" t="s">
        <v>23</v>
      </c>
      <c r="S426" t="s">
        <v>32</v>
      </c>
      <c r="T426">
        <v>5</v>
      </c>
      <c r="U426">
        <f>Table_ExternalData_1[[#This Row],[FinData'[Gross Sales']]]-Table_ExternalData_1[[#This Row],[FinData'[Discounts']]]</f>
        <v>3344.25</v>
      </c>
      <c r="V426">
        <f>SUM(Table_ExternalData_1[FinData'[Sales']])</f>
        <v>118726350.25999992</v>
      </c>
      <c r="W426">
        <f>SUM(Table_ExternalData_1[FinData'[Profit']])</f>
        <v>16893702.260000009</v>
      </c>
      <c r="X426" s="15">
        <f>Table_ExternalData_1[[#This Row],[sum of profit]]/Table_ExternalData_1[[#This Row],[sum of sale]]</f>
        <v>0.14229109395685402</v>
      </c>
    </row>
    <row r="427" spans="1:24" x14ac:dyDescent="0.25">
      <c r="A427" t="s">
        <v>4</v>
      </c>
      <c r="B427" t="s">
        <v>7</v>
      </c>
      <c r="C427" t="s">
        <v>16</v>
      </c>
      <c r="D427" t="s">
        <v>73</v>
      </c>
      <c r="E427">
        <v>3793.5</v>
      </c>
      <c r="F427">
        <v>120</v>
      </c>
      <c r="G427">
        <v>300</v>
      </c>
      <c r="H427">
        <v>1138050</v>
      </c>
      <c r="I427">
        <v>102424.5</v>
      </c>
      <c r="J427">
        <v>1035625.5</v>
      </c>
      <c r="K427">
        <v>948375</v>
      </c>
      <c r="L427">
        <v>87250.5</v>
      </c>
      <c r="M427" s="2">
        <v>41821</v>
      </c>
      <c r="N427">
        <v>7</v>
      </c>
      <c r="O427" t="s">
        <v>65</v>
      </c>
      <c r="P427" t="s">
        <v>19</v>
      </c>
      <c r="Q427" t="s">
        <v>19</v>
      </c>
      <c r="R427" t="s">
        <v>20</v>
      </c>
      <c r="S427" t="s">
        <v>34</v>
      </c>
      <c r="T427">
        <v>7</v>
      </c>
      <c r="U427">
        <f>Table_ExternalData_1[[#This Row],[FinData'[Gross Sales']]]-Table_ExternalData_1[[#This Row],[FinData'[Discounts']]]</f>
        <v>1035625.5</v>
      </c>
      <c r="V427">
        <f>SUM(Table_ExternalData_1[FinData'[Sales']])</f>
        <v>118726350.25999992</v>
      </c>
      <c r="W427">
        <f>SUM(Table_ExternalData_1[FinData'[Profit']])</f>
        <v>16893702.260000009</v>
      </c>
      <c r="X427" s="15">
        <f>Table_ExternalData_1[[#This Row],[sum of profit]]/Table_ExternalData_1[[#This Row],[sum of sale]]</f>
        <v>0.14229109395685402</v>
      </c>
    </row>
    <row r="428" spans="1:24" x14ac:dyDescent="0.25">
      <c r="A428" t="s">
        <v>2</v>
      </c>
      <c r="B428" t="s">
        <v>9</v>
      </c>
      <c r="C428" t="s">
        <v>16</v>
      </c>
      <c r="D428" t="s">
        <v>73</v>
      </c>
      <c r="E428">
        <v>1307</v>
      </c>
      <c r="F428">
        <v>120</v>
      </c>
      <c r="G428">
        <v>350</v>
      </c>
      <c r="H428">
        <v>457450</v>
      </c>
      <c r="I428">
        <v>41170.5</v>
      </c>
      <c r="J428">
        <v>416279.5</v>
      </c>
      <c r="K428">
        <v>339820</v>
      </c>
      <c r="L428">
        <v>76459.5</v>
      </c>
      <c r="M428" s="2">
        <v>41821</v>
      </c>
      <c r="N428">
        <v>7</v>
      </c>
      <c r="O428" t="s">
        <v>65</v>
      </c>
      <c r="P428" t="s">
        <v>19</v>
      </c>
      <c r="Q428" t="s">
        <v>19</v>
      </c>
      <c r="R428" t="s">
        <v>20</v>
      </c>
      <c r="S428" t="s">
        <v>34</v>
      </c>
      <c r="T428">
        <v>7</v>
      </c>
      <c r="U428">
        <f>Table_ExternalData_1[[#This Row],[FinData'[Gross Sales']]]-Table_ExternalData_1[[#This Row],[FinData'[Discounts']]]</f>
        <v>416279.5</v>
      </c>
      <c r="V428">
        <f>SUM(Table_ExternalData_1[FinData'[Sales']])</f>
        <v>118726350.25999992</v>
      </c>
      <c r="W428">
        <f>SUM(Table_ExternalData_1[FinData'[Profit']])</f>
        <v>16893702.260000009</v>
      </c>
      <c r="X428" s="15">
        <f>Table_ExternalData_1[[#This Row],[sum of profit]]/Table_ExternalData_1[[#This Row],[sum of sale]]</f>
        <v>0.14229109395685402</v>
      </c>
    </row>
    <row r="429" spans="1:24" x14ac:dyDescent="0.25">
      <c r="A429" t="s">
        <v>1</v>
      </c>
      <c r="B429" t="s">
        <v>7</v>
      </c>
      <c r="C429" t="s">
        <v>16</v>
      </c>
      <c r="D429" t="s">
        <v>73</v>
      </c>
      <c r="E429">
        <v>567</v>
      </c>
      <c r="F429">
        <v>120</v>
      </c>
      <c r="G429">
        <v>125</v>
      </c>
      <c r="H429">
        <v>70875</v>
      </c>
      <c r="I429">
        <v>6378.75</v>
      </c>
      <c r="J429">
        <v>64496.25</v>
      </c>
      <c r="K429">
        <v>68040</v>
      </c>
      <c r="L429">
        <v>-3543.75</v>
      </c>
      <c r="M429" s="2">
        <v>41883</v>
      </c>
      <c r="N429">
        <v>9</v>
      </c>
      <c r="O429" t="s">
        <v>67</v>
      </c>
      <c r="P429" t="s">
        <v>19</v>
      </c>
      <c r="Q429" t="s">
        <v>19</v>
      </c>
      <c r="R429" t="s">
        <v>20</v>
      </c>
      <c r="S429" t="s">
        <v>24</v>
      </c>
      <c r="T429">
        <v>9</v>
      </c>
      <c r="U429">
        <f>Table_ExternalData_1[[#This Row],[FinData'[Gross Sales']]]-Table_ExternalData_1[[#This Row],[FinData'[Discounts']]]</f>
        <v>64496.25</v>
      </c>
      <c r="V429">
        <f>SUM(Table_ExternalData_1[FinData'[Sales']])</f>
        <v>118726350.25999992</v>
      </c>
      <c r="W429">
        <f>SUM(Table_ExternalData_1[FinData'[Profit']])</f>
        <v>16893702.260000009</v>
      </c>
      <c r="X429" s="15">
        <f>Table_ExternalData_1[[#This Row],[sum of profit]]/Table_ExternalData_1[[#This Row],[sum of sale]]</f>
        <v>0.14229109395685402</v>
      </c>
    </row>
    <row r="430" spans="1:24" x14ac:dyDescent="0.25">
      <c r="A430" t="s">
        <v>1</v>
      </c>
      <c r="B430" t="s">
        <v>10</v>
      </c>
      <c r="C430" t="s">
        <v>16</v>
      </c>
      <c r="D430" t="s">
        <v>73</v>
      </c>
      <c r="E430">
        <v>2110</v>
      </c>
      <c r="F430">
        <v>120</v>
      </c>
      <c r="G430">
        <v>125</v>
      </c>
      <c r="H430">
        <v>263750</v>
      </c>
      <c r="I430">
        <v>23737.5</v>
      </c>
      <c r="J430">
        <v>240012.5</v>
      </c>
      <c r="K430">
        <v>253200</v>
      </c>
      <c r="L430">
        <v>-13187.5</v>
      </c>
      <c r="M430" s="2">
        <v>41883</v>
      </c>
      <c r="N430">
        <v>9</v>
      </c>
      <c r="O430" t="s">
        <v>67</v>
      </c>
      <c r="P430" t="s">
        <v>19</v>
      </c>
      <c r="Q430" t="s">
        <v>19</v>
      </c>
      <c r="R430" t="s">
        <v>20</v>
      </c>
      <c r="S430" t="s">
        <v>24</v>
      </c>
      <c r="T430">
        <v>9</v>
      </c>
      <c r="U430">
        <f>Table_ExternalData_1[[#This Row],[FinData'[Gross Sales']]]-Table_ExternalData_1[[#This Row],[FinData'[Discounts']]]</f>
        <v>240012.5</v>
      </c>
      <c r="V430">
        <f>SUM(Table_ExternalData_1[FinData'[Sales']])</f>
        <v>118726350.25999992</v>
      </c>
      <c r="W430">
        <f>SUM(Table_ExternalData_1[FinData'[Profit']])</f>
        <v>16893702.260000009</v>
      </c>
      <c r="X430" s="15">
        <f>Table_ExternalData_1[[#This Row],[sum of profit]]/Table_ExternalData_1[[#This Row],[sum of sale]]</f>
        <v>0.14229109395685402</v>
      </c>
    </row>
    <row r="431" spans="1:24" x14ac:dyDescent="0.25">
      <c r="A431" t="s">
        <v>2</v>
      </c>
      <c r="B431" t="s">
        <v>7</v>
      </c>
      <c r="C431" t="s">
        <v>16</v>
      </c>
      <c r="D431" t="s">
        <v>73</v>
      </c>
      <c r="E431">
        <v>1269</v>
      </c>
      <c r="F431">
        <v>120</v>
      </c>
      <c r="G431">
        <v>350</v>
      </c>
      <c r="H431">
        <v>444150</v>
      </c>
      <c r="I431">
        <v>39973.5</v>
      </c>
      <c r="J431">
        <v>404176.5</v>
      </c>
      <c r="K431">
        <v>329940</v>
      </c>
      <c r="L431">
        <v>74236.5</v>
      </c>
      <c r="M431" s="2">
        <v>41913</v>
      </c>
      <c r="N431">
        <v>10</v>
      </c>
      <c r="O431" t="s">
        <v>68</v>
      </c>
      <c r="P431" t="s">
        <v>19</v>
      </c>
      <c r="Q431" t="s">
        <v>19</v>
      </c>
      <c r="R431" t="s">
        <v>21</v>
      </c>
      <c r="S431" t="s">
        <v>25</v>
      </c>
      <c r="T431">
        <v>10</v>
      </c>
      <c r="U431">
        <f>Table_ExternalData_1[[#This Row],[FinData'[Gross Sales']]]-Table_ExternalData_1[[#This Row],[FinData'[Discounts']]]</f>
        <v>404176.5</v>
      </c>
      <c r="V431">
        <f>SUM(Table_ExternalData_1[FinData'[Sales']])</f>
        <v>118726350.25999992</v>
      </c>
      <c r="W431">
        <f>SUM(Table_ExternalData_1[FinData'[Profit']])</f>
        <v>16893702.260000009</v>
      </c>
      <c r="X431" s="15">
        <f>Table_ExternalData_1[[#This Row],[sum of profit]]/Table_ExternalData_1[[#This Row],[sum of sale]]</f>
        <v>0.14229109395685402</v>
      </c>
    </row>
    <row r="432" spans="1:24" x14ac:dyDescent="0.25">
      <c r="A432" t="s">
        <v>0</v>
      </c>
      <c r="B432" t="s">
        <v>11</v>
      </c>
      <c r="C432" t="s">
        <v>17</v>
      </c>
      <c r="D432" t="s">
        <v>73</v>
      </c>
      <c r="E432">
        <v>1956</v>
      </c>
      <c r="F432">
        <v>250</v>
      </c>
      <c r="G432">
        <v>12</v>
      </c>
      <c r="H432">
        <v>23472</v>
      </c>
      <c r="I432">
        <v>2112.48</v>
      </c>
      <c r="J432">
        <v>21359.52</v>
      </c>
      <c r="K432">
        <v>5868</v>
      </c>
      <c r="L432">
        <v>15491.52</v>
      </c>
      <c r="M432" s="2">
        <v>41640</v>
      </c>
      <c r="N432">
        <v>1</v>
      </c>
      <c r="O432" t="s">
        <v>61</v>
      </c>
      <c r="P432" t="s">
        <v>19</v>
      </c>
      <c r="Q432" t="s">
        <v>19</v>
      </c>
      <c r="R432" t="s">
        <v>22</v>
      </c>
      <c r="S432" t="s">
        <v>28</v>
      </c>
      <c r="T432">
        <v>1</v>
      </c>
      <c r="U432">
        <f>Table_ExternalData_1[[#This Row],[FinData'[Gross Sales']]]-Table_ExternalData_1[[#This Row],[FinData'[Discounts']]]</f>
        <v>21359.52</v>
      </c>
      <c r="V432">
        <f>SUM(Table_ExternalData_1[FinData'[Sales']])</f>
        <v>118726350.25999992</v>
      </c>
      <c r="W432">
        <f>SUM(Table_ExternalData_1[FinData'[Profit']])</f>
        <v>16893702.260000009</v>
      </c>
      <c r="X432" s="15">
        <f>Table_ExternalData_1[[#This Row],[sum of profit]]/Table_ExternalData_1[[#This Row],[sum of sale]]</f>
        <v>0.14229109395685402</v>
      </c>
    </row>
    <row r="433" spans="1:24" x14ac:dyDescent="0.25">
      <c r="A433" t="s">
        <v>4</v>
      </c>
      <c r="B433" t="s">
        <v>9</v>
      </c>
      <c r="C433" t="s">
        <v>17</v>
      </c>
      <c r="D433" t="s">
        <v>73</v>
      </c>
      <c r="E433">
        <v>2659</v>
      </c>
      <c r="F433">
        <v>250</v>
      </c>
      <c r="G433">
        <v>300</v>
      </c>
      <c r="H433">
        <v>797700</v>
      </c>
      <c r="I433">
        <v>71793</v>
      </c>
      <c r="J433">
        <v>725907</v>
      </c>
      <c r="K433">
        <v>664750</v>
      </c>
      <c r="L433">
        <v>61157</v>
      </c>
      <c r="M433" s="2">
        <v>41671</v>
      </c>
      <c r="N433">
        <v>2</v>
      </c>
      <c r="O433" t="s">
        <v>69</v>
      </c>
      <c r="P433" t="s">
        <v>19</v>
      </c>
      <c r="Q433" t="s">
        <v>19</v>
      </c>
      <c r="R433" t="s">
        <v>22</v>
      </c>
      <c r="S433" t="s">
        <v>29</v>
      </c>
      <c r="T433">
        <v>2</v>
      </c>
      <c r="U433">
        <f>Table_ExternalData_1[[#This Row],[FinData'[Gross Sales']]]-Table_ExternalData_1[[#This Row],[FinData'[Discounts']]]</f>
        <v>725907</v>
      </c>
      <c r="V433">
        <f>SUM(Table_ExternalData_1[FinData'[Sales']])</f>
        <v>118726350.25999992</v>
      </c>
      <c r="W433">
        <f>SUM(Table_ExternalData_1[FinData'[Profit']])</f>
        <v>16893702.260000009</v>
      </c>
      <c r="X433" s="15">
        <f>Table_ExternalData_1[[#This Row],[sum of profit]]/Table_ExternalData_1[[#This Row],[sum of sale]]</f>
        <v>0.14229109395685402</v>
      </c>
    </row>
    <row r="434" spans="1:24" x14ac:dyDescent="0.25">
      <c r="A434" t="s">
        <v>2</v>
      </c>
      <c r="B434" t="s">
        <v>11</v>
      </c>
      <c r="C434" t="s">
        <v>17</v>
      </c>
      <c r="D434" t="s">
        <v>73</v>
      </c>
      <c r="E434">
        <v>1351.5</v>
      </c>
      <c r="F434">
        <v>250</v>
      </c>
      <c r="G434">
        <v>350</v>
      </c>
      <c r="H434">
        <v>473025</v>
      </c>
      <c r="I434">
        <v>42572.25</v>
      </c>
      <c r="J434">
        <v>430452.75</v>
      </c>
      <c r="K434">
        <v>351390</v>
      </c>
      <c r="L434">
        <v>79062.75</v>
      </c>
      <c r="M434" s="2">
        <v>41730</v>
      </c>
      <c r="N434">
        <v>4</v>
      </c>
      <c r="O434" t="s">
        <v>71</v>
      </c>
      <c r="P434" t="s">
        <v>19</v>
      </c>
      <c r="Q434" t="s">
        <v>19</v>
      </c>
      <c r="R434" t="s">
        <v>23</v>
      </c>
      <c r="S434" t="s">
        <v>31</v>
      </c>
      <c r="T434">
        <v>4</v>
      </c>
      <c r="U434">
        <f>Table_ExternalData_1[[#This Row],[FinData'[Gross Sales']]]-Table_ExternalData_1[[#This Row],[FinData'[Discounts']]]</f>
        <v>430452.75</v>
      </c>
      <c r="V434">
        <f>SUM(Table_ExternalData_1[FinData'[Sales']])</f>
        <v>118726350.25999992</v>
      </c>
      <c r="W434">
        <f>SUM(Table_ExternalData_1[FinData'[Profit']])</f>
        <v>16893702.260000009</v>
      </c>
      <c r="X434" s="15">
        <f>Table_ExternalData_1[[#This Row],[sum of profit]]/Table_ExternalData_1[[#This Row],[sum of sale]]</f>
        <v>0.14229109395685402</v>
      </c>
    </row>
    <row r="435" spans="1:24" x14ac:dyDescent="0.25">
      <c r="A435" t="s">
        <v>0</v>
      </c>
      <c r="B435" t="s">
        <v>9</v>
      </c>
      <c r="C435" t="s">
        <v>17</v>
      </c>
      <c r="D435" t="s">
        <v>73</v>
      </c>
      <c r="E435">
        <v>880</v>
      </c>
      <c r="F435">
        <v>250</v>
      </c>
      <c r="G435">
        <v>12</v>
      </c>
      <c r="H435">
        <v>10560</v>
      </c>
      <c r="I435">
        <v>950.4</v>
      </c>
      <c r="J435">
        <v>9609.6</v>
      </c>
      <c r="K435">
        <v>2640</v>
      </c>
      <c r="L435">
        <v>6969.6</v>
      </c>
      <c r="M435" s="2">
        <v>41760</v>
      </c>
      <c r="N435">
        <v>5</v>
      </c>
      <c r="O435" t="s">
        <v>32</v>
      </c>
      <c r="P435" t="s">
        <v>19</v>
      </c>
      <c r="Q435" t="s">
        <v>19</v>
      </c>
      <c r="R435" t="s">
        <v>23</v>
      </c>
      <c r="S435" t="s">
        <v>32</v>
      </c>
      <c r="T435">
        <v>5</v>
      </c>
      <c r="U435">
        <f>Table_ExternalData_1[[#This Row],[FinData'[Gross Sales']]]-Table_ExternalData_1[[#This Row],[FinData'[Discounts']]]</f>
        <v>9609.6</v>
      </c>
      <c r="V435">
        <f>SUM(Table_ExternalData_1[FinData'[Sales']])</f>
        <v>118726350.25999992</v>
      </c>
      <c r="W435">
        <f>SUM(Table_ExternalData_1[FinData'[Profit']])</f>
        <v>16893702.260000009</v>
      </c>
      <c r="X435" s="15">
        <f>Table_ExternalData_1[[#This Row],[sum of profit]]/Table_ExternalData_1[[#This Row],[sum of sale]]</f>
        <v>0.14229109395685402</v>
      </c>
    </row>
    <row r="436" spans="1:24" x14ac:dyDescent="0.25">
      <c r="A436" t="s">
        <v>4</v>
      </c>
      <c r="B436" t="s">
        <v>11</v>
      </c>
      <c r="C436" t="s">
        <v>17</v>
      </c>
      <c r="D436" t="s">
        <v>73</v>
      </c>
      <c r="E436">
        <v>1867</v>
      </c>
      <c r="F436">
        <v>250</v>
      </c>
      <c r="G436">
        <v>300</v>
      </c>
      <c r="H436">
        <v>560100</v>
      </c>
      <c r="I436">
        <v>50409</v>
      </c>
      <c r="J436">
        <v>509691</v>
      </c>
      <c r="K436">
        <v>466750</v>
      </c>
      <c r="L436">
        <v>42941</v>
      </c>
      <c r="M436" s="2">
        <v>41883</v>
      </c>
      <c r="N436">
        <v>9</v>
      </c>
      <c r="O436" t="s">
        <v>67</v>
      </c>
      <c r="P436" t="s">
        <v>19</v>
      </c>
      <c r="Q436" t="s">
        <v>19</v>
      </c>
      <c r="R436" t="s">
        <v>20</v>
      </c>
      <c r="S436" t="s">
        <v>24</v>
      </c>
      <c r="T436">
        <v>9</v>
      </c>
      <c r="U436">
        <f>Table_ExternalData_1[[#This Row],[FinData'[Gross Sales']]]-Table_ExternalData_1[[#This Row],[FinData'[Discounts']]]</f>
        <v>509691</v>
      </c>
      <c r="V436">
        <f>SUM(Table_ExternalData_1[FinData'[Sales']])</f>
        <v>118726350.25999992</v>
      </c>
      <c r="W436">
        <f>SUM(Table_ExternalData_1[FinData'[Profit']])</f>
        <v>16893702.260000009</v>
      </c>
      <c r="X436" s="15">
        <f>Table_ExternalData_1[[#This Row],[sum of profit]]/Table_ExternalData_1[[#This Row],[sum of sale]]</f>
        <v>0.14229109395685402</v>
      </c>
    </row>
    <row r="437" spans="1:24" x14ac:dyDescent="0.25">
      <c r="A437" t="s">
        <v>0</v>
      </c>
      <c r="B437" t="s">
        <v>8</v>
      </c>
      <c r="C437" t="s">
        <v>17</v>
      </c>
      <c r="D437" t="s">
        <v>73</v>
      </c>
      <c r="E437">
        <v>2234</v>
      </c>
      <c r="F437">
        <v>250</v>
      </c>
      <c r="G437">
        <v>12</v>
      </c>
      <c r="H437">
        <v>26808</v>
      </c>
      <c r="I437">
        <v>2412.7199999999998</v>
      </c>
      <c r="J437">
        <v>24395.279999999999</v>
      </c>
      <c r="K437">
        <v>6702</v>
      </c>
      <c r="L437">
        <v>17693.28</v>
      </c>
      <c r="M437" s="2">
        <v>41518</v>
      </c>
      <c r="N437">
        <v>9</v>
      </c>
      <c r="O437" t="s">
        <v>67</v>
      </c>
      <c r="P437" t="s">
        <v>18</v>
      </c>
      <c r="Q437" t="s">
        <v>18</v>
      </c>
      <c r="R437" t="s">
        <v>20</v>
      </c>
      <c r="S437" t="s">
        <v>24</v>
      </c>
      <c r="T437">
        <v>9</v>
      </c>
      <c r="U437">
        <f>Table_ExternalData_1[[#This Row],[FinData'[Gross Sales']]]-Table_ExternalData_1[[#This Row],[FinData'[Discounts']]]</f>
        <v>24395.279999999999</v>
      </c>
      <c r="V437">
        <f>SUM(Table_ExternalData_1[FinData'[Sales']])</f>
        <v>118726350.25999992</v>
      </c>
      <c r="W437">
        <f>SUM(Table_ExternalData_1[FinData'[Profit']])</f>
        <v>16893702.260000009</v>
      </c>
      <c r="X437" s="15">
        <f>Table_ExternalData_1[[#This Row],[sum of profit]]/Table_ExternalData_1[[#This Row],[sum of sale]]</f>
        <v>0.14229109395685402</v>
      </c>
    </row>
    <row r="438" spans="1:24" x14ac:dyDescent="0.25">
      <c r="A438" t="s">
        <v>3</v>
      </c>
      <c r="B438" t="s">
        <v>8</v>
      </c>
      <c r="C438" t="s">
        <v>17</v>
      </c>
      <c r="D438" t="s">
        <v>73</v>
      </c>
      <c r="E438">
        <v>1227</v>
      </c>
      <c r="F438">
        <v>250</v>
      </c>
      <c r="G438">
        <v>15</v>
      </c>
      <c r="H438">
        <v>18405</v>
      </c>
      <c r="I438">
        <v>1656.45</v>
      </c>
      <c r="J438">
        <v>16748.55</v>
      </c>
      <c r="K438">
        <v>12270</v>
      </c>
      <c r="L438">
        <v>4478.55</v>
      </c>
      <c r="M438" s="2">
        <v>41913</v>
      </c>
      <c r="N438">
        <v>10</v>
      </c>
      <c r="O438" t="s">
        <v>68</v>
      </c>
      <c r="P438" t="s">
        <v>19</v>
      </c>
      <c r="Q438" t="s">
        <v>19</v>
      </c>
      <c r="R438" t="s">
        <v>21</v>
      </c>
      <c r="S438" t="s">
        <v>25</v>
      </c>
      <c r="T438">
        <v>10</v>
      </c>
      <c r="U438">
        <f>Table_ExternalData_1[[#This Row],[FinData'[Gross Sales']]]-Table_ExternalData_1[[#This Row],[FinData'[Discounts']]]</f>
        <v>16748.55</v>
      </c>
      <c r="V438">
        <f>SUM(Table_ExternalData_1[FinData'[Sales']])</f>
        <v>118726350.25999992</v>
      </c>
      <c r="W438">
        <f>SUM(Table_ExternalData_1[FinData'[Profit']])</f>
        <v>16893702.260000009</v>
      </c>
      <c r="X438" s="15">
        <f>Table_ExternalData_1[[#This Row],[sum of profit]]/Table_ExternalData_1[[#This Row],[sum of sale]]</f>
        <v>0.14229109395685402</v>
      </c>
    </row>
    <row r="439" spans="1:24" x14ac:dyDescent="0.25">
      <c r="A439" t="s">
        <v>1</v>
      </c>
      <c r="B439" t="s">
        <v>10</v>
      </c>
      <c r="C439" t="s">
        <v>17</v>
      </c>
      <c r="D439" t="s">
        <v>73</v>
      </c>
      <c r="E439">
        <v>877</v>
      </c>
      <c r="F439">
        <v>250</v>
      </c>
      <c r="G439">
        <v>125</v>
      </c>
      <c r="H439">
        <v>109625</v>
      </c>
      <c r="I439">
        <v>9866.25</v>
      </c>
      <c r="J439">
        <v>99758.75</v>
      </c>
      <c r="K439">
        <v>105240</v>
      </c>
      <c r="L439">
        <v>-5481.25</v>
      </c>
      <c r="M439" s="2">
        <v>41944</v>
      </c>
      <c r="N439">
        <v>11</v>
      </c>
      <c r="O439" t="s">
        <v>70</v>
      </c>
      <c r="P439" t="s">
        <v>19</v>
      </c>
      <c r="Q439" t="s">
        <v>19</v>
      </c>
      <c r="R439" t="s">
        <v>21</v>
      </c>
      <c r="S439" t="s">
        <v>26</v>
      </c>
      <c r="T439">
        <v>11</v>
      </c>
      <c r="U439">
        <f>Table_ExternalData_1[[#This Row],[FinData'[Gross Sales']]]-Table_ExternalData_1[[#This Row],[FinData'[Discounts']]]</f>
        <v>99758.75</v>
      </c>
      <c r="V439">
        <f>SUM(Table_ExternalData_1[FinData'[Sales']])</f>
        <v>118726350.25999992</v>
      </c>
      <c r="W439">
        <f>SUM(Table_ExternalData_1[FinData'[Profit']])</f>
        <v>16893702.260000009</v>
      </c>
      <c r="X439" s="15">
        <f>Table_ExternalData_1[[#This Row],[sum of profit]]/Table_ExternalData_1[[#This Row],[sum of sale]]</f>
        <v>0.14229109395685402</v>
      </c>
    </row>
    <row r="440" spans="1:24" x14ac:dyDescent="0.25">
      <c r="A440" t="s">
        <v>2</v>
      </c>
      <c r="B440" t="s">
        <v>11</v>
      </c>
      <c r="C440" t="s">
        <v>12</v>
      </c>
      <c r="D440" t="s">
        <v>73</v>
      </c>
      <c r="E440">
        <v>2071</v>
      </c>
      <c r="F440">
        <v>260</v>
      </c>
      <c r="G440">
        <v>350</v>
      </c>
      <c r="H440">
        <v>724850</v>
      </c>
      <c r="I440">
        <v>65236.5</v>
      </c>
      <c r="J440">
        <v>659613.5</v>
      </c>
      <c r="K440">
        <v>538460</v>
      </c>
      <c r="L440">
        <v>121153.5</v>
      </c>
      <c r="M440" s="2">
        <v>41883</v>
      </c>
      <c r="N440">
        <v>9</v>
      </c>
      <c r="O440" t="s">
        <v>67</v>
      </c>
      <c r="P440" t="s">
        <v>19</v>
      </c>
      <c r="Q440" t="s">
        <v>19</v>
      </c>
      <c r="R440" t="s">
        <v>20</v>
      </c>
      <c r="S440" t="s">
        <v>24</v>
      </c>
      <c r="T440">
        <v>9</v>
      </c>
      <c r="U440">
        <f>Table_ExternalData_1[[#This Row],[FinData'[Gross Sales']]]-Table_ExternalData_1[[#This Row],[FinData'[Discounts']]]</f>
        <v>659613.5</v>
      </c>
      <c r="V440">
        <f>SUM(Table_ExternalData_1[FinData'[Sales']])</f>
        <v>118726350.25999992</v>
      </c>
      <c r="W440">
        <f>SUM(Table_ExternalData_1[FinData'[Profit']])</f>
        <v>16893702.260000009</v>
      </c>
      <c r="X440" s="15">
        <f>Table_ExternalData_1[[#This Row],[sum of profit]]/Table_ExternalData_1[[#This Row],[sum of sale]]</f>
        <v>0.14229109395685402</v>
      </c>
    </row>
    <row r="441" spans="1:24" x14ac:dyDescent="0.25">
      <c r="A441" t="s">
        <v>2</v>
      </c>
      <c r="B441" t="s">
        <v>7</v>
      </c>
      <c r="C441" t="s">
        <v>12</v>
      </c>
      <c r="D441" t="s">
        <v>73</v>
      </c>
      <c r="E441">
        <v>1269</v>
      </c>
      <c r="F441">
        <v>260</v>
      </c>
      <c r="G441">
        <v>350</v>
      </c>
      <c r="H441">
        <v>444150</v>
      </c>
      <c r="I441">
        <v>39973.5</v>
      </c>
      <c r="J441">
        <v>404176.5</v>
      </c>
      <c r="K441">
        <v>329940</v>
      </c>
      <c r="L441">
        <v>74236.5</v>
      </c>
      <c r="M441" s="2">
        <v>41913</v>
      </c>
      <c r="N441">
        <v>10</v>
      </c>
      <c r="O441" t="s">
        <v>68</v>
      </c>
      <c r="P441" t="s">
        <v>19</v>
      </c>
      <c r="Q441" t="s">
        <v>19</v>
      </c>
      <c r="R441" t="s">
        <v>21</v>
      </c>
      <c r="S441" t="s">
        <v>25</v>
      </c>
      <c r="T441">
        <v>10</v>
      </c>
      <c r="U441">
        <f>Table_ExternalData_1[[#This Row],[FinData'[Gross Sales']]]-Table_ExternalData_1[[#This Row],[FinData'[Discounts']]]</f>
        <v>404176.5</v>
      </c>
      <c r="V441">
        <f>SUM(Table_ExternalData_1[FinData'[Sales']])</f>
        <v>118726350.25999992</v>
      </c>
      <c r="W441">
        <f>SUM(Table_ExternalData_1[FinData'[Profit']])</f>
        <v>16893702.260000009</v>
      </c>
      <c r="X441" s="15">
        <f>Table_ExternalData_1[[#This Row],[sum of profit]]/Table_ExternalData_1[[#This Row],[sum of sale]]</f>
        <v>0.14229109395685402</v>
      </c>
    </row>
    <row r="442" spans="1:24" x14ac:dyDescent="0.25">
      <c r="A442" t="s">
        <v>3</v>
      </c>
      <c r="B442" t="s">
        <v>9</v>
      </c>
      <c r="C442" t="s">
        <v>12</v>
      </c>
      <c r="D442" t="s">
        <v>73</v>
      </c>
      <c r="E442">
        <v>970</v>
      </c>
      <c r="F442">
        <v>260</v>
      </c>
      <c r="G442">
        <v>15</v>
      </c>
      <c r="H442">
        <v>14550</v>
      </c>
      <c r="I442">
        <v>1309.5</v>
      </c>
      <c r="J442">
        <v>13240.5</v>
      </c>
      <c r="K442">
        <v>9700</v>
      </c>
      <c r="L442">
        <v>3540.5</v>
      </c>
      <c r="M442" s="2">
        <v>41579</v>
      </c>
      <c r="N442">
        <v>11</v>
      </c>
      <c r="O442" t="s">
        <v>70</v>
      </c>
      <c r="P442" t="s">
        <v>18</v>
      </c>
      <c r="Q442" t="s">
        <v>18</v>
      </c>
      <c r="R442" t="s">
        <v>21</v>
      </c>
      <c r="S442" t="s">
        <v>26</v>
      </c>
      <c r="T442">
        <v>11</v>
      </c>
      <c r="U442">
        <f>Table_ExternalData_1[[#This Row],[FinData'[Gross Sales']]]-Table_ExternalData_1[[#This Row],[FinData'[Discounts']]]</f>
        <v>13240.5</v>
      </c>
      <c r="V442">
        <f>SUM(Table_ExternalData_1[FinData'[Sales']])</f>
        <v>118726350.25999992</v>
      </c>
      <c r="W442">
        <f>SUM(Table_ExternalData_1[FinData'[Profit']])</f>
        <v>16893702.260000009</v>
      </c>
      <c r="X442" s="15">
        <f>Table_ExternalData_1[[#This Row],[sum of profit]]/Table_ExternalData_1[[#This Row],[sum of sale]]</f>
        <v>0.14229109395685402</v>
      </c>
    </row>
    <row r="443" spans="1:24" x14ac:dyDescent="0.25">
      <c r="A443" t="s">
        <v>2</v>
      </c>
      <c r="B443" t="s">
        <v>10</v>
      </c>
      <c r="C443" t="s">
        <v>12</v>
      </c>
      <c r="D443" t="s">
        <v>73</v>
      </c>
      <c r="E443">
        <v>1694</v>
      </c>
      <c r="F443">
        <v>260</v>
      </c>
      <c r="G443">
        <v>20</v>
      </c>
      <c r="H443">
        <v>33880</v>
      </c>
      <c r="I443">
        <v>3049.2</v>
      </c>
      <c r="J443">
        <v>30830.799999999999</v>
      </c>
      <c r="K443">
        <v>16940</v>
      </c>
      <c r="L443">
        <v>13890.8</v>
      </c>
      <c r="M443" s="2">
        <v>41944</v>
      </c>
      <c r="N443">
        <v>11</v>
      </c>
      <c r="O443" t="s">
        <v>70</v>
      </c>
      <c r="P443" t="s">
        <v>19</v>
      </c>
      <c r="Q443" t="s">
        <v>19</v>
      </c>
      <c r="R443" t="s">
        <v>21</v>
      </c>
      <c r="S443" t="s">
        <v>26</v>
      </c>
      <c r="T443">
        <v>11</v>
      </c>
      <c r="U443">
        <f>Table_ExternalData_1[[#This Row],[FinData'[Gross Sales']]]-Table_ExternalData_1[[#This Row],[FinData'[Discounts']]]</f>
        <v>30830.799999999999</v>
      </c>
      <c r="V443">
        <f>SUM(Table_ExternalData_1[FinData'[Sales']])</f>
        <v>118726350.25999992</v>
      </c>
      <c r="W443">
        <f>SUM(Table_ExternalData_1[FinData'[Profit']])</f>
        <v>16893702.260000009</v>
      </c>
      <c r="X443" s="15">
        <f>Table_ExternalData_1[[#This Row],[sum of profit]]/Table_ExternalData_1[[#This Row],[sum of sale]]</f>
        <v>0.14229109395685402</v>
      </c>
    </row>
    <row r="444" spans="1:24" x14ac:dyDescent="0.25">
      <c r="A444" t="s">
        <v>2</v>
      </c>
      <c r="B444" t="s">
        <v>9</v>
      </c>
      <c r="C444" t="s">
        <v>13</v>
      </c>
      <c r="D444" t="s">
        <v>73</v>
      </c>
      <c r="E444">
        <v>663</v>
      </c>
      <c r="F444">
        <v>3</v>
      </c>
      <c r="G444">
        <v>20</v>
      </c>
      <c r="H444">
        <v>13260</v>
      </c>
      <c r="I444">
        <v>1193.4000000000001</v>
      </c>
      <c r="J444">
        <v>12066.6</v>
      </c>
      <c r="K444">
        <v>6630</v>
      </c>
      <c r="L444">
        <v>5436.6</v>
      </c>
      <c r="M444" s="2">
        <v>41760</v>
      </c>
      <c r="N444">
        <v>5</v>
      </c>
      <c r="O444" t="s">
        <v>32</v>
      </c>
      <c r="P444" t="s">
        <v>19</v>
      </c>
      <c r="Q444" t="s">
        <v>19</v>
      </c>
      <c r="R444" t="s">
        <v>23</v>
      </c>
      <c r="S444" t="s">
        <v>32</v>
      </c>
      <c r="T444">
        <v>5</v>
      </c>
      <c r="U444">
        <f>Table_ExternalData_1[[#This Row],[FinData'[Gross Sales']]]-Table_ExternalData_1[[#This Row],[FinData'[Discounts']]]</f>
        <v>12066.6</v>
      </c>
      <c r="V444">
        <f>SUM(Table_ExternalData_1[FinData'[Sales']])</f>
        <v>118726350.25999992</v>
      </c>
      <c r="W444">
        <f>SUM(Table_ExternalData_1[FinData'[Profit']])</f>
        <v>16893702.260000009</v>
      </c>
      <c r="X444" s="15">
        <f>Table_ExternalData_1[[#This Row],[sum of profit]]/Table_ExternalData_1[[#This Row],[sum of sale]]</f>
        <v>0.14229109395685402</v>
      </c>
    </row>
    <row r="445" spans="1:24" x14ac:dyDescent="0.25">
      <c r="A445" t="s">
        <v>2</v>
      </c>
      <c r="B445" t="s">
        <v>7</v>
      </c>
      <c r="C445" t="s">
        <v>13</v>
      </c>
      <c r="D445" t="s">
        <v>73</v>
      </c>
      <c r="E445">
        <v>819</v>
      </c>
      <c r="F445">
        <v>3</v>
      </c>
      <c r="G445">
        <v>7</v>
      </c>
      <c r="H445">
        <v>5733</v>
      </c>
      <c r="I445">
        <v>515.97</v>
      </c>
      <c r="J445">
        <v>5217.03</v>
      </c>
      <c r="K445">
        <v>4095</v>
      </c>
      <c r="L445">
        <v>1122.03</v>
      </c>
      <c r="M445" s="2">
        <v>41821</v>
      </c>
      <c r="N445">
        <v>7</v>
      </c>
      <c r="O445" t="s">
        <v>65</v>
      </c>
      <c r="P445" t="s">
        <v>19</v>
      </c>
      <c r="Q445" t="s">
        <v>19</v>
      </c>
      <c r="R445" t="s">
        <v>20</v>
      </c>
      <c r="S445" t="s">
        <v>34</v>
      </c>
      <c r="T445">
        <v>7</v>
      </c>
      <c r="U445">
        <f>Table_ExternalData_1[[#This Row],[FinData'[Gross Sales']]]-Table_ExternalData_1[[#This Row],[FinData'[Discounts']]]</f>
        <v>5217.03</v>
      </c>
      <c r="V445">
        <f>SUM(Table_ExternalData_1[FinData'[Sales']])</f>
        <v>118726350.25999992</v>
      </c>
      <c r="W445">
        <f>SUM(Table_ExternalData_1[FinData'[Profit']])</f>
        <v>16893702.260000009</v>
      </c>
      <c r="X445" s="15">
        <f>Table_ExternalData_1[[#This Row],[sum of profit]]/Table_ExternalData_1[[#This Row],[sum of sale]]</f>
        <v>0.14229109395685402</v>
      </c>
    </row>
    <row r="446" spans="1:24" x14ac:dyDescent="0.25">
      <c r="A446" t="s">
        <v>0</v>
      </c>
      <c r="B446" t="s">
        <v>9</v>
      </c>
      <c r="C446" t="s">
        <v>13</v>
      </c>
      <c r="D446" t="s">
        <v>73</v>
      </c>
      <c r="E446">
        <v>1580</v>
      </c>
      <c r="F446">
        <v>3</v>
      </c>
      <c r="G446">
        <v>12</v>
      </c>
      <c r="H446">
        <v>18960</v>
      </c>
      <c r="I446">
        <v>1706.4</v>
      </c>
      <c r="J446">
        <v>17253.599999999999</v>
      </c>
      <c r="K446">
        <v>4740</v>
      </c>
      <c r="L446">
        <v>12513.6</v>
      </c>
      <c r="M446" s="2">
        <v>41883</v>
      </c>
      <c r="N446">
        <v>9</v>
      </c>
      <c r="O446" t="s">
        <v>67</v>
      </c>
      <c r="P446" t="s">
        <v>19</v>
      </c>
      <c r="Q446" t="s">
        <v>19</v>
      </c>
      <c r="R446" t="s">
        <v>20</v>
      </c>
      <c r="S446" t="s">
        <v>24</v>
      </c>
      <c r="T446">
        <v>9</v>
      </c>
      <c r="U446">
        <f>Table_ExternalData_1[[#This Row],[FinData'[Gross Sales']]]-Table_ExternalData_1[[#This Row],[FinData'[Discounts']]]</f>
        <v>17253.599999999999</v>
      </c>
      <c r="V446">
        <f>SUM(Table_ExternalData_1[FinData'[Sales']])</f>
        <v>118726350.25999992</v>
      </c>
      <c r="W446">
        <f>SUM(Table_ExternalData_1[FinData'[Profit']])</f>
        <v>16893702.260000009</v>
      </c>
      <c r="X446" s="15">
        <f>Table_ExternalData_1[[#This Row],[sum of profit]]/Table_ExternalData_1[[#This Row],[sum of sale]]</f>
        <v>0.14229109395685402</v>
      </c>
    </row>
    <row r="447" spans="1:24" x14ac:dyDescent="0.25">
      <c r="A447" t="s">
        <v>2</v>
      </c>
      <c r="B447" t="s">
        <v>10</v>
      </c>
      <c r="C447" t="s">
        <v>13</v>
      </c>
      <c r="D447" t="s">
        <v>73</v>
      </c>
      <c r="E447">
        <v>521</v>
      </c>
      <c r="F447">
        <v>3</v>
      </c>
      <c r="G447">
        <v>7</v>
      </c>
      <c r="H447">
        <v>3647</v>
      </c>
      <c r="I447">
        <v>328.23</v>
      </c>
      <c r="J447">
        <v>3318.77</v>
      </c>
      <c r="K447">
        <v>2605</v>
      </c>
      <c r="L447">
        <v>713.77</v>
      </c>
      <c r="M447" s="2">
        <v>41974</v>
      </c>
      <c r="N447">
        <v>12</v>
      </c>
      <c r="O447" t="s">
        <v>63</v>
      </c>
      <c r="P447" t="s">
        <v>19</v>
      </c>
      <c r="Q447" t="s">
        <v>19</v>
      </c>
      <c r="R447" t="s">
        <v>21</v>
      </c>
      <c r="S447" t="s">
        <v>27</v>
      </c>
      <c r="T447">
        <v>12</v>
      </c>
      <c r="U447">
        <f>Table_ExternalData_1[[#This Row],[FinData'[Gross Sales']]]-Table_ExternalData_1[[#This Row],[FinData'[Discounts']]]</f>
        <v>3318.77</v>
      </c>
      <c r="V447">
        <f>SUM(Table_ExternalData_1[FinData'[Sales']])</f>
        <v>118726350.25999992</v>
      </c>
      <c r="W447">
        <f>SUM(Table_ExternalData_1[FinData'[Profit']])</f>
        <v>16893702.260000009</v>
      </c>
      <c r="X447" s="15">
        <f>Table_ExternalData_1[[#This Row],[sum of profit]]/Table_ExternalData_1[[#This Row],[sum of sale]]</f>
        <v>0.14229109395685402</v>
      </c>
    </row>
    <row r="448" spans="1:24" x14ac:dyDescent="0.25">
      <c r="A448" t="s">
        <v>2</v>
      </c>
      <c r="B448" t="s">
        <v>11</v>
      </c>
      <c r="C448" t="s">
        <v>15</v>
      </c>
      <c r="D448" t="s">
        <v>73</v>
      </c>
      <c r="E448">
        <v>973</v>
      </c>
      <c r="F448">
        <v>10</v>
      </c>
      <c r="G448">
        <v>20</v>
      </c>
      <c r="H448">
        <v>19460</v>
      </c>
      <c r="I448">
        <v>1751.4</v>
      </c>
      <c r="J448">
        <v>17708.599999999999</v>
      </c>
      <c r="K448">
        <v>9730</v>
      </c>
      <c r="L448">
        <v>7978.6</v>
      </c>
      <c r="M448" s="2">
        <v>41699</v>
      </c>
      <c r="N448">
        <v>3</v>
      </c>
      <c r="O448" t="s">
        <v>64</v>
      </c>
      <c r="P448" t="s">
        <v>19</v>
      </c>
      <c r="Q448" t="s">
        <v>19</v>
      </c>
      <c r="R448" t="s">
        <v>22</v>
      </c>
      <c r="S448" t="s">
        <v>30</v>
      </c>
      <c r="T448">
        <v>3</v>
      </c>
      <c r="U448">
        <f>Table_ExternalData_1[[#This Row],[FinData'[Gross Sales']]]-Table_ExternalData_1[[#This Row],[FinData'[Discounts']]]</f>
        <v>17708.599999999999</v>
      </c>
      <c r="V448">
        <f>SUM(Table_ExternalData_1[FinData'[Sales']])</f>
        <v>118726350.25999992</v>
      </c>
      <c r="W448">
        <f>SUM(Table_ExternalData_1[FinData'[Profit']])</f>
        <v>16893702.260000009</v>
      </c>
      <c r="X448" s="15">
        <f>Table_ExternalData_1[[#This Row],[sum of profit]]/Table_ExternalData_1[[#This Row],[sum of sale]]</f>
        <v>0.14229109395685402</v>
      </c>
    </row>
    <row r="449" spans="1:24" x14ac:dyDescent="0.25">
      <c r="A449" t="s">
        <v>2</v>
      </c>
      <c r="B449" t="s">
        <v>10</v>
      </c>
      <c r="C449" t="s">
        <v>15</v>
      </c>
      <c r="D449" t="s">
        <v>73</v>
      </c>
      <c r="E449">
        <v>1038</v>
      </c>
      <c r="F449">
        <v>10</v>
      </c>
      <c r="G449">
        <v>20</v>
      </c>
      <c r="H449">
        <v>20760</v>
      </c>
      <c r="I449">
        <v>1868.4</v>
      </c>
      <c r="J449">
        <v>18891.599999999999</v>
      </c>
      <c r="K449">
        <v>10380</v>
      </c>
      <c r="L449">
        <v>8511.6</v>
      </c>
      <c r="M449" s="2">
        <v>41791</v>
      </c>
      <c r="N449">
        <v>6</v>
      </c>
      <c r="O449" t="s">
        <v>62</v>
      </c>
      <c r="P449" t="s">
        <v>19</v>
      </c>
      <c r="Q449" t="s">
        <v>19</v>
      </c>
      <c r="R449" t="s">
        <v>23</v>
      </c>
      <c r="S449" t="s">
        <v>33</v>
      </c>
      <c r="T449">
        <v>6</v>
      </c>
      <c r="U449">
        <f>Table_ExternalData_1[[#This Row],[FinData'[Gross Sales']]]-Table_ExternalData_1[[#This Row],[FinData'[Discounts']]]</f>
        <v>18891.599999999999</v>
      </c>
      <c r="V449">
        <f>SUM(Table_ExternalData_1[FinData'[Sales']])</f>
        <v>118726350.25999992</v>
      </c>
      <c r="W449">
        <f>SUM(Table_ExternalData_1[FinData'[Profit']])</f>
        <v>16893702.260000009</v>
      </c>
      <c r="X449" s="15">
        <f>Table_ExternalData_1[[#This Row],[sum of profit]]/Table_ExternalData_1[[#This Row],[sum of sale]]</f>
        <v>0.14229109395685402</v>
      </c>
    </row>
    <row r="450" spans="1:24" x14ac:dyDescent="0.25">
      <c r="A450" t="s">
        <v>2</v>
      </c>
      <c r="B450" t="s">
        <v>9</v>
      </c>
      <c r="C450" t="s">
        <v>15</v>
      </c>
      <c r="D450" t="s">
        <v>73</v>
      </c>
      <c r="E450">
        <v>360</v>
      </c>
      <c r="F450">
        <v>10</v>
      </c>
      <c r="G450">
        <v>7</v>
      </c>
      <c r="H450">
        <v>2520</v>
      </c>
      <c r="I450">
        <v>226.8</v>
      </c>
      <c r="J450">
        <v>2293.1999999999998</v>
      </c>
      <c r="K450">
        <v>1800</v>
      </c>
      <c r="L450">
        <v>493.2</v>
      </c>
      <c r="M450" s="2">
        <v>41913</v>
      </c>
      <c r="N450">
        <v>10</v>
      </c>
      <c r="O450" t="s">
        <v>68</v>
      </c>
      <c r="P450" t="s">
        <v>19</v>
      </c>
      <c r="Q450" t="s">
        <v>19</v>
      </c>
      <c r="R450" t="s">
        <v>21</v>
      </c>
      <c r="S450" t="s">
        <v>25</v>
      </c>
      <c r="T450">
        <v>10</v>
      </c>
      <c r="U450">
        <f>Table_ExternalData_1[[#This Row],[FinData'[Gross Sales']]]-Table_ExternalData_1[[#This Row],[FinData'[Discounts']]]</f>
        <v>2293.1999999999998</v>
      </c>
      <c r="V450">
        <f>SUM(Table_ExternalData_1[FinData'[Sales']])</f>
        <v>118726350.25999992</v>
      </c>
      <c r="W450">
        <f>SUM(Table_ExternalData_1[FinData'[Profit']])</f>
        <v>16893702.260000009</v>
      </c>
      <c r="X450" s="15">
        <f>Table_ExternalData_1[[#This Row],[sum of profit]]/Table_ExternalData_1[[#This Row],[sum of sale]]</f>
        <v>0.14229109395685402</v>
      </c>
    </row>
    <row r="451" spans="1:24" x14ac:dyDescent="0.25">
      <c r="A451" t="s">
        <v>0</v>
      </c>
      <c r="B451" t="s">
        <v>8</v>
      </c>
      <c r="C451" t="s">
        <v>16</v>
      </c>
      <c r="D451" t="s">
        <v>73</v>
      </c>
      <c r="E451">
        <v>1967</v>
      </c>
      <c r="F451">
        <v>120</v>
      </c>
      <c r="G451">
        <v>12</v>
      </c>
      <c r="H451">
        <v>23604</v>
      </c>
      <c r="I451">
        <v>2124.36</v>
      </c>
      <c r="J451">
        <v>21479.64</v>
      </c>
      <c r="K451">
        <v>5901</v>
      </c>
      <c r="L451">
        <v>15578.64</v>
      </c>
      <c r="M451" s="2">
        <v>41699</v>
      </c>
      <c r="N451">
        <v>3</v>
      </c>
      <c r="O451" t="s">
        <v>64</v>
      </c>
      <c r="P451" t="s">
        <v>19</v>
      </c>
      <c r="Q451" t="s">
        <v>19</v>
      </c>
      <c r="R451" t="s">
        <v>22</v>
      </c>
      <c r="S451" t="s">
        <v>30</v>
      </c>
      <c r="T451">
        <v>3</v>
      </c>
      <c r="U451">
        <f>Table_ExternalData_1[[#This Row],[FinData'[Gross Sales']]]-Table_ExternalData_1[[#This Row],[FinData'[Discounts']]]</f>
        <v>21479.64</v>
      </c>
      <c r="V451">
        <f>SUM(Table_ExternalData_1[FinData'[Sales']])</f>
        <v>118726350.25999992</v>
      </c>
      <c r="W451">
        <f>SUM(Table_ExternalData_1[FinData'[Profit']])</f>
        <v>16893702.260000009</v>
      </c>
      <c r="X451" s="15">
        <f>Table_ExternalData_1[[#This Row],[sum of profit]]/Table_ExternalData_1[[#This Row],[sum of sale]]</f>
        <v>0.14229109395685402</v>
      </c>
    </row>
    <row r="452" spans="1:24" x14ac:dyDescent="0.25">
      <c r="A452" t="s">
        <v>3</v>
      </c>
      <c r="B452" t="s">
        <v>10</v>
      </c>
      <c r="C452" t="s">
        <v>16</v>
      </c>
      <c r="D452" t="s">
        <v>73</v>
      </c>
      <c r="E452">
        <v>2628</v>
      </c>
      <c r="F452">
        <v>120</v>
      </c>
      <c r="G452">
        <v>15</v>
      </c>
      <c r="H452">
        <v>39420</v>
      </c>
      <c r="I452">
        <v>3547.8</v>
      </c>
      <c r="J452">
        <v>35872.199999999997</v>
      </c>
      <c r="K452">
        <v>26280</v>
      </c>
      <c r="L452">
        <v>9592.2000000000007</v>
      </c>
      <c r="M452" s="2">
        <v>41730</v>
      </c>
      <c r="N452">
        <v>4</v>
      </c>
      <c r="O452" t="s">
        <v>71</v>
      </c>
      <c r="P452" t="s">
        <v>19</v>
      </c>
      <c r="Q452" t="s">
        <v>19</v>
      </c>
      <c r="R452" t="s">
        <v>23</v>
      </c>
      <c r="S452" t="s">
        <v>31</v>
      </c>
      <c r="T452">
        <v>4</v>
      </c>
      <c r="U452">
        <f>Table_ExternalData_1[[#This Row],[FinData'[Gross Sales']]]-Table_ExternalData_1[[#This Row],[FinData'[Discounts']]]</f>
        <v>35872.199999999997</v>
      </c>
      <c r="V452">
        <f>SUM(Table_ExternalData_1[FinData'[Sales']])</f>
        <v>118726350.25999992</v>
      </c>
      <c r="W452">
        <f>SUM(Table_ExternalData_1[FinData'[Profit']])</f>
        <v>16893702.260000009</v>
      </c>
      <c r="X452" s="15">
        <f>Table_ExternalData_1[[#This Row],[sum of profit]]/Table_ExternalData_1[[#This Row],[sum of sale]]</f>
        <v>0.14229109395685402</v>
      </c>
    </row>
    <row r="453" spans="1:24" x14ac:dyDescent="0.25">
      <c r="A453" t="s">
        <v>2</v>
      </c>
      <c r="B453" t="s">
        <v>9</v>
      </c>
      <c r="C453" t="s">
        <v>17</v>
      </c>
      <c r="D453" t="s">
        <v>73</v>
      </c>
      <c r="E453">
        <v>360</v>
      </c>
      <c r="F453">
        <v>250</v>
      </c>
      <c r="G453">
        <v>7</v>
      </c>
      <c r="H453">
        <v>2520</v>
      </c>
      <c r="I453">
        <v>226.8</v>
      </c>
      <c r="J453">
        <v>2293.1999999999998</v>
      </c>
      <c r="K453">
        <v>1800</v>
      </c>
      <c r="L453">
        <v>493.2</v>
      </c>
      <c r="M453" s="2">
        <v>41913</v>
      </c>
      <c r="N453">
        <v>10</v>
      </c>
      <c r="O453" t="s">
        <v>68</v>
      </c>
      <c r="P453" t="s">
        <v>19</v>
      </c>
      <c r="Q453" t="s">
        <v>19</v>
      </c>
      <c r="R453" t="s">
        <v>21</v>
      </c>
      <c r="S453" t="s">
        <v>25</v>
      </c>
      <c r="T453">
        <v>10</v>
      </c>
      <c r="U453">
        <f>Table_ExternalData_1[[#This Row],[FinData'[Gross Sales']]]-Table_ExternalData_1[[#This Row],[FinData'[Discounts']]]</f>
        <v>2293.1999999999998</v>
      </c>
      <c r="V453">
        <f>SUM(Table_ExternalData_1[FinData'[Sales']])</f>
        <v>118726350.25999992</v>
      </c>
      <c r="W453">
        <f>SUM(Table_ExternalData_1[FinData'[Profit']])</f>
        <v>16893702.260000009</v>
      </c>
      <c r="X453" s="15">
        <f>Table_ExternalData_1[[#This Row],[sum of profit]]/Table_ExternalData_1[[#This Row],[sum of sale]]</f>
        <v>0.14229109395685402</v>
      </c>
    </row>
    <row r="454" spans="1:24" x14ac:dyDescent="0.25">
      <c r="A454" t="s">
        <v>2</v>
      </c>
      <c r="B454" t="s">
        <v>8</v>
      </c>
      <c r="C454" t="s">
        <v>17</v>
      </c>
      <c r="D454" t="s">
        <v>73</v>
      </c>
      <c r="E454">
        <v>2682</v>
      </c>
      <c r="F454">
        <v>250</v>
      </c>
      <c r="G454">
        <v>20</v>
      </c>
      <c r="H454">
        <v>53640</v>
      </c>
      <c r="I454">
        <v>4827.6000000000004</v>
      </c>
      <c r="J454">
        <v>48812.4</v>
      </c>
      <c r="K454">
        <v>26820</v>
      </c>
      <c r="L454">
        <v>21992.400000000001</v>
      </c>
      <c r="M454" s="2">
        <v>41579</v>
      </c>
      <c r="N454">
        <v>11</v>
      </c>
      <c r="O454" t="s">
        <v>70</v>
      </c>
      <c r="P454" t="s">
        <v>18</v>
      </c>
      <c r="Q454" t="s">
        <v>18</v>
      </c>
      <c r="R454" t="s">
        <v>21</v>
      </c>
      <c r="S454" t="s">
        <v>26</v>
      </c>
      <c r="T454">
        <v>11</v>
      </c>
      <c r="U454">
        <f>Table_ExternalData_1[[#This Row],[FinData'[Gross Sales']]]-Table_ExternalData_1[[#This Row],[FinData'[Discounts']]]</f>
        <v>48812.4</v>
      </c>
      <c r="V454">
        <f>SUM(Table_ExternalData_1[FinData'[Sales']])</f>
        <v>118726350.25999992</v>
      </c>
      <c r="W454">
        <f>SUM(Table_ExternalData_1[FinData'[Profit']])</f>
        <v>16893702.260000009</v>
      </c>
      <c r="X454" s="15">
        <f>Table_ExternalData_1[[#This Row],[sum of profit]]/Table_ExternalData_1[[#This Row],[sum of sale]]</f>
        <v>0.14229109395685402</v>
      </c>
    </row>
    <row r="455" spans="1:24" x14ac:dyDescent="0.25">
      <c r="A455" t="s">
        <v>2</v>
      </c>
      <c r="B455" t="s">
        <v>10</v>
      </c>
      <c r="C455" t="s">
        <v>17</v>
      </c>
      <c r="D455" t="s">
        <v>73</v>
      </c>
      <c r="E455">
        <v>521</v>
      </c>
      <c r="F455">
        <v>250</v>
      </c>
      <c r="G455">
        <v>7</v>
      </c>
      <c r="H455">
        <v>3647</v>
      </c>
      <c r="I455">
        <v>328.23</v>
      </c>
      <c r="J455">
        <v>3318.77</v>
      </c>
      <c r="K455">
        <v>2605</v>
      </c>
      <c r="L455">
        <v>713.77</v>
      </c>
      <c r="M455" s="2">
        <v>41974</v>
      </c>
      <c r="N455">
        <v>12</v>
      </c>
      <c r="O455" t="s">
        <v>63</v>
      </c>
      <c r="P455" t="s">
        <v>19</v>
      </c>
      <c r="Q455" t="s">
        <v>19</v>
      </c>
      <c r="R455" t="s">
        <v>21</v>
      </c>
      <c r="S455" t="s">
        <v>27</v>
      </c>
      <c r="T455">
        <v>12</v>
      </c>
      <c r="U455">
        <f>Table_ExternalData_1[[#This Row],[FinData'[Gross Sales']]]-Table_ExternalData_1[[#This Row],[FinData'[Discounts']]]</f>
        <v>3318.77</v>
      </c>
      <c r="V455">
        <f>SUM(Table_ExternalData_1[FinData'[Sales']])</f>
        <v>118726350.25999992</v>
      </c>
      <c r="W455">
        <f>SUM(Table_ExternalData_1[FinData'[Profit']])</f>
        <v>16893702.260000009</v>
      </c>
      <c r="X455" s="15">
        <f>Table_ExternalData_1[[#This Row],[sum of profit]]/Table_ExternalData_1[[#This Row],[sum of sale]]</f>
        <v>0.14229109395685402</v>
      </c>
    </row>
    <row r="456" spans="1:24" x14ac:dyDescent="0.25">
      <c r="A456" t="s">
        <v>2</v>
      </c>
      <c r="B456" t="s">
        <v>10</v>
      </c>
      <c r="C456" t="s">
        <v>12</v>
      </c>
      <c r="D456" t="s">
        <v>73</v>
      </c>
      <c r="E456">
        <v>1038</v>
      </c>
      <c r="F456">
        <v>260</v>
      </c>
      <c r="G456">
        <v>20</v>
      </c>
      <c r="H456">
        <v>20760</v>
      </c>
      <c r="I456">
        <v>1868.4</v>
      </c>
      <c r="J456">
        <v>18891.599999999999</v>
      </c>
      <c r="K456">
        <v>10380</v>
      </c>
      <c r="L456">
        <v>8511.6</v>
      </c>
      <c r="M456" s="2">
        <v>41791</v>
      </c>
      <c r="N456">
        <v>6</v>
      </c>
      <c r="O456" t="s">
        <v>62</v>
      </c>
      <c r="P456" t="s">
        <v>19</v>
      </c>
      <c r="Q456" t="s">
        <v>19</v>
      </c>
      <c r="R456" t="s">
        <v>23</v>
      </c>
      <c r="S456" t="s">
        <v>33</v>
      </c>
      <c r="T456">
        <v>6</v>
      </c>
      <c r="U456">
        <f>Table_ExternalData_1[[#This Row],[FinData'[Gross Sales']]]-Table_ExternalData_1[[#This Row],[FinData'[Discounts']]]</f>
        <v>18891.599999999999</v>
      </c>
      <c r="V456">
        <f>SUM(Table_ExternalData_1[FinData'[Sales']])</f>
        <v>118726350.25999992</v>
      </c>
      <c r="W456">
        <f>SUM(Table_ExternalData_1[FinData'[Profit']])</f>
        <v>16893702.260000009</v>
      </c>
      <c r="X456" s="15">
        <f>Table_ExternalData_1[[#This Row],[sum of profit]]/Table_ExternalData_1[[#This Row],[sum of sale]]</f>
        <v>0.14229109395685402</v>
      </c>
    </row>
    <row r="457" spans="1:24" x14ac:dyDescent="0.25">
      <c r="A457" t="s">
        <v>3</v>
      </c>
      <c r="B457" t="s">
        <v>7</v>
      </c>
      <c r="C457" t="s">
        <v>12</v>
      </c>
      <c r="D457" t="s">
        <v>73</v>
      </c>
      <c r="E457">
        <v>1630.5</v>
      </c>
      <c r="F457">
        <v>260</v>
      </c>
      <c r="G457">
        <v>15</v>
      </c>
      <c r="H457">
        <v>24457.5</v>
      </c>
      <c r="I457">
        <v>2201.1750000000002</v>
      </c>
      <c r="J457">
        <v>22256.325000000001</v>
      </c>
      <c r="K457">
        <v>16305</v>
      </c>
      <c r="L457">
        <v>5951.3249999999998</v>
      </c>
      <c r="M457" s="2">
        <v>41821</v>
      </c>
      <c r="N457">
        <v>7</v>
      </c>
      <c r="O457" t="s">
        <v>65</v>
      </c>
      <c r="P457" t="s">
        <v>19</v>
      </c>
      <c r="Q457" t="s">
        <v>19</v>
      </c>
      <c r="R457" t="s">
        <v>20</v>
      </c>
      <c r="S457" t="s">
        <v>34</v>
      </c>
      <c r="T457">
        <v>7</v>
      </c>
      <c r="U457">
        <f>Table_ExternalData_1[[#This Row],[FinData'[Gross Sales']]]-Table_ExternalData_1[[#This Row],[FinData'[Discounts']]]</f>
        <v>22256.325000000001</v>
      </c>
      <c r="V457">
        <f>SUM(Table_ExternalData_1[FinData'[Sales']])</f>
        <v>118726350.25999992</v>
      </c>
      <c r="W457">
        <f>SUM(Table_ExternalData_1[FinData'[Profit']])</f>
        <v>16893702.260000009</v>
      </c>
      <c r="X457" s="15">
        <f>Table_ExternalData_1[[#This Row],[sum of profit]]/Table_ExternalData_1[[#This Row],[sum of sale]]</f>
        <v>0.14229109395685402</v>
      </c>
    </row>
    <row r="458" spans="1:24" x14ac:dyDescent="0.25">
      <c r="A458" t="s">
        <v>0</v>
      </c>
      <c r="B458" t="s">
        <v>8</v>
      </c>
      <c r="C458" t="s">
        <v>12</v>
      </c>
      <c r="D458" t="s">
        <v>73</v>
      </c>
      <c r="E458">
        <v>306</v>
      </c>
      <c r="F458">
        <v>260</v>
      </c>
      <c r="G458">
        <v>12</v>
      </c>
      <c r="H458">
        <v>3672</v>
      </c>
      <c r="I458">
        <v>330.48</v>
      </c>
      <c r="J458">
        <v>3341.52</v>
      </c>
      <c r="K458">
        <v>918</v>
      </c>
      <c r="L458">
        <v>2423.52</v>
      </c>
      <c r="M458" s="2">
        <v>41609</v>
      </c>
      <c r="N458">
        <v>12</v>
      </c>
      <c r="O458" t="s">
        <v>63</v>
      </c>
      <c r="P458" t="s">
        <v>18</v>
      </c>
      <c r="Q458" t="s">
        <v>18</v>
      </c>
      <c r="R458" t="s">
        <v>21</v>
      </c>
      <c r="S458" t="s">
        <v>27</v>
      </c>
      <c r="T458">
        <v>12</v>
      </c>
      <c r="U458">
        <f>Table_ExternalData_1[[#This Row],[FinData'[Gross Sales']]]-Table_ExternalData_1[[#This Row],[FinData'[Discounts']]]</f>
        <v>3341.52</v>
      </c>
      <c r="V458">
        <f>SUM(Table_ExternalData_1[FinData'[Sales']])</f>
        <v>118726350.25999992</v>
      </c>
      <c r="W458">
        <f>SUM(Table_ExternalData_1[FinData'[Profit']])</f>
        <v>16893702.260000009</v>
      </c>
      <c r="X458" s="15">
        <f>Table_ExternalData_1[[#This Row],[sum of profit]]/Table_ExternalData_1[[#This Row],[sum of sale]]</f>
        <v>0.14229109395685402</v>
      </c>
    </row>
    <row r="459" spans="1:24" x14ac:dyDescent="0.25">
      <c r="A459" t="s">
        <v>0</v>
      </c>
      <c r="B459" t="s">
        <v>11</v>
      </c>
      <c r="C459" t="s">
        <v>13</v>
      </c>
      <c r="D459" t="s">
        <v>74</v>
      </c>
      <c r="E459">
        <v>386</v>
      </c>
      <c r="F459">
        <v>3</v>
      </c>
      <c r="G459">
        <v>12</v>
      </c>
      <c r="H459">
        <v>4632</v>
      </c>
      <c r="I459">
        <v>463.2</v>
      </c>
      <c r="J459">
        <v>4168.8</v>
      </c>
      <c r="K459">
        <v>1158</v>
      </c>
      <c r="L459">
        <v>3010.8</v>
      </c>
      <c r="M459" s="2">
        <v>41548</v>
      </c>
      <c r="N459">
        <v>10</v>
      </c>
      <c r="O459" t="s">
        <v>68</v>
      </c>
      <c r="P459" t="s">
        <v>18</v>
      </c>
      <c r="Q459" t="s">
        <v>18</v>
      </c>
      <c r="R459" t="s">
        <v>21</v>
      </c>
      <c r="S459" t="s">
        <v>25</v>
      </c>
      <c r="T459">
        <v>10</v>
      </c>
      <c r="U459">
        <f>Table_ExternalData_1[[#This Row],[FinData'[Gross Sales']]]-Table_ExternalData_1[[#This Row],[FinData'[Discounts']]]</f>
        <v>4168.8</v>
      </c>
      <c r="V459">
        <f>SUM(Table_ExternalData_1[FinData'[Sales']])</f>
        <v>118726350.25999992</v>
      </c>
      <c r="W459">
        <f>SUM(Table_ExternalData_1[FinData'[Profit']])</f>
        <v>16893702.260000009</v>
      </c>
      <c r="X459" s="15">
        <f>Table_ExternalData_1[[#This Row],[sum of profit]]/Table_ExternalData_1[[#This Row],[sum of sale]]</f>
        <v>0.14229109395685402</v>
      </c>
    </row>
    <row r="460" spans="1:24" x14ac:dyDescent="0.25">
      <c r="A460" t="s">
        <v>2</v>
      </c>
      <c r="B460" t="s">
        <v>11</v>
      </c>
      <c r="C460" t="s">
        <v>14</v>
      </c>
      <c r="D460" t="s">
        <v>74</v>
      </c>
      <c r="E460">
        <v>2328</v>
      </c>
      <c r="F460">
        <v>5</v>
      </c>
      <c r="G460">
        <v>7</v>
      </c>
      <c r="H460">
        <v>16296</v>
      </c>
      <c r="I460">
        <v>1629.6</v>
      </c>
      <c r="J460">
        <v>14666.4</v>
      </c>
      <c r="K460">
        <v>11640</v>
      </c>
      <c r="L460">
        <v>3026.4</v>
      </c>
      <c r="M460" s="2">
        <v>41883</v>
      </c>
      <c r="N460">
        <v>9</v>
      </c>
      <c r="O460" t="s">
        <v>67</v>
      </c>
      <c r="P460" t="s">
        <v>19</v>
      </c>
      <c r="Q460" t="s">
        <v>19</v>
      </c>
      <c r="R460" t="s">
        <v>20</v>
      </c>
      <c r="S460" t="s">
        <v>24</v>
      </c>
      <c r="T460">
        <v>9</v>
      </c>
      <c r="U460">
        <f>Table_ExternalData_1[[#This Row],[FinData'[Gross Sales']]]-Table_ExternalData_1[[#This Row],[FinData'[Discounts']]]</f>
        <v>14666.4</v>
      </c>
      <c r="V460">
        <f>SUM(Table_ExternalData_1[FinData'[Sales']])</f>
        <v>118726350.25999992</v>
      </c>
      <c r="W460">
        <f>SUM(Table_ExternalData_1[FinData'[Profit']])</f>
        <v>16893702.260000009</v>
      </c>
      <c r="X460" s="15">
        <f>Table_ExternalData_1[[#This Row],[sum of profit]]/Table_ExternalData_1[[#This Row],[sum of sale]]</f>
        <v>0.14229109395685402</v>
      </c>
    </row>
    <row r="461" spans="1:24" x14ac:dyDescent="0.25">
      <c r="A461" t="s">
        <v>0</v>
      </c>
      <c r="B461" t="s">
        <v>11</v>
      </c>
      <c r="C461" t="s">
        <v>15</v>
      </c>
      <c r="D461" t="s">
        <v>74</v>
      </c>
      <c r="E461">
        <v>386</v>
      </c>
      <c r="F461">
        <v>10</v>
      </c>
      <c r="G461">
        <v>12</v>
      </c>
      <c r="H461">
        <v>4632</v>
      </c>
      <c r="I461">
        <v>463.2</v>
      </c>
      <c r="J461">
        <v>4168.8</v>
      </c>
      <c r="K461">
        <v>1158</v>
      </c>
      <c r="L461">
        <v>3010.8</v>
      </c>
      <c r="M461" s="2">
        <v>41548</v>
      </c>
      <c r="N461">
        <v>10</v>
      </c>
      <c r="O461" t="s">
        <v>68</v>
      </c>
      <c r="P461" t="s">
        <v>18</v>
      </c>
      <c r="Q461" t="s">
        <v>18</v>
      </c>
      <c r="R461" t="s">
        <v>21</v>
      </c>
      <c r="S461" t="s">
        <v>25</v>
      </c>
      <c r="T461">
        <v>10</v>
      </c>
      <c r="U461">
        <f>Table_ExternalData_1[[#This Row],[FinData'[Gross Sales']]]-Table_ExternalData_1[[#This Row],[FinData'[Discounts']]]</f>
        <v>4168.8</v>
      </c>
      <c r="V461">
        <f>SUM(Table_ExternalData_1[FinData'[Sales']])</f>
        <v>118726350.25999992</v>
      </c>
      <c r="W461">
        <f>SUM(Table_ExternalData_1[FinData'[Profit']])</f>
        <v>16893702.260000009</v>
      </c>
      <c r="X461" s="15">
        <f>Table_ExternalData_1[[#This Row],[sum of profit]]/Table_ExternalData_1[[#This Row],[sum of sale]]</f>
        <v>0.14229109395685402</v>
      </c>
    </row>
    <row r="462" spans="1:24" x14ac:dyDescent="0.25">
      <c r="A462" t="s">
        <v>1</v>
      </c>
      <c r="B462" t="s">
        <v>11</v>
      </c>
      <c r="C462" t="s">
        <v>13</v>
      </c>
      <c r="D462" t="s">
        <v>74</v>
      </c>
      <c r="E462">
        <v>3445.5</v>
      </c>
      <c r="F462">
        <v>3</v>
      </c>
      <c r="G462">
        <v>125</v>
      </c>
      <c r="H462">
        <v>430687.5</v>
      </c>
      <c r="I462">
        <v>43068.75</v>
      </c>
      <c r="J462">
        <v>387618.75</v>
      </c>
      <c r="K462">
        <v>413460</v>
      </c>
      <c r="L462">
        <v>-25841.25</v>
      </c>
      <c r="M462" s="2">
        <v>41730</v>
      </c>
      <c r="N462">
        <v>4</v>
      </c>
      <c r="O462" t="s">
        <v>71</v>
      </c>
      <c r="P462" t="s">
        <v>19</v>
      </c>
      <c r="Q462" t="s">
        <v>19</v>
      </c>
      <c r="R462" t="s">
        <v>23</v>
      </c>
      <c r="S462" t="s">
        <v>31</v>
      </c>
      <c r="T462">
        <v>4</v>
      </c>
      <c r="U462">
        <f>Table_ExternalData_1[[#This Row],[FinData'[Gross Sales']]]-Table_ExternalData_1[[#This Row],[FinData'[Discounts']]]</f>
        <v>387618.75</v>
      </c>
      <c r="V462">
        <f>SUM(Table_ExternalData_1[FinData'[Sales']])</f>
        <v>118726350.25999992</v>
      </c>
      <c r="W462">
        <f>SUM(Table_ExternalData_1[FinData'[Profit']])</f>
        <v>16893702.260000009</v>
      </c>
      <c r="X462" s="15">
        <f>Table_ExternalData_1[[#This Row],[sum of profit]]/Table_ExternalData_1[[#This Row],[sum of sale]]</f>
        <v>0.14229109395685402</v>
      </c>
    </row>
    <row r="463" spans="1:24" x14ac:dyDescent="0.25">
      <c r="A463" t="s">
        <v>1</v>
      </c>
      <c r="B463" t="s">
        <v>8</v>
      </c>
      <c r="C463" t="s">
        <v>13</v>
      </c>
      <c r="D463" t="s">
        <v>74</v>
      </c>
      <c r="E463">
        <v>1482</v>
      </c>
      <c r="F463">
        <v>3</v>
      </c>
      <c r="G463">
        <v>125</v>
      </c>
      <c r="H463">
        <v>185250</v>
      </c>
      <c r="I463">
        <v>18525</v>
      </c>
      <c r="J463">
        <v>166725</v>
      </c>
      <c r="K463">
        <v>177840</v>
      </c>
      <c r="L463">
        <v>-11115</v>
      </c>
      <c r="M463" s="2">
        <v>41609</v>
      </c>
      <c r="N463">
        <v>12</v>
      </c>
      <c r="O463" t="s">
        <v>63</v>
      </c>
      <c r="P463" t="s">
        <v>18</v>
      </c>
      <c r="Q463" t="s">
        <v>18</v>
      </c>
      <c r="R463" t="s">
        <v>21</v>
      </c>
      <c r="S463" t="s">
        <v>27</v>
      </c>
      <c r="T463">
        <v>12</v>
      </c>
      <c r="U463">
        <f>Table_ExternalData_1[[#This Row],[FinData'[Gross Sales']]]-Table_ExternalData_1[[#This Row],[FinData'[Discounts']]]</f>
        <v>166725</v>
      </c>
      <c r="V463">
        <f>SUM(Table_ExternalData_1[FinData'[Sales']])</f>
        <v>118726350.25999992</v>
      </c>
      <c r="W463">
        <f>SUM(Table_ExternalData_1[FinData'[Profit']])</f>
        <v>16893702.260000009</v>
      </c>
      <c r="X463" s="15">
        <f>Table_ExternalData_1[[#This Row],[sum of profit]]/Table_ExternalData_1[[#This Row],[sum of sale]]</f>
        <v>0.14229109395685402</v>
      </c>
    </row>
    <row r="464" spans="1:24" x14ac:dyDescent="0.25">
      <c r="A464" t="s">
        <v>2</v>
      </c>
      <c r="B464" t="s">
        <v>11</v>
      </c>
      <c r="C464" t="s">
        <v>14</v>
      </c>
      <c r="D464" t="s">
        <v>74</v>
      </c>
      <c r="E464">
        <v>2313</v>
      </c>
      <c r="F464">
        <v>5</v>
      </c>
      <c r="G464">
        <v>350</v>
      </c>
      <c r="H464">
        <v>809550</v>
      </c>
      <c r="I464">
        <v>80955</v>
      </c>
      <c r="J464">
        <v>728595</v>
      </c>
      <c r="K464">
        <v>601380</v>
      </c>
      <c r="L464">
        <v>127215</v>
      </c>
      <c r="M464" s="2">
        <v>41760</v>
      </c>
      <c r="N464">
        <v>5</v>
      </c>
      <c r="O464" t="s">
        <v>32</v>
      </c>
      <c r="P464" t="s">
        <v>19</v>
      </c>
      <c r="Q464" t="s">
        <v>19</v>
      </c>
      <c r="R464" t="s">
        <v>23</v>
      </c>
      <c r="S464" t="s">
        <v>32</v>
      </c>
      <c r="T464">
        <v>5</v>
      </c>
      <c r="U464">
        <f>Table_ExternalData_1[[#This Row],[FinData'[Gross Sales']]]-Table_ExternalData_1[[#This Row],[FinData'[Discounts']]]</f>
        <v>728595</v>
      </c>
      <c r="V464">
        <f>SUM(Table_ExternalData_1[FinData'[Sales']])</f>
        <v>118726350.25999992</v>
      </c>
      <c r="W464">
        <f>SUM(Table_ExternalData_1[FinData'[Profit']])</f>
        <v>16893702.260000009</v>
      </c>
      <c r="X464" s="15">
        <f>Table_ExternalData_1[[#This Row],[sum of profit]]/Table_ExternalData_1[[#This Row],[sum of sale]]</f>
        <v>0.14229109395685402</v>
      </c>
    </row>
    <row r="465" spans="1:24" x14ac:dyDescent="0.25">
      <c r="A465" t="s">
        <v>1</v>
      </c>
      <c r="B465" t="s">
        <v>11</v>
      </c>
      <c r="C465" t="s">
        <v>14</v>
      </c>
      <c r="D465" t="s">
        <v>74</v>
      </c>
      <c r="E465">
        <v>1804</v>
      </c>
      <c r="F465">
        <v>5</v>
      </c>
      <c r="G465">
        <v>125</v>
      </c>
      <c r="H465">
        <v>225500</v>
      </c>
      <c r="I465">
        <v>22550</v>
      </c>
      <c r="J465">
        <v>202950</v>
      </c>
      <c r="K465">
        <v>216480</v>
      </c>
      <c r="L465">
        <v>-13530</v>
      </c>
      <c r="M465" s="2">
        <v>41579</v>
      </c>
      <c r="N465">
        <v>11</v>
      </c>
      <c r="O465" t="s">
        <v>70</v>
      </c>
      <c r="P465" t="s">
        <v>18</v>
      </c>
      <c r="Q465" t="s">
        <v>18</v>
      </c>
      <c r="R465" t="s">
        <v>21</v>
      </c>
      <c r="S465" t="s">
        <v>26</v>
      </c>
      <c r="T465">
        <v>11</v>
      </c>
      <c r="U465">
        <f>Table_ExternalData_1[[#This Row],[FinData'[Gross Sales']]]-Table_ExternalData_1[[#This Row],[FinData'[Discounts']]]</f>
        <v>202950</v>
      </c>
      <c r="V465">
        <f>SUM(Table_ExternalData_1[FinData'[Sales']])</f>
        <v>118726350.25999992</v>
      </c>
      <c r="W465">
        <f>SUM(Table_ExternalData_1[FinData'[Profit']])</f>
        <v>16893702.260000009</v>
      </c>
      <c r="X465" s="15">
        <f>Table_ExternalData_1[[#This Row],[sum of profit]]/Table_ExternalData_1[[#This Row],[sum of sale]]</f>
        <v>0.14229109395685402</v>
      </c>
    </row>
    <row r="466" spans="1:24" x14ac:dyDescent="0.25">
      <c r="A466" t="s">
        <v>3</v>
      </c>
      <c r="B466" t="s">
        <v>8</v>
      </c>
      <c r="C466" t="s">
        <v>14</v>
      </c>
      <c r="D466" t="s">
        <v>74</v>
      </c>
      <c r="E466">
        <v>2072</v>
      </c>
      <c r="F466">
        <v>5</v>
      </c>
      <c r="G466">
        <v>15</v>
      </c>
      <c r="H466">
        <v>31080</v>
      </c>
      <c r="I466">
        <v>3108</v>
      </c>
      <c r="J466">
        <v>27972</v>
      </c>
      <c r="K466">
        <v>20720</v>
      </c>
      <c r="L466">
        <v>7252</v>
      </c>
      <c r="M466" s="2">
        <v>41974</v>
      </c>
      <c r="N466">
        <v>12</v>
      </c>
      <c r="O466" t="s">
        <v>63</v>
      </c>
      <c r="P466" t="s">
        <v>19</v>
      </c>
      <c r="Q466" t="s">
        <v>19</v>
      </c>
      <c r="R466" t="s">
        <v>21</v>
      </c>
      <c r="S466" t="s">
        <v>27</v>
      </c>
      <c r="T466">
        <v>12</v>
      </c>
      <c r="U466">
        <f>Table_ExternalData_1[[#This Row],[FinData'[Gross Sales']]]-Table_ExternalData_1[[#This Row],[FinData'[Discounts']]]</f>
        <v>27972</v>
      </c>
      <c r="V466">
        <f>SUM(Table_ExternalData_1[FinData'[Sales']])</f>
        <v>118726350.25999992</v>
      </c>
      <c r="W466">
        <f>SUM(Table_ExternalData_1[FinData'[Profit']])</f>
        <v>16893702.260000009</v>
      </c>
      <c r="X466" s="15">
        <f>Table_ExternalData_1[[#This Row],[sum of profit]]/Table_ExternalData_1[[#This Row],[sum of sale]]</f>
        <v>0.14229109395685402</v>
      </c>
    </row>
    <row r="467" spans="1:24" x14ac:dyDescent="0.25">
      <c r="A467" t="s">
        <v>2</v>
      </c>
      <c r="B467" t="s">
        <v>8</v>
      </c>
      <c r="C467" t="s">
        <v>15</v>
      </c>
      <c r="D467" t="s">
        <v>74</v>
      </c>
      <c r="E467">
        <v>1954</v>
      </c>
      <c r="F467">
        <v>10</v>
      </c>
      <c r="G467">
        <v>20</v>
      </c>
      <c r="H467">
        <v>39080</v>
      </c>
      <c r="I467">
        <v>3908</v>
      </c>
      <c r="J467">
        <v>35172</v>
      </c>
      <c r="K467">
        <v>19540</v>
      </c>
      <c r="L467">
        <v>15632</v>
      </c>
      <c r="M467" s="2">
        <v>41699</v>
      </c>
      <c r="N467">
        <v>3</v>
      </c>
      <c r="O467" t="s">
        <v>64</v>
      </c>
      <c r="P467" t="s">
        <v>19</v>
      </c>
      <c r="Q467" t="s">
        <v>19</v>
      </c>
      <c r="R467" t="s">
        <v>22</v>
      </c>
      <c r="S467" t="s">
        <v>30</v>
      </c>
      <c r="T467">
        <v>3</v>
      </c>
      <c r="U467">
        <f>Table_ExternalData_1[[#This Row],[FinData'[Gross Sales']]]-Table_ExternalData_1[[#This Row],[FinData'[Discounts']]]</f>
        <v>35172</v>
      </c>
      <c r="V467">
        <f>SUM(Table_ExternalData_1[FinData'[Sales']])</f>
        <v>118726350.25999992</v>
      </c>
      <c r="W467">
        <f>SUM(Table_ExternalData_1[FinData'[Profit']])</f>
        <v>16893702.260000009</v>
      </c>
      <c r="X467" s="15">
        <f>Table_ExternalData_1[[#This Row],[sum of profit]]/Table_ExternalData_1[[#This Row],[sum of sale]]</f>
        <v>0.14229109395685402</v>
      </c>
    </row>
    <row r="468" spans="1:24" x14ac:dyDescent="0.25">
      <c r="A468" t="s">
        <v>4</v>
      </c>
      <c r="B468" t="s">
        <v>10</v>
      </c>
      <c r="C468" t="s">
        <v>15</v>
      </c>
      <c r="D468" t="s">
        <v>74</v>
      </c>
      <c r="E468">
        <v>591</v>
      </c>
      <c r="F468">
        <v>10</v>
      </c>
      <c r="G468">
        <v>300</v>
      </c>
      <c r="H468">
        <v>177300</v>
      </c>
      <c r="I468">
        <v>17730</v>
      </c>
      <c r="J468">
        <v>159570</v>
      </c>
      <c r="K468">
        <v>147750</v>
      </c>
      <c r="L468">
        <v>11820</v>
      </c>
      <c r="M468" s="2">
        <v>41760</v>
      </c>
      <c r="N468">
        <v>5</v>
      </c>
      <c r="O468" t="s">
        <v>32</v>
      </c>
      <c r="P468" t="s">
        <v>19</v>
      </c>
      <c r="Q468" t="s">
        <v>19</v>
      </c>
      <c r="R468" t="s">
        <v>23</v>
      </c>
      <c r="S468" t="s">
        <v>32</v>
      </c>
      <c r="T468">
        <v>5</v>
      </c>
      <c r="U468">
        <f>Table_ExternalData_1[[#This Row],[FinData'[Gross Sales']]]-Table_ExternalData_1[[#This Row],[FinData'[Discounts']]]</f>
        <v>159570</v>
      </c>
      <c r="V468">
        <f>SUM(Table_ExternalData_1[FinData'[Sales']])</f>
        <v>118726350.25999992</v>
      </c>
      <c r="W468">
        <f>SUM(Table_ExternalData_1[FinData'[Profit']])</f>
        <v>16893702.260000009</v>
      </c>
      <c r="X468" s="15">
        <f>Table_ExternalData_1[[#This Row],[sum of profit]]/Table_ExternalData_1[[#This Row],[sum of sale]]</f>
        <v>0.14229109395685402</v>
      </c>
    </row>
    <row r="469" spans="1:24" x14ac:dyDescent="0.25">
      <c r="A469" t="s">
        <v>3</v>
      </c>
      <c r="B469" t="s">
        <v>8</v>
      </c>
      <c r="C469" t="s">
        <v>15</v>
      </c>
      <c r="D469" t="s">
        <v>74</v>
      </c>
      <c r="E469">
        <v>2167</v>
      </c>
      <c r="F469">
        <v>10</v>
      </c>
      <c r="G469">
        <v>15</v>
      </c>
      <c r="H469">
        <v>32505</v>
      </c>
      <c r="I469">
        <v>3250.5</v>
      </c>
      <c r="J469">
        <v>29254.5</v>
      </c>
      <c r="K469">
        <v>21670</v>
      </c>
      <c r="L469">
        <v>7584.5</v>
      </c>
      <c r="M469" s="2">
        <v>41548</v>
      </c>
      <c r="N469">
        <v>10</v>
      </c>
      <c r="O469" t="s">
        <v>68</v>
      </c>
      <c r="P469" t="s">
        <v>18</v>
      </c>
      <c r="Q469" t="s">
        <v>18</v>
      </c>
      <c r="R469" t="s">
        <v>21</v>
      </c>
      <c r="S469" t="s">
        <v>25</v>
      </c>
      <c r="T469">
        <v>10</v>
      </c>
      <c r="U469">
        <f>Table_ExternalData_1[[#This Row],[FinData'[Gross Sales']]]-Table_ExternalData_1[[#This Row],[FinData'[Discounts']]]</f>
        <v>29254.5</v>
      </c>
      <c r="V469">
        <f>SUM(Table_ExternalData_1[FinData'[Sales']])</f>
        <v>118726350.25999992</v>
      </c>
      <c r="W469">
        <f>SUM(Table_ExternalData_1[FinData'[Profit']])</f>
        <v>16893702.260000009</v>
      </c>
      <c r="X469" s="15">
        <f>Table_ExternalData_1[[#This Row],[sum of profit]]/Table_ExternalData_1[[#This Row],[sum of sale]]</f>
        <v>0.14229109395685402</v>
      </c>
    </row>
    <row r="470" spans="1:24" x14ac:dyDescent="0.25">
      <c r="A470" t="s">
        <v>2</v>
      </c>
      <c r="B470" t="s">
        <v>9</v>
      </c>
      <c r="C470" t="s">
        <v>15</v>
      </c>
      <c r="D470" t="s">
        <v>74</v>
      </c>
      <c r="E470">
        <v>241</v>
      </c>
      <c r="F470">
        <v>10</v>
      </c>
      <c r="G470">
        <v>20</v>
      </c>
      <c r="H470">
        <v>4820</v>
      </c>
      <c r="I470">
        <v>482</v>
      </c>
      <c r="J470">
        <v>4338</v>
      </c>
      <c r="K470">
        <v>2410</v>
      </c>
      <c r="L470">
        <v>1928</v>
      </c>
      <c r="M470" s="2">
        <v>41913</v>
      </c>
      <c r="N470">
        <v>10</v>
      </c>
      <c r="O470" t="s">
        <v>68</v>
      </c>
      <c r="P470" t="s">
        <v>19</v>
      </c>
      <c r="Q470" t="s">
        <v>19</v>
      </c>
      <c r="R470" t="s">
        <v>21</v>
      </c>
      <c r="S470" t="s">
        <v>25</v>
      </c>
      <c r="T470">
        <v>10</v>
      </c>
      <c r="U470">
        <f>Table_ExternalData_1[[#This Row],[FinData'[Gross Sales']]]-Table_ExternalData_1[[#This Row],[FinData'[Discounts']]]</f>
        <v>4338</v>
      </c>
      <c r="V470">
        <f>SUM(Table_ExternalData_1[FinData'[Sales']])</f>
        <v>118726350.25999992</v>
      </c>
      <c r="W470">
        <f>SUM(Table_ExternalData_1[FinData'[Profit']])</f>
        <v>16893702.260000009</v>
      </c>
      <c r="X470" s="15">
        <f>Table_ExternalData_1[[#This Row],[sum of profit]]/Table_ExternalData_1[[#This Row],[sum of sale]]</f>
        <v>0.14229109395685402</v>
      </c>
    </row>
    <row r="471" spans="1:24" x14ac:dyDescent="0.25">
      <c r="A471" t="s">
        <v>3</v>
      </c>
      <c r="B471" t="s">
        <v>9</v>
      </c>
      <c r="C471" t="s">
        <v>16</v>
      </c>
      <c r="D471" t="s">
        <v>74</v>
      </c>
      <c r="E471">
        <v>681</v>
      </c>
      <c r="F471">
        <v>120</v>
      </c>
      <c r="G471">
        <v>15</v>
      </c>
      <c r="H471">
        <v>10215</v>
      </c>
      <c r="I471">
        <v>1021.5</v>
      </c>
      <c r="J471">
        <v>9193.5</v>
      </c>
      <c r="K471">
        <v>6810</v>
      </c>
      <c r="L471">
        <v>2383.5</v>
      </c>
      <c r="M471" s="2">
        <v>41640</v>
      </c>
      <c r="N471">
        <v>1</v>
      </c>
      <c r="O471" t="s">
        <v>61</v>
      </c>
      <c r="P471" t="s">
        <v>19</v>
      </c>
      <c r="Q471" t="s">
        <v>19</v>
      </c>
      <c r="R471" t="s">
        <v>22</v>
      </c>
      <c r="S471" t="s">
        <v>28</v>
      </c>
      <c r="T471">
        <v>1</v>
      </c>
      <c r="U471">
        <f>Table_ExternalData_1[[#This Row],[FinData'[Gross Sales']]]-Table_ExternalData_1[[#This Row],[FinData'[Discounts']]]</f>
        <v>9193.5</v>
      </c>
      <c r="V471">
        <f>SUM(Table_ExternalData_1[FinData'[Sales']])</f>
        <v>118726350.25999992</v>
      </c>
      <c r="W471">
        <f>SUM(Table_ExternalData_1[FinData'[Profit']])</f>
        <v>16893702.260000009</v>
      </c>
      <c r="X471" s="15">
        <f>Table_ExternalData_1[[#This Row],[sum of profit]]/Table_ExternalData_1[[#This Row],[sum of sale]]</f>
        <v>0.14229109395685402</v>
      </c>
    </row>
    <row r="472" spans="1:24" x14ac:dyDescent="0.25">
      <c r="A472" t="s">
        <v>3</v>
      </c>
      <c r="B472" t="s">
        <v>9</v>
      </c>
      <c r="C472" t="s">
        <v>16</v>
      </c>
      <c r="D472" t="s">
        <v>74</v>
      </c>
      <c r="E472">
        <v>510</v>
      </c>
      <c r="F472">
        <v>120</v>
      </c>
      <c r="G472">
        <v>15</v>
      </c>
      <c r="H472">
        <v>7650</v>
      </c>
      <c r="I472">
        <v>765</v>
      </c>
      <c r="J472">
        <v>6885</v>
      </c>
      <c r="K472">
        <v>5100</v>
      </c>
      <c r="L472">
        <v>1785</v>
      </c>
      <c r="M472" s="2">
        <v>41730</v>
      </c>
      <c r="N472">
        <v>4</v>
      </c>
      <c r="O472" t="s">
        <v>71</v>
      </c>
      <c r="P472" t="s">
        <v>19</v>
      </c>
      <c r="Q472" t="s">
        <v>19</v>
      </c>
      <c r="R472" t="s">
        <v>23</v>
      </c>
      <c r="S472" t="s">
        <v>31</v>
      </c>
      <c r="T472">
        <v>4</v>
      </c>
      <c r="U472">
        <f>Table_ExternalData_1[[#This Row],[FinData'[Gross Sales']]]-Table_ExternalData_1[[#This Row],[FinData'[Discounts']]]</f>
        <v>6885</v>
      </c>
      <c r="V472">
        <f>SUM(Table_ExternalData_1[FinData'[Sales']])</f>
        <v>118726350.25999992</v>
      </c>
      <c r="W472">
        <f>SUM(Table_ExternalData_1[FinData'[Profit']])</f>
        <v>16893702.260000009</v>
      </c>
      <c r="X472" s="15">
        <f>Table_ExternalData_1[[#This Row],[sum of profit]]/Table_ExternalData_1[[#This Row],[sum of sale]]</f>
        <v>0.14229109395685402</v>
      </c>
    </row>
    <row r="473" spans="1:24" x14ac:dyDescent="0.25">
      <c r="A473" t="s">
        <v>3</v>
      </c>
      <c r="B473" t="s">
        <v>11</v>
      </c>
      <c r="C473" t="s">
        <v>16</v>
      </c>
      <c r="D473" t="s">
        <v>74</v>
      </c>
      <c r="E473">
        <v>790</v>
      </c>
      <c r="F473">
        <v>120</v>
      </c>
      <c r="G473">
        <v>15</v>
      </c>
      <c r="H473">
        <v>11850</v>
      </c>
      <c r="I473">
        <v>1185</v>
      </c>
      <c r="J473">
        <v>10665</v>
      </c>
      <c r="K473">
        <v>7900</v>
      </c>
      <c r="L473">
        <v>2765</v>
      </c>
      <c r="M473" s="2">
        <v>41760</v>
      </c>
      <c r="N473">
        <v>5</v>
      </c>
      <c r="O473" t="s">
        <v>32</v>
      </c>
      <c r="P473" t="s">
        <v>19</v>
      </c>
      <c r="Q473" t="s">
        <v>19</v>
      </c>
      <c r="R473" t="s">
        <v>23</v>
      </c>
      <c r="S473" t="s">
        <v>32</v>
      </c>
      <c r="T473">
        <v>5</v>
      </c>
      <c r="U473">
        <f>Table_ExternalData_1[[#This Row],[FinData'[Gross Sales']]]-Table_ExternalData_1[[#This Row],[FinData'[Discounts']]]</f>
        <v>10665</v>
      </c>
      <c r="V473">
        <f>SUM(Table_ExternalData_1[FinData'[Sales']])</f>
        <v>118726350.25999992</v>
      </c>
      <c r="W473">
        <f>SUM(Table_ExternalData_1[FinData'[Profit']])</f>
        <v>16893702.260000009</v>
      </c>
      <c r="X473" s="15">
        <f>Table_ExternalData_1[[#This Row],[sum of profit]]/Table_ExternalData_1[[#This Row],[sum of sale]]</f>
        <v>0.14229109395685402</v>
      </c>
    </row>
    <row r="474" spans="1:24" x14ac:dyDescent="0.25">
      <c r="A474" t="s">
        <v>2</v>
      </c>
      <c r="B474" t="s">
        <v>8</v>
      </c>
      <c r="C474" t="s">
        <v>16</v>
      </c>
      <c r="D474" t="s">
        <v>74</v>
      </c>
      <c r="E474">
        <v>639</v>
      </c>
      <c r="F474">
        <v>120</v>
      </c>
      <c r="G474">
        <v>350</v>
      </c>
      <c r="H474">
        <v>223650</v>
      </c>
      <c r="I474">
        <v>22365</v>
      </c>
      <c r="J474">
        <v>201285</v>
      </c>
      <c r="K474">
        <v>166140</v>
      </c>
      <c r="L474">
        <v>35145</v>
      </c>
      <c r="M474" s="2">
        <v>41821</v>
      </c>
      <c r="N474">
        <v>7</v>
      </c>
      <c r="O474" t="s">
        <v>65</v>
      </c>
      <c r="P474" t="s">
        <v>19</v>
      </c>
      <c r="Q474" t="s">
        <v>19</v>
      </c>
      <c r="R474" t="s">
        <v>20</v>
      </c>
      <c r="S474" t="s">
        <v>34</v>
      </c>
      <c r="T474">
        <v>7</v>
      </c>
      <c r="U474">
        <f>Table_ExternalData_1[[#This Row],[FinData'[Gross Sales']]]-Table_ExternalData_1[[#This Row],[FinData'[Discounts']]]</f>
        <v>201285</v>
      </c>
      <c r="V474">
        <f>SUM(Table_ExternalData_1[FinData'[Sales']])</f>
        <v>118726350.25999992</v>
      </c>
      <c r="W474">
        <f>SUM(Table_ExternalData_1[FinData'[Profit']])</f>
        <v>16893702.260000009</v>
      </c>
      <c r="X474" s="15">
        <f>Table_ExternalData_1[[#This Row],[sum of profit]]/Table_ExternalData_1[[#This Row],[sum of sale]]</f>
        <v>0.14229109395685402</v>
      </c>
    </row>
    <row r="475" spans="1:24" x14ac:dyDescent="0.25">
      <c r="A475" t="s">
        <v>1</v>
      </c>
      <c r="B475" t="s">
        <v>11</v>
      </c>
      <c r="C475" t="s">
        <v>16</v>
      </c>
      <c r="D475" t="s">
        <v>74</v>
      </c>
      <c r="E475">
        <v>1596</v>
      </c>
      <c r="F475">
        <v>120</v>
      </c>
      <c r="G475">
        <v>125</v>
      </c>
      <c r="H475">
        <v>199500</v>
      </c>
      <c r="I475">
        <v>19950</v>
      </c>
      <c r="J475">
        <v>179550</v>
      </c>
      <c r="K475">
        <v>191520</v>
      </c>
      <c r="L475">
        <v>-11970</v>
      </c>
      <c r="M475" s="2">
        <v>41883</v>
      </c>
      <c r="N475">
        <v>9</v>
      </c>
      <c r="O475" t="s">
        <v>67</v>
      </c>
      <c r="P475" t="s">
        <v>19</v>
      </c>
      <c r="Q475" t="s">
        <v>19</v>
      </c>
      <c r="R475" t="s">
        <v>20</v>
      </c>
      <c r="S475" t="s">
        <v>24</v>
      </c>
      <c r="T475">
        <v>9</v>
      </c>
      <c r="U475">
        <f>Table_ExternalData_1[[#This Row],[FinData'[Gross Sales']]]-Table_ExternalData_1[[#This Row],[FinData'[Discounts']]]</f>
        <v>179550</v>
      </c>
      <c r="V475">
        <f>SUM(Table_ExternalData_1[FinData'[Sales']])</f>
        <v>118726350.25999992</v>
      </c>
      <c r="W475">
        <f>SUM(Table_ExternalData_1[FinData'[Profit']])</f>
        <v>16893702.260000009</v>
      </c>
      <c r="X475" s="15">
        <f>Table_ExternalData_1[[#This Row],[sum of profit]]/Table_ExternalData_1[[#This Row],[sum of sale]]</f>
        <v>0.14229109395685402</v>
      </c>
    </row>
    <row r="476" spans="1:24" x14ac:dyDescent="0.25">
      <c r="A476" t="s">
        <v>4</v>
      </c>
      <c r="B476" t="s">
        <v>11</v>
      </c>
      <c r="C476" t="s">
        <v>16</v>
      </c>
      <c r="D476" t="s">
        <v>74</v>
      </c>
      <c r="E476">
        <v>2294</v>
      </c>
      <c r="F476">
        <v>120</v>
      </c>
      <c r="G476">
        <v>300</v>
      </c>
      <c r="H476">
        <v>688200</v>
      </c>
      <c r="I476">
        <v>68820</v>
      </c>
      <c r="J476">
        <v>619380</v>
      </c>
      <c r="K476">
        <v>573500</v>
      </c>
      <c r="L476">
        <v>45880</v>
      </c>
      <c r="M476" s="2">
        <v>41548</v>
      </c>
      <c r="N476">
        <v>10</v>
      </c>
      <c r="O476" t="s">
        <v>68</v>
      </c>
      <c r="P476" t="s">
        <v>18</v>
      </c>
      <c r="Q476" t="s">
        <v>18</v>
      </c>
      <c r="R476" t="s">
        <v>21</v>
      </c>
      <c r="S476" t="s">
        <v>25</v>
      </c>
      <c r="T476">
        <v>10</v>
      </c>
      <c r="U476">
        <f>Table_ExternalData_1[[#This Row],[FinData'[Gross Sales']]]-Table_ExternalData_1[[#This Row],[FinData'[Discounts']]]</f>
        <v>619380</v>
      </c>
      <c r="V476">
        <f>SUM(Table_ExternalData_1[FinData'[Sales']])</f>
        <v>118726350.25999992</v>
      </c>
      <c r="W476">
        <f>SUM(Table_ExternalData_1[FinData'[Profit']])</f>
        <v>16893702.260000009</v>
      </c>
      <c r="X476" s="15">
        <f>Table_ExternalData_1[[#This Row],[sum of profit]]/Table_ExternalData_1[[#This Row],[sum of sale]]</f>
        <v>0.14229109395685402</v>
      </c>
    </row>
    <row r="477" spans="1:24" x14ac:dyDescent="0.25">
      <c r="A477" t="s">
        <v>2</v>
      </c>
      <c r="B477" t="s">
        <v>9</v>
      </c>
      <c r="C477" t="s">
        <v>16</v>
      </c>
      <c r="D477" t="s">
        <v>74</v>
      </c>
      <c r="E477">
        <v>241</v>
      </c>
      <c r="F477">
        <v>120</v>
      </c>
      <c r="G477">
        <v>20</v>
      </c>
      <c r="H477">
        <v>4820</v>
      </c>
      <c r="I477">
        <v>482</v>
      </c>
      <c r="J477">
        <v>4338</v>
      </c>
      <c r="K477">
        <v>2410</v>
      </c>
      <c r="L477">
        <v>1928</v>
      </c>
      <c r="M477" s="2">
        <v>41913</v>
      </c>
      <c r="N477">
        <v>10</v>
      </c>
      <c r="O477" t="s">
        <v>68</v>
      </c>
      <c r="P477" t="s">
        <v>19</v>
      </c>
      <c r="Q477" t="s">
        <v>19</v>
      </c>
      <c r="R477" t="s">
        <v>21</v>
      </c>
      <c r="S477" t="s">
        <v>25</v>
      </c>
      <c r="T477">
        <v>10</v>
      </c>
      <c r="U477">
        <f>Table_ExternalData_1[[#This Row],[FinData'[Gross Sales']]]-Table_ExternalData_1[[#This Row],[FinData'[Discounts']]]</f>
        <v>4338</v>
      </c>
      <c r="V477">
        <f>SUM(Table_ExternalData_1[FinData'[Sales']])</f>
        <v>118726350.25999992</v>
      </c>
      <c r="W477">
        <f>SUM(Table_ExternalData_1[FinData'[Profit']])</f>
        <v>16893702.260000009</v>
      </c>
      <c r="X477" s="15">
        <f>Table_ExternalData_1[[#This Row],[sum of profit]]/Table_ExternalData_1[[#This Row],[sum of sale]]</f>
        <v>0.14229109395685402</v>
      </c>
    </row>
    <row r="478" spans="1:24" x14ac:dyDescent="0.25">
      <c r="A478" t="s">
        <v>2</v>
      </c>
      <c r="B478" t="s">
        <v>9</v>
      </c>
      <c r="C478" t="s">
        <v>16</v>
      </c>
      <c r="D478" t="s">
        <v>74</v>
      </c>
      <c r="E478">
        <v>2665</v>
      </c>
      <c r="F478">
        <v>120</v>
      </c>
      <c r="G478">
        <v>7</v>
      </c>
      <c r="H478">
        <v>18655</v>
      </c>
      <c r="I478">
        <v>1865.5</v>
      </c>
      <c r="J478">
        <v>16789.5</v>
      </c>
      <c r="K478">
        <v>13325</v>
      </c>
      <c r="L478">
        <v>3464.5</v>
      </c>
      <c r="M478" s="2">
        <v>41944</v>
      </c>
      <c r="N478">
        <v>11</v>
      </c>
      <c r="O478" t="s">
        <v>70</v>
      </c>
      <c r="P478" t="s">
        <v>19</v>
      </c>
      <c r="Q478" t="s">
        <v>19</v>
      </c>
      <c r="R478" t="s">
        <v>21</v>
      </c>
      <c r="S478" t="s">
        <v>26</v>
      </c>
      <c r="T478">
        <v>11</v>
      </c>
      <c r="U478">
        <f>Table_ExternalData_1[[#This Row],[FinData'[Gross Sales']]]-Table_ExternalData_1[[#This Row],[FinData'[Discounts']]]</f>
        <v>16789.5</v>
      </c>
      <c r="V478">
        <f>SUM(Table_ExternalData_1[FinData'[Sales']])</f>
        <v>118726350.25999992</v>
      </c>
      <c r="W478">
        <f>SUM(Table_ExternalData_1[FinData'[Profit']])</f>
        <v>16893702.260000009</v>
      </c>
      <c r="X478" s="15">
        <f>Table_ExternalData_1[[#This Row],[sum of profit]]/Table_ExternalData_1[[#This Row],[sum of sale]]</f>
        <v>0.14229109395685402</v>
      </c>
    </row>
    <row r="479" spans="1:24" x14ac:dyDescent="0.25">
      <c r="A479" t="s">
        <v>1</v>
      </c>
      <c r="B479" t="s">
        <v>7</v>
      </c>
      <c r="C479" t="s">
        <v>16</v>
      </c>
      <c r="D479" t="s">
        <v>74</v>
      </c>
      <c r="E479">
        <v>1916</v>
      </c>
      <c r="F479">
        <v>120</v>
      </c>
      <c r="G479">
        <v>125</v>
      </c>
      <c r="H479">
        <v>239500</v>
      </c>
      <c r="I479">
        <v>23950</v>
      </c>
      <c r="J479">
        <v>215550</v>
      </c>
      <c r="K479">
        <v>229920</v>
      </c>
      <c r="L479">
        <v>-14370</v>
      </c>
      <c r="M479" s="2">
        <v>41609</v>
      </c>
      <c r="N479">
        <v>12</v>
      </c>
      <c r="O479" t="s">
        <v>63</v>
      </c>
      <c r="P479" t="s">
        <v>18</v>
      </c>
      <c r="Q479" t="s">
        <v>18</v>
      </c>
      <c r="R479" t="s">
        <v>21</v>
      </c>
      <c r="S479" t="s">
        <v>27</v>
      </c>
      <c r="T479">
        <v>12</v>
      </c>
      <c r="U479">
        <f>Table_ExternalData_1[[#This Row],[FinData'[Gross Sales']]]-Table_ExternalData_1[[#This Row],[FinData'[Discounts']]]</f>
        <v>215550</v>
      </c>
      <c r="V479">
        <f>SUM(Table_ExternalData_1[FinData'[Sales']])</f>
        <v>118726350.25999992</v>
      </c>
      <c r="W479">
        <f>SUM(Table_ExternalData_1[FinData'[Profit']])</f>
        <v>16893702.260000009</v>
      </c>
      <c r="X479" s="15">
        <f>Table_ExternalData_1[[#This Row],[sum of profit]]/Table_ExternalData_1[[#This Row],[sum of sale]]</f>
        <v>0.14229109395685402</v>
      </c>
    </row>
    <row r="480" spans="1:24" x14ac:dyDescent="0.25">
      <c r="A480" t="s">
        <v>4</v>
      </c>
      <c r="B480" t="s">
        <v>8</v>
      </c>
      <c r="C480" t="s">
        <v>16</v>
      </c>
      <c r="D480" t="s">
        <v>74</v>
      </c>
      <c r="E480">
        <v>853</v>
      </c>
      <c r="F480">
        <v>120</v>
      </c>
      <c r="G480">
        <v>300</v>
      </c>
      <c r="H480">
        <v>255900</v>
      </c>
      <c r="I480">
        <v>25590</v>
      </c>
      <c r="J480">
        <v>230310</v>
      </c>
      <c r="K480">
        <v>213250</v>
      </c>
      <c r="L480">
        <v>17060</v>
      </c>
      <c r="M480" s="2">
        <v>41974</v>
      </c>
      <c r="N480">
        <v>12</v>
      </c>
      <c r="O480" t="s">
        <v>63</v>
      </c>
      <c r="P480" t="s">
        <v>19</v>
      </c>
      <c r="Q480" t="s">
        <v>19</v>
      </c>
      <c r="R480" t="s">
        <v>21</v>
      </c>
      <c r="S480" t="s">
        <v>27</v>
      </c>
      <c r="T480">
        <v>12</v>
      </c>
      <c r="U480">
        <f>Table_ExternalData_1[[#This Row],[FinData'[Gross Sales']]]-Table_ExternalData_1[[#This Row],[FinData'[Discounts']]]</f>
        <v>230310</v>
      </c>
      <c r="V480">
        <f>SUM(Table_ExternalData_1[FinData'[Sales']])</f>
        <v>118726350.25999992</v>
      </c>
      <c r="W480">
        <f>SUM(Table_ExternalData_1[FinData'[Profit']])</f>
        <v>16893702.260000009</v>
      </c>
      <c r="X480" s="15">
        <f>Table_ExternalData_1[[#This Row],[sum of profit]]/Table_ExternalData_1[[#This Row],[sum of sale]]</f>
        <v>0.14229109395685402</v>
      </c>
    </row>
    <row r="481" spans="1:24" x14ac:dyDescent="0.25">
      <c r="A481" t="s">
        <v>1</v>
      </c>
      <c r="B481" t="s">
        <v>10</v>
      </c>
      <c r="C481" t="s">
        <v>17</v>
      </c>
      <c r="D481" t="s">
        <v>74</v>
      </c>
      <c r="E481">
        <v>341</v>
      </c>
      <c r="F481">
        <v>250</v>
      </c>
      <c r="G481">
        <v>125</v>
      </c>
      <c r="H481">
        <v>42625</v>
      </c>
      <c r="I481">
        <v>4262.5</v>
      </c>
      <c r="J481">
        <v>38362.5</v>
      </c>
      <c r="K481">
        <v>40920</v>
      </c>
      <c r="L481">
        <v>-2557.5</v>
      </c>
      <c r="M481" s="2">
        <v>41760</v>
      </c>
      <c r="N481">
        <v>5</v>
      </c>
      <c r="O481" t="s">
        <v>32</v>
      </c>
      <c r="P481" t="s">
        <v>19</v>
      </c>
      <c r="Q481" t="s">
        <v>19</v>
      </c>
      <c r="R481" t="s">
        <v>23</v>
      </c>
      <c r="S481" t="s">
        <v>32</v>
      </c>
      <c r="T481">
        <v>5</v>
      </c>
      <c r="U481">
        <f>Table_ExternalData_1[[#This Row],[FinData'[Gross Sales']]]-Table_ExternalData_1[[#This Row],[FinData'[Discounts']]]</f>
        <v>38362.5</v>
      </c>
      <c r="V481">
        <f>SUM(Table_ExternalData_1[FinData'[Sales']])</f>
        <v>118726350.25999992</v>
      </c>
      <c r="W481">
        <f>SUM(Table_ExternalData_1[FinData'[Profit']])</f>
        <v>16893702.260000009</v>
      </c>
      <c r="X481" s="15">
        <f>Table_ExternalData_1[[#This Row],[sum of profit]]/Table_ExternalData_1[[#This Row],[sum of sale]]</f>
        <v>0.14229109395685402</v>
      </c>
    </row>
    <row r="482" spans="1:24" x14ac:dyDescent="0.25">
      <c r="A482" t="s">
        <v>3</v>
      </c>
      <c r="B482" t="s">
        <v>10</v>
      </c>
      <c r="C482" t="s">
        <v>17</v>
      </c>
      <c r="D482" t="s">
        <v>74</v>
      </c>
      <c r="E482">
        <v>641</v>
      </c>
      <c r="F482">
        <v>250</v>
      </c>
      <c r="G482">
        <v>15</v>
      </c>
      <c r="H482">
        <v>9615</v>
      </c>
      <c r="I482">
        <v>961.5</v>
      </c>
      <c r="J482">
        <v>8653.5</v>
      </c>
      <c r="K482">
        <v>6410</v>
      </c>
      <c r="L482">
        <v>2243.5</v>
      </c>
      <c r="M482" s="2">
        <v>41821</v>
      </c>
      <c r="N482">
        <v>7</v>
      </c>
      <c r="O482" t="s">
        <v>65</v>
      </c>
      <c r="P482" t="s">
        <v>19</v>
      </c>
      <c r="Q482" t="s">
        <v>19</v>
      </c>
      <c r="R482" t="s">
        <v>20</v>
      </c>
      <c r="S482" t="s">
        <v>34</v>
      </c>
      <c r="T482">
        <v>7</v>
      </c>
      <c r="U482">
        <f>Table_ExternalData_1[[#This Row],[FinData'[Gross Sales']]]-Table_ExternalData_1[[#This Row],[FinData'[Discounts']]]</f>
        <v>8653.5</v>
      </c>
      <c r="V482">
        <f>SUM(Table_ExternalData_1[FinData'[Sales']])</f>
        <v>118726350.25999992</v>
      </c>
      <c r="W482">
        <f>SUM(Table_ExternalData_1[FinData'[Profit']])</f>
        <v>16893702.260000009</v>
      </c>
      <c r="X482" s="15">
        <f>Table_ExternalData_1[[#This Row],[sum of profit]]/Table_ExternalData_1[[#This Row],[sum of sale]]</f>
        <v>0.14229109395685402</v>
      </c>
    </row>
    <row r="483" spans="1:24" x14ac:dyDescent="0.25">
      <c r="A483" t="s">
        <v>2</v>
      </c>
      <c r="B483" t="s">
        <v>11</v>
      </c>
      <c r="C483" t="s">
        <v>17</v>
      </c>
      <c r="D483" t="s">
        <v>74</v>
      </c>
      <c r="E483">
        <v>2807</v>
      </c>
      <c r="F483">
        <v>250</v>
      </c>
      <c r="G483">
        <v>350</v>
      </c>
      <c r="H483">
        <v>982450</v>
      </c>
      <c r="I483">
        <v>98245</v>
      </c>
      <c r="J483">
        <v>884205</v>
      </c>
      <c r="K483">
        <v>729820</v>
      </c>
      <c r="L483">
        <v>154385</v>
      </c>
      <c r="M483" s="2">
        <v>41852</v>
      </c>
      <c r="N483">
        <v>8</v>
      </c>
      <c r="O483" t="s">
        <v>66</v>
      </c>
      <c r="P483" t="s">
        <v>19</v>
      </c>
      <c r="Q483" t="s">
        <v>19</v>
      </c>
      <c r="R483" t="s">
        <v>20</v>
      </c>
      <c r="S483" t="s">
        <v>35</v>
      </c>
      <c r="T483">
        <v>8</v>
      </c>
      <c r="U483">
        <f>Table_ExternalData_1[[#This Row],[FinData'[Gross Sales']]]-Table_ExternalData_1[[#This Row],[FinData'[Discounts']]]</f>
        <v>884205</v>
      </c>
      <c r="V483">
        <f>SUM(Table_ExternalData_1[FinData'[Sales']])</f>
        <v>118726350.25999992</v>
      </c>
      <c r="W483">
        <f>SUM(Table_ExternalData_1[FinData'[Profit']])</f>
        <v>16893702.260000009</v>
      </c>
      <c r="X483" s="15">
        <f>Table_ExternalData_1[[#This Row],[sum of profit]]/Table_ExternalData_1[[#This Row],[sum of sale]]</f>
        <v>0.14229109395685402</v>
      </c>
    </row>
    <row r="484" spans="1:24" x14ac:dyDescent="0.25">
      <c r="A484" t="s">
        <v>4</v>
      </c>
      <c r="B484" t="s">
        <v>10</v>
      </c>
      <c r="C484" t="s">
        <v>17</v>
      </c>
      <c r="D484" t="s">
        <v>74</v>
      </c>
      <c r="E484">
        <v>432</v>
      </c>
      <c r="F484">
        <v>250</v>
      </c>
      <c r="G484">
        <v>300</v>
      </c>
      <c r="H484">
        <v>129600</v>
      </c>
      <c r="I484">
        <v>12960</v>
      </c>
      <c r="J484">
        <v>116640</v>
      </c>
      <c r="K484">
        <v>108000</v>
      </c>
      <c r="L484">
        <v>8640</v>
      </c>
      <c r="M484" s="2">
        <v>41883</v>
      </c>
      <c r="N484">
        <v>9</v>
      </c>
      <c r="O484" t="s">
        <v>67</v>
      </c>
      <c r="P484" t="s">
        <v>19</v>
      </c>
      <c r="Q484" t="s">
        <v>19</v>
      </c>
      <c r="R484" t="s">
        <v>20</v>
      </c>
      <c r="S484" t="s">
        <v>24</v>
      </c>
      <c r="T484">
        <v>9</v>
      </c>
      <c r="U484">
        <f>Table_ExternalData_1[[#This Row],[FinData'[Gross Sales']]]-Table_ExternalData_1[[#This Row],[FinData'[Discounts']]]</f>
        <v>116640</v>
      </c>
      <c r="V484">
        <f>SUM(Table_ExternalData_1[FinData'[Sales']])</f>
        <v>118726350.25999992</v>
      </c>
      <c r="W484">
        <f>SUM(Table_ExternalData_1[FinData'[Profit']])</f>
        <v>16893702.260000009</v>
      </c>
      <c r="X484" s="15">
        <f>Table_ExternalData_1[[#This Row],[sum of profit]]/Table_ExternalData_1[[#This Row],[sum of sale]]</f>
        <v>0.14229109395685402</v>
      </c>
    </row>
    <row r="485" spans="1:24" x14ac:dyDescent="0.25">
      <c r="A485" t="s">
        <v>4</v>
      </c>
      <c r="B485" t="s">
        <v>11</v>
      </c>
      <c r="C485" t="s">
        <v>17</v>
      </c>
      <c r="D485" t="s">
        <v>74</v>
      </c>
      <c r="E485">
        <v>2294</v>
      </c>
      <c r="F485">
        <v>250</v>
      </c>
      <c r="G485">
        <v>300</v>
      </c>
      <c r="H485">
        <v>688200</v>
      </c>
      <c r="I485">
        <v>68820</v>
      </c>
      <c r="J485">
        <v>619380</v>
      </c>
      <c r="K485">
        <v>573500</v>
      </c>
      <c r="L485">
        <v>45880</v>
      </c>
      <c r="M485" s="2">
        <v>41548</v>
      </c>
      <c r="N485">
        <v>10</v>
      </c>
      <c r="O485" t="s">
        <v>68</v>
      </c>
      <c r="P485" t="s">
        <v>18</v>
      </c>
      <c r="Q485" t="s">
        <v>18</v>
      </c>
      <c r="R485" t="s">
        <v>21</v>
      </c>
      <c r="S485" t="s">
        <v>25</v>
      </c>
      <c r="T485">
        <v>10</v>
      </c>
      <c r="U485">
        <f>Table_ExternalData_1[[#This Row],[FinData'[Gross Sales']]]-Table_ExternalData_1[[#This Row],[FinData'[Discounts']]]</f>
        <v>619380</v>
      </c>
      <c r="V485">
        <f>SUM(Table_ExternalData_1[FinData'[Sales']])</f>
        <v>118726350.25999992</v>
      </c>
      <c r="W485">
        <f>SUM(Table_ExternalData_1[FinData'[Profit']])</f>
        <v>16893702.260000009</v>
      </c>
      <c r="X485" s="15">
        <f>Table_ExternalData_1[[#This Row],[sum of profit]]/Table_ExternalData_1[[#This Row],[sum of sale]]</f>
        <v>0.14229109395685402</v>
      </c>
    </row>
    <row r="486" spans="1:24" x14ac:dyDescent="0.25">
      <c r="A486" t="s">
        <v>3</v>
      </c>
      <c r="B486" t="s">
        <v>8</v>
      </c>
      <c r="C486" t="s">
        <v>17</v>
      </c>
      <c r="D486" t="s">
        <v>74</v>
      </c>
      <c r="E486">
        <v>2167</v>
      </c>
      <c r="F486">
        <v>250</v>
      </c>
      <c r="G486">
        <v>15</v>
      </c>
      <c r="H486">
        <v>32505</v>
      </c>
      <c r="I486">
        <v>3250.5</v>
      </c>
      <c r="J486">
        <v>29254.5</v>
      </c>
      <c r="K486">
        <v>21670</v>
      </c>
      <c r="L486">
        <v>7584.5</v>
      </c>
      <c r="M486" s="2">
        <v>41548</v>
      </c>
      <c r="N486">
        <v>10</v>
      </c>
      <c r="O486" t="s">
        <v>68</v>
      </c>
      <c r="P486" t="s">
        <v>18</v>
      </c>
      <c r="Q486" t="s">
        <v>18</v>
      </c>
      <c r="R486" t="s">
        <v>21</v>
      </c>
      <c r="S486" t="s">
        <v>25</v>
      </c>
      <c r="T486">
        <v>10</v>
      </c>
      <c r="U486">
        <f>Table_ExternalData_1[[#This Row],[FinData'[Gross Sales']]]-Table_ExternalData_1[[#This Row],[FinData'[Discounts']]]</f>
        <v>29254.5</v>
      </c>
      <c r="V486">
        <f>SUM(Table_ExternalData_1[FinData'[Sales']])</f>
        <v>118726350.25999992</v>
      </c>
      <c r="W486">
        <f>SUM(Table_ExternalData_1[FinData'[Profit']])</f>
        <v>16893702.260000009</v>
      </c>
      <c r="X486" s="15">
        <f>Table_ExternalData_1[[#This Row],[sum of profit]]/Table_ExternalData_1[[#This Row],[sum of sale]]</f>
        <v>0.14229109395685402</v>
      </c>
    </row>
    <row r="487" spans="1:24" x14ac:dyDescent="0.25">
      <c r="A487" t="s">
        <v>1</v>
      </c>
      <c r="B487" t="s">
        <v>7</v>
      </c>
      <c r="C487" t="s">
        <v>17</v>
      </c>
      <c r="D487" t="s">
        <v>74</v>
      </c>
      <c r="E487">
        <v>2529</v>
      </c>
      <c r="F487">
        <v>250</v>
      </c>
      <c r="G487">
        <v>125</v>
      </c>
      <c r="H487">
        <v>316125</v>
      </c>
      <c r="I487">
        <v>31612.5</v>
      </c>
      <c r="J487">
        <v>284512.5</v>
      </c>
      <c r="K487">
        <v>303480</v>
      </c>
      <c r="L487">
        <v>-18967.5</v>
      </c>
      <c r="M487" s="2">
        <v>41944</v>
      </c>
      <c r="N487">
        <v>11</v>
      </c>
      <c r="O487" t="s">
        <v>70</v>
      </c>
      <c r="P487" t="s">
        <v>19</v>
      </c>
      <c r="Q487" t="s">
        <v>19</v>
      </c>
      <c r="R487" t="s">
        <v>21</v>
      </c>
      <c r="S487" t="s">
        <v>26</v>
      </c>
      <c r="T487">
        <v>11</v>
      </c>
      <c r="U487">
        <f>Table_ExternalData_1[[#This Row],[FinData'[Gross Sales']]]-Table_ExternalData_1[[#This Row],[FinData'[Discounts']]]</f>
        <v>284512.5</v>
      </c>
      <c r="V487">
        <f>SUM(Table_ExternalData_1[FinData'[Sales']])</f>
        <v>118726350.25999992</v>
      </c>
      <c r="W487">
        <f>SUM(Table_ExternalData_1[FinData'[Profit']])</f>
        <v>16893702.260000009</v>
      </c>
      <c r="X487" s="15">
        <f>Table_ExternalData_1[[#This Row],[sum of profit]]/Table_ExternalData_1[[#This Row],[sum of sale]]</f>
        <v>0.14229109395685402</v>
      </c>
    </row>
    <row r="488" spans="1:24" x14ac:dyDescent="0.25">
      <c r="A488" t="s">
        <v>2</v>
      </c>
      <c r="B488" t="s">
        <v>9</v>
      </c>
      <c r="C488" t="s">
        <v>17</v>
      </c>
      <c r="D488" t="s">
        <v>74</v>
      </c>
      <c r="E488">
        <v>1870</v>
      </c>
      <c r="F488">
        <v>250</v>
      </c>
      <c r="G488">
        <v>350</v>
      </c>
      <c r="H488">
        <v>654500</v>
      </c>
      <c r="I488">
        <v>65450</v>
      </c>
      <c r="J488">
        <v>589050</v>
      </c>
      <c r="K488">
        <v>486200</v>
      </c>
      <c r="L488">
        <v>102850</v>
      </c>
      <c r="M488" s="2">
        <v>41609</v>
      </c>
      <c r="N488">
        <v>12</v>
      </c>
      <c r="O488" t="s">
        <v>63</v>
      </c>
      <c r="P488" t="s">
        <v>18</v>
      </c>
      <c r="Q488" t="s">
        <v>18</v>
      </c>
      <c r="R488" t="s">
        <v>21</v>
      </c>
      <c r="S488" t="s">
        <v>27</v>
      </c>
      <c r="T488">
        <v>12</v>
      </c>
      <c r="U488">
        <f>Table_ExternalData_1[[#This Row],[FinData'[Gross Sales']]]-Table_ExternalData_1[[#This Row],[FinData'[Discounts']]]</f>
        <v>589050</v>
      </c>
      <c r="V488">
        <f>SUM(Table_ExternalData_1[FinData'[Sales']])</f>
        <v>118726350.25999992</v>
      </c>
      <c r="W488">
        <f>SUM(Table_ExternalData_1[FinData'[Profit']])</f>
        <v>16893702.260000009</v>
      </c>
      <c r="X488" s="15">
        <f>Table_ExternalData_1[[#This Row],[sum of profit]]/Table_ExternalData_1[[#This Row],[sum of sale]]</f>
        <v>0.14229109395685402</v>
      </c>
    </row>
    <row r="489" spans="1:24" x14ac:dyDescent="0.25">
      <c r="A489" t="s">
        <v>1</v>
      </c>
      <c r="B489" t="s">
        <v>11</v>
      </c>
      <c r="C489" t="s">
        <v>12</v>
      </c>
      <c r="D489" t="s">
        <v>74</v>
      </c>
      <c r="E489">
        <v>579</v>
      </c>
      <c r="F489">
        <v>260</v>
      </c>
      <c r="G489">
        <v>125</v>
      </c>
      <c r="H489">
        <v>72375</v>
      </c>
      <c r="I489">
        <v>7237.5</v>
      </c>
      <c r="J489">
        <v>65137.5</v>
      </c>
      <c r="K489">
        <v>69480</v>
      </c>
      <c r="L489">
        <v>-4342.5</v>
      </c>
      <c r="M489" s="2">
        <v>41640</v>
      </c>
      <c r="N489">
        <v>1</v>
      </c>
      <c r="O489" t="s">
        <v>61</v>
      </c>
      <c r="P489" t="s">
        <v>19</v>
      </c>
      <c r="Q489" t="s">
        <v>19</v>
      </c>
      <c r="R489" t="s">
        <v>22</v>
      </c>
      <c r="S489" t="s">
        <v>28</v>
      </c>
      <c r="T489">
        <v>1</v>
      </c>
      <c r="U489">
        <f>Table_ExternalData_1[[#This Row],[FinData'[Gross Sales']]]-Table_ExternalData_1[[#This Row],[FinData'[Discounts']]]</f>
        <v>65137.5</v>
      </c>
      <c r="V489">
        <f>SUM(Table_ExternalData_1[FinData'[Sales']])</f>
        <v>118726350.25999992</v>
      </c>
      <c r="W489">
        <f>SUM(Table_ExternalData_1[FinData'[Profit']])</f>
        <v>16893702.260000009</v>
      </c>
      <c r="X489" s="15">
        <f>Table_ExternalData_1[[#This Row],[sum of profit]]/Table_ExternalData_1[[#This Row],[sum of sale]]</f>
        <v>0.14229109395685402</v>
      </c>
    </row>
    <row r="490" spans="1:24" x14ac:dyDescent="0.25">
      <c r="A490" t="s">
        <v>2</v>
      </c>
      <c r="B490" t="s">
        <v>7</v>
      </c>
      <c r="C490" t="s">
        <v>12</v>
      </c>
      <c r="D490" t="s">
        <v>74</v>
      </c>
      <c r="E490">
        <v>2240</v>
      </c>
      <c r="F490">
        <v>260</v>
      </c>
      <c r="G490">
        <v>350</v>
      </c>
      <c r="H490">
        <v>784000</v>
      </c>
      <c r="I490">
        <v>78400</v>
      </c>
      <c r="J490">
        <v>705600</v>
      </c>
      <c r="K490">
        <v>582400</v>
      </c>
      <c r="L490">
        <v>123200</v>
      </c>
      <c r="M490" s="2">
        <v>41671</v>
      </c>
      <c r="N490">
        <v>2</v>
      </c>
      <c r="O490" t="s">
        <v>69</v>
      </c>
      <c r="P490" t="s">
        <v>19</v>
      </c>
      <c r="Q490" t="s">
        <v>19</v>
      </c>
      <c r="R490" t="s">
        <v>22</v>
      </c>
      <c r="S490" t="s">
        <v>29</v>
      </c>
      <c r="T490">
        <v>2</v>
      </c>
      <c r="U490">
        <f>Table_ExternalData_1[[#This Row],[FinData'[Gross Sales']]]-Table_ExternalData_1[[#This Row],[FinData'[Discounts']]]</f>
        <v>705600</v>
      </c>
      <c r="V490">
        <f>SUM(Table_ExternalData_1[FinData'[Sales']])</f>
        <v>118726350.25999992</v>
      </c>
      <c r="W490">
        <f>SUM(Table_ExternalData_1[FinData'[Profit']])</f>
        <v>16893702.260000009</v>
      </c>
      <c r="X490" s="15">
        <f>Table_ExternalData_1[[#This Row],[sum of profit]]/Table_ExternalData_1[[#This Row],[sum of sale]]</f>
        <v>0.14229109395685402</v>
      </c>
    </row>
    <row r="491" spans="1:24" x14ac:dyDescent="0.25">
      <c r="A491" t="s">
        <v>4</v>
      </c>
      <c r="B491" t="s">
        <v>11</v>
      </c>
      <c r="C491" t="s">
        <v>12</v>
      </c>
      <c r="D491" t="s">
        <v>74</v>
      </c>
      <c r="E491">
        <v>2993</v>
      </c>
      <c r="F491">
        <v>260</v>
      </c>
      <c r="G491">
        <v>300</v>
      </c>
      <c r="H491">
        <v>897900</v>
      </c>
      <c r="I491">
        <v>89790</v>
      </c>
      <c r="J491">
        <v>808110</v>
      </c>
      <c r="K491">
        <v>748250</v>
      </c>
      <c r="L491">
        <v>59860</v>
      </c>
      <c r="M491" s="2">
        <v>41699</v>
      </c>
      <c r="N491">
        <v>3</v>
      </c>
      <c r="O491" t="s">
        <v>64</v>
      </c>
      <c r="P491" t="s">
        <v>19</v>
      </c>
      <c r="Q491" t="s">
        <v>19</v>
      </c>
      <c r="R491" t="s">
        <v>22</v>
      </c>
      <c r="S491" t="s">
        <v>30</v>
      </c>
      <c r="T491">
        <v>3</v>
      </c>
      <c r="U491">
        <f>Table_ExternalData_1[[#This Row],[FinData'[Gross Sales']]]-Table_ExternalData_1[[#This Row],[FinData'[Discounts']]]</f>
        <v>808110</v>
      </c>
      <c r="V491">
        <f>SUM(Table_ExternalData_1[FinData'[Sales']])</f>
        <v>118726350.25999992</v>
      </c>
      <c r="W491">
        <f>SUM(Table_ExternalData_1[FinData'[Profit']])</f>
        <v>16893702.260000009</v>
      </c>
      <c r="X491" s="15">
        <f>Table_ExternalData_1[[#This Row],[sum of profit]]/Table_ExternalData_1[[#This Row],[sum of sale]]</f>
        <v>0.14229109395685402</v>
      </c>
    </row>
    <row r="492" spans="1:24" x14ac:dyDescent="0.25">
      <c r="A492" t="s">
        <v>0</v>
      </c>
      <c r="B492" t="s">
        <v>7</v>
      </c>
      <c r="C492" t="s">
        <v>12</v>
      </c>
      <c r="D492" t="s">
        <v>74</v>
      </c>
      <c r="E492">
        <v>3520.5</v>
      </c>
      <c r="F492">
        <v>260</v>
      </c>
      <c r="G492">
        <v>12</v>
      </c>
      <c r="H492">
        <v>42246</v>
      </c>
      <c r="I492">
        <v>4224.6000000000004</v>
      </c>
      <c r="J492">
        <v>38021.4</v>
      </c>
      <c r="K492">
        <v>10561.5</v>
      </c>
      <c r="L492">
        <v>27459.9</v>
      </c>
      <c r="M492" s="2">
        <v>41730</v>
      </c>
      <c r="N492">
        <v>4</v>
      </c>
      <c r="O492" t="s">
        <v>71</v>
      </c>
      <c r="P492" t="s">
        <v>19</v>
      </c>
      <c r="Q492" t="s">
        <v>19</v>
      </c>
      <c r="R492" t="s">
        <v>23</v>
      </c>
      <c r="S492" t="s">
        <v>31</v>
      </c>
      <c r="T492">
        <v>4</v>
      </c>
      <c r="U492">
        <f>Table_ExternalData_1[[#This Row],[FinData'[Gross Sales']]]-Table_ExternalData_1[[#This Row],[FinData'[Discounts']]]</f>
        <v>38021.4</v>
      </c>
      <c r="V492">
        <f>SUM(Table_ExternalData_1[FinData'[Sales']])</f>
        <v>118726350.25999992</v>
      </c>
      <c r="W492">
        <f>SUM(Table_ExternalData_1[FinData'[Profit']])</f>
        <v>16893702.260000009</v>
      </c>
      <c r="X492" s="15">
        <f>Table_ExternalData_1[[#This Row],[sum of profit]]/Table_ExternalData_1[[#This Row],[sum of sale]]</f>
        <v>0.14229109395685402</v>
      </c>
    </row>
    <row r="493" spans="1:24" x14ac:dyDescent="0.25">
      <c r="A493" t="s">
        <v>2</v>
      </c>
      <c r="B493" t="s">
        <v>10</v>
      </c>
      <c r="C493" t="s">
        <v>12</v>
      </c>
      <c r="D493" t="s">
        <v>74</v>
      </c>
      <c r="E493">
        <v>2039</v>
      </c>
      <c r="F493">
        <v>260</v>
      </c>
      <c r="G493">
        <v>20</v>
      </c>
      <c r="H493">
        <v>40780</v>
      </c>
      <c r="I493">
        <v>4078</v>
      </c>
      <c r="J493">
        <v>36702</v>
      </c>
      <c r="K493">
        <v>20390</v>
      </c>
      <c r="L493">
        <v>16312</v>
      </c>
      <c r="M493" s="2">
        <v>41760</v>
      </c>
      <c r="N493">
        <v>5</v>
      </c>
      <c r="O493" t="s">
        <v>32</v>
      </c>
      <c r="P493" t="s">
        <v>19</v>
      </c>
      <c r="Q493" t="s">
        <v>19</v>
      </c>
      <c r="R493" t="s">
        <v>23</v>
      </c>
      <c r="S493" t="s">
        <v>32</v>
      </c>
      <c r="T493">
        <v>5</v>
      </c>
      <c r="U493">
        <f>Table_ExternalData_1[[#This Row],[FinData'[Gross Sales']]]-Table_ExternalData_1[[#This Row],[FinData'[Discounts']]]</f>
        <v>36702</v>
      </c>
      <c r="V493">
        <f>SUM(Table_ExternalData_1[FinData'[Sales']])</f>
        <v>118726350.25999992</v>
      </c>
      <c r="W493">
        <f>SUM(Table_ExternalData_1[FinData'[Profit']])</f>
        <v>16893702.260000009</v>
      </c>
      <c r="X493" s="15">
        <f>Table_ExternalData_1[[#This Row],[sum of profit]]/Table_ExternalData_1[[#This Row],[sum of sale]]</f>
        <v>0.14229109395685402</v>
      </c>
    </row>
    <row r="494" spans="1:24" x14ac:dyDescent="0.25">
      <c r="A494" t="s">
        <v>0</v>
      </c>
      <c r="B494" t="s">
        <v>9</v>
      </c>
      <c r="C494" t="s">
        <v>12</v>
      </c>
      <c r="D494" t="s">
        <v>74</v>
      </c>
      <c r="E494">
        <v>2574</v>
      </c>
      <c r="F494">
        <v>260</v>
      </c>
      <c r="G494">
        <v>12</v>
      </c>
      <c r="H494">
        <v>30888</v>
      </c>
      <c r="I494">
        <v>3088.8</v>
      </c>
      <c r="J494">
        <v>27799.200000000001</v>
      </c>
      <c r="K494">
        <v>7722</v>
      </c>
      <c r="L494">
        <v>20077.2</v>
      </c>
      <c r="M494" s="2">
        <v>41852</v>
      </c>
      <c r="N494">
        <v>8</v>
      </c>
      <c r="O494" t="s">
        <v>66</v>
      </c>
      <c r="P494" t="s">
        <v>19</v>
      </c>
      <c r="Q494" t="s">
        <v>19</v>
      </c>
      <c r="R494" t="s">
        <v>20</v>
      </c>
      <c r="S494" t="s">
        <v>35</v>
      </c>
      <c r="T494">
        <v>8</v>
      </c>
      <c r="U494">
        <f>Table_ExternalData_1[[#This Row],[FinData'[Gross Sales']]]-Table_ExternalData_1[[#This Row],[FinData'[Discounts']]]</f>
        <v>27799.200000000001</v>
      </c>
      <c r="V494">
        <f>SUM(Table_ExternalData_1[FinData'[Sales']])</f>
        <v>118726350.25999992</v>
      </c>
      <c r="W494">
        <f>SUM(Table_ExternalData_1[FinData'[Profit']])</f>
        <v>16893702.260000009</v>
      </c>
      <c r="X494" s="15">
        <f>Table_ExternalData_1[[#This Row],[sum of profit]]/Table_ExternalData_1[[#This Row],[sum of sale]]</f>
        <v>0.14229109395685402</v>
      </c>
    </row>
    <row r="495" spans="1:24" x14ac:dyDescent="0.25">
      <c r="A495" t="s">
        <v>2</v>
      </c>
      <c r="B495" t="s">
        <v>7</v>
      </c>
      <c r="C495" t="s">
        <v>12</v>
      </c>
      <c r="D495" t="s">
        <v>74</v>
      </c>
      <c r="E495">
        <v>707</v>
      </c>
      <c r="F495">
        <v>260</v>
      </c>
      <c r="G495">
        <v>350</v>
      </c>
      <c r="H495">
        <v>247450</v>
      </c>
      <c r="I495">
        <v>24745</v>
      </c>
      <c r="J495">
        <v>222705</v>
      </c>
      <c r="K495">
        <v>183820</v>
      </c>
      <c r="L495">
        <v>38885</v>
      </c>
      <c r="M495" s="2">
        <v>41883</v>
      </c>
      <c r="N495">
        <v>9</v>
      </c>
      <c r="O495" t="s">
        <v>67</v>
      </c>
      <c r="P495" t="s">
        <v>19</v>
      </c>
      <c r="Q495" t="s">
        <v>19</v>
      </c>
      <c r="R495" t="s">
        <v>20</v>
      </c>
      <c r="S495" t="s">
        <v>24</v>
      </c>
      <c r="T495">
        <v>9</v>
      </c>
      <c r="U495">
        <f>Table_ExternalData_1[[#This Row],[FinData'[Gross Sales']]]-Table_ExternalData_1[[#This Row],[FinData'[Discounts']]]</f>
        <v>222705</v>
      </c>
      <c r="V495">
        <f>SUM(Table_ExternalData_1[FinData'[Sales']])</f>
        <v>118726350.25999992</v>
      </c>
      <c r="W495">
        <f>SUM(Table_ExternalData_1[FinData'[Profit']])</f>
        <v>16893702.260000009</v>
      </c>
      <c r="X495" s="15">
        <f>Table_ExternalData_1[[#This Row],[sum of profit]]/Table_ExternalData_1[[#This Row],[sum of sale]]</f>
        <v>0.14229109395685402</v>
      </c>
    </row>
    <row r="496" spans="1:24" x14ac:dyDescent="0.25">
      <c r="A496" t="s">
        <v>3</v>
      </c>
      <c r="B496" t="s">
        <v>8</v>
      </c>
      <c r="C496" t="s">
        <v>12</v>
      </c>
      <c r="D496" t="s">
        <v>74</v>
      </c>
      <c r="E496">
        <v>2072</v>
      </c>
      <c r="F496">
        <v>260</v>
      </c>
      <c r="G496">
        <v>15</v>
      </c>
      <c r="H496">
        <v>31080</v>
      </c>
      <c r="I496">
        <v>3108</v>
      </c>
      <c r="J496">
        <v>27972</v>
      </c>
      <c r="K496">
        <v>20720</v>
      </c>
      <c r="L496">
        <v>7252</v>
      </c>
      <c r="M496" s="2">
        <v>41974</v>
      </c>
      <c r="N496">
        <v>12</v>
      </c>
      <c r="O496" t="s">
        <v>63</v>
      </c>
      <c r="P496" t="s">
        <v>19</v>
      </c>
      <c r="Q496" t="s">
        <v>19</v>
      </c>
      <c r="R496" t="s">
        <v>21</v>
      </c>
      <c r="S496" t="s">
        <v>27</v>
      </c>
      <c r="T496">
        <v>12</v>
      </c>
      <c r="U496">
        <f>Table_ExternalData_1[[#This Row],[FinData'[Gross Sales']]]-Table_ExternalData_1[[#This Row],[FinData'[Discounts']]]</f>
        <v>27972</v>
      </c>
      <c r="V496">
        <f>SUM(Table_ExternalData_1[FinData'[Sales']])</f>
        <v>118726350.25999992</v>
      </c>
      <c r="W496">
        <f>SUM(Table_ExternalData_1[FinData'[Profit']])</f>
        <v>16893702.260000009</v>
      </c>
      <c r="X496" s="15">
        <f>Table_ExternalData_1[[#This Row],[sum of profit]]/Table_ExternalData_1[[#This Row],[sum of sale]]</f>
        <v>0.14229109395685402</v>
      </c>
    </row>
    <row r="497" spans="1:24" x14ac:dyDescent="0.25">
      <c r="A497" t="s">
        <v>4</v>
      </c>
      <c r="B497" t="s">
        <v>8</v>
      </c>
      <c r="C497" t="s">
        <v>12</v>
      </c>
      <c r="D497" t="s">
        <v>74</v>
      </c>
      <c r="E497">
        <v>853</v>
      </c>
      <c r="F497">
        <v>260</v>
      </c>
      <c r="G497">
        <v>300</v>
      </c>
      <c r="H497">
        <v>255900</v>
      </c>
      <c r="I497">
        <v>25590</v>
      </c>
      <c r="J497">
        <v>230310</v>
      </c>
      <c r="K497">
        <v>213250</v>
      </c>
      <c r="L497">
        <v>17060</v>
      </c>
      <c r="M497" s="2">
        <v>41974</v>
      </c>
      <c r="N497">
        <v>12</v>
      </c>
      <c r="O497" t="s">
        <v>63</v>
      </c>
      <c r="P497" t="s">
        <v>19</v>
      </c>
      <c r="Q497" t="s">
        <v>19</v>
      </c>
      <c r="R497" t="s">
        <v>21</v>
      </c>
      <c r="S497" t="s">
        <v>27</v>
      </c>
      <c r="T497">
        <v>12</v>
      </c>
      <c r="U497">
        <f>Table_ExternalData_1[[#This Row],[FinData'[Gross Sales']]]-Table_ExternalData_1[[#This Row],[FinData'[Discounts']]]</f>
        <v>230310</v>
      </c>
      <c r="V497">
        <f>SUM(Table_ExternalData_1[FinData'[Sales']])</f>
        <v>118726350.25999992</v>
      </c>
      <c r="W497">
        <f>SUM(Table_ExternalData_1[FinData'[Profit']])</f>
        <v>16893702.260000009</v>
      </c>
      <c r="X497" s="15">
        <f>Table_ExternalData_1[[#This Row],[sum of profit]]/Table_ExternalData_1[[#This Row],[sum of sale]]</f>
        <v>0.14229109395685402</v>
      </c>
    </row>
    <row r="498" spans="1:24" x14ac:dyDescent="0.25">
      <c r="A498" t="s">
        <v>0</v>
      </c>
      <c r="B498" t="s">
        <v>8</v>
      </c>
      <c r="C498" t="s">
        <v>13</v>
      </c>
      <c r="D498" t="s">
        <v>74</v>
      </c>
      <c r="E498">
        <v>1198</v>
      </c>
      <c r="F498">
        <v>3</v>
      </c>
      <c r="G498">
        <v>12</v>
      </c>
      <c r="H498">
        <v>14376</v>
      </c>
      <c r="I498">
        <v>1581.36</v>
      </c>
      <c r="J498">
        <v>12794.64</v>
      </c>
      <c r="K498">
        <v>3594</v>
      </c>
      <c r="L498">
        <v>9200.64</v>
      </c>
      <c r="M498" s="2">
        <v>41548</v>
      </c>
      <c r="N498">
        <v>10</v>
      </c>
      <c r="O498" t="s">
        <v>68</v>
      </c>
      <c r="P498" t="s">
        <v>18</v>
      </c>
      <c r="Q498" t="s">
        <v>18</v>
      </c>
      <c r="R498" t="s">
        <v>21</v>
      </c>
      <c r="S498" t="s">
        <v>25</v>
      </c>
      <c r="T498">
        <v>10</v>
      </c>
      <c r="U498">
        <f>Table_ExternalData_1[[#This Row],[FinData'[Gross Sales']]]-Table_ExternalData_1[[#This Row],[FinData'[Discounts']]]</f>
        <v>12794.64</v>
      </c>
      <c r="V498">
        <f>SUM(Table_ExternalData_1[FinData'[Sales']])</f>
        <v>118726350.25999992</v>
      </c>
      <c r="W498">
        <f>SUM(Table_ExternalData_1[FinData'[Profit']])</f>
        <v>16893702.260000009</v>
      </c>
      <c r="X498" s="15">
        <f>Table_ExternalData_1[[#This Row],[sum of profit]]/Table_ExternalData_1[[#This Row],[sum of sale]]</f>
        <v>0.14229109395685402</v>
      </c>
    </row>
    <row r="499" spans="1:24" x14ac:dyDescent="0.25">
      <c r="A499" t="s">
        <v>2</v>
      </c>
      <c r="B499" t="s">
        <v>8</v>
      </c>
      <c r="C499" t="s">
        <v>15</v>
      </c>
      <c r="D499" t="s">
        <v>74</v>
      </c>
      <c r="E499">
        <v>2532</v>
      </c>
      <c r="F499">
        <v>10</v>
      </c>
      <c r="G499">
        <v>7</v>
      </c>
      <c r="H499">
        <v>17724</v>
      </c>
      <c r="I499">
        <v>1949.64</v>
      </c>
      <c r="J499">
        <v>15774.36</v>
      </c>
      <c r="K499">
        <v>12660</v>
      </c>
      <c r="L499">
        <v>3114.36</v>
      </c>
      <c r="M499" s="2">
        <v>41730</v>
      </c>
      <c r="N499">
        <v>4</v>
      </c>
      <c r="O499" t="s">
        <v>71</v>
      </c>
      <c r="P499" t="s">
        <v>19</v>
      </c>
      <c r="Q499" t="s">
        <v>19</v>
      </c>
      <c r="R499" t="s">
        <v>23</v>
      </c>
      <c r="S499" t="s">
        <v>31</v>
      </c>
      <c r="T499">
        <v>4</v>
      </c>
      <c r="U499">
        <f>Table_ExternalData_1[[#This Row],[FinData'[Gross Sales']]]-Table_ExternalData_1[[#This Row],[FinData'[Discounts']]]</f>
        <v>15774.36</v>
      </c>
      <c r="V499">
        <f>SUM(Table_ExternalData_1[FinData'[Sales']])</f>
        <v>118726350.25999992</v>
      </c>
      <c r="W499">
        <f>SUM(Table_ExternalData_1[FinData'[Profit']])</f>
        <v>16893702.260000009</v>
      </c>
      <c r="X499" s="15">
        <f>Table_ExternalData_1[[#This Row],[sum of profit]]/Table_ExternalData_1[[#This Row],[sum of sale]]</f>
        <v>0.14229109395685402</v>
      </c>
    </row>
    <row r="500" spans="1:24" x14ac:dyDescent="0.25">
      <c r="A500" t="s">
        <v>0</v>
      </c>
      <c r="B500" t="s">
        <v>8</v>
      </c>
      <c r="C500" t="s">
        <v>15</v>
      </c>
      <c r="D500" t="s">
        <v>74</v>
      </c>
      <c r="E500">
        <v>1198</v>
      </c>
      <c r="F500">
        <v>10</v>
      </c>
      <c r="G500">
        <v>12</v>
      </c>
      <c r="H500">
        <v>14376</v>
      </c>
      <c r="I500">
        <v>1581.36</v>
      </c>
      <c r="J500">
        <v>12794.64</v>
      </c>
      <c r="K500">
        <v>3594</v>
      </c>
      <c r="L500">
        <v>9200.64</v>
      </c>
      <c r="M500" s="2">
        <v>41548</v>
      </c>
      <c r="N500">
        <v>10</v>
      </c>
      <c r="O500" t="s">
        <v>68</v>
      </c>
      <c r="P500" t="s">
        <v>18</v>
      </c>
      <c r="Q500" t="s">
        <v>18</v>
      </c>
      <c r="R500" t="s">
        <v>21</v>
      </c>
      <c r="S500" t="s">
        <v>25</v>
      </c>
      <c r="T500">
        <v>10</v>
      </c>
      <c r="U500">
        <f>Table_ExternalData_1[[#This Row],[FinData'[Gross Sales']]]-Table_ExternalData_1[[#This Row],[FinData'[Discounts']]]</f>
        <v>12794.64</v>
      </c>
      <c r="V500">
        <f>SUM(Table_ExternalData_1[FinData'[Sales']])</f>
        <v>118726350.25999992</v>
      </c>
      <c r="W500">
        <f>SUM(Table_ExternalData_1[FinData'[Profit']])</f>
        <v>16893702.260000009</v>
      </c>
      <c r="X500" s="15">
        <f>Table_ExternalData_1[[#This Row],[sum of profit]]/Table_ExternalData_1[[#This Row],[sum of sale]]</f>
        <v>0.14229109395685402</v>
      </c>
    </row>
    <row r="501" spans="1:24" x14ac:dyDescent="0.25">
      <c r="A501" t="s">
        <v>3</v>
      </c>
      <c r="B501" t="s">
        <v>7</v>
      </c>
      <c r="C501" t="s">
        <v>16</v>
      </c>
      <c r="D501" t="s">
        <v>74</v>
      </c>
      <c r="E501">
        <v>384</v>
      </c>
      <c r="F501">
        <v>120</v>
      </c>
      <c r="G501">
        <v>15</v>
      </c>
      <c r="H501">
        <v>5760</v>
      </c>
      <c r="I501">
        <v>633.6</v>
      </c>
      <c r="J501">
        <v>5126.3999999999996</v>
      </c>
      <c r="K501">
        <v>3840</v>
      </c>
      <c r="L501">
        <v>1286.4000000000001</v>
      </c>
      <c r="M501" s="2">
        <v>41640</v>
      </c>
      <c r="N501">
        <v>1</v>
      </c>
      <c r="O501" t="s">
        <v>61</v>
      </c>
      <c r="P501" t="s">
        <v>19</v>
      </c>
      <c r="Q501" t="s">
        <v>19</v>
      </c>
      <c r="R501" t="s">
        <v>22</v>
      </c>
      <c r="S501" t="s">
        <v>28</v>
      </c>
      <c r="T501">
        <v>1</v>
      </c>
      <c r="U501">
        <f>Table_ExternalData_1[[#This Row],[FinData'[Gross Sales']]]-Table_ExternalData_1[[#This Row],[FinData'[Discounts']]]</f>
        <v>5126.3999999999996</v>
      </c>
      <c r="V501">
        <f>SUM(Table_ExternalData_1[FinData'[Sales']])</f>
        <v>118726350.25999992</v>
      </c>
      <c r="W501">
        <f>SUM(Table_ExternalData_1[FinData'[Profit']])</f>
        <v>16893702.260000009</v>
      </c>
      <c r="X501" s="15">
        <f>Table_ExternalData_1[[#This Row],[sum of profit]]/Table_ExternalData_1[[#This Row],[sum of sale]]</f>
        <v>0.14229109395685402</v>
      </c>
    </row>
    <row r="502" spans="1:24" x14ac:dyDescent="0.25">
      <c r="A502" t="s">
        <v>0</v>
      </c>
      <c r="B502" t="s">
        <v>9</v>
      </c>
      <c r="C502" t="s">
        <v>16</v>
      </c>
      <c r="D502" t="s">
        <v>74</v>
      </c>
      <c r="E502">
        <v>472</v>
      </c>
      <c r="F502">
        <v>120</v>
      </c>
      <c r="G502">
        <v>12</v>
      </c>
      <c r="H502">
        <v>5664</v>
      </c>
      <c r="I502">
        <v>623.04</v>
      </c>
      <c r="J502">
        <v>5040.96</v>
      </c>
      <c r="K502">
        <v>1416</v>
      </c>
      <c r="L502">
        <v>3624.96</v>
      </c>
      <c r="M502" s="2">
        <v>41913</v>
      </c>
      <c r="N502">
        <v>10</v>
      </c>
      <c r="O502" t="s">
        <v>68</v>
      </c>
      <c r="P502" t="s">
        <v>19</v>
      </c>
      <c r="Q502" t="s">
        <v>19</v>
      </c>
      <c r="R502" t="s">
        <v>21</v>
      </c>
      <c r="S502" t="s">
        <v>25</v>
      </c>
      <c r="T502">
        <v>10</v>
      </c>
      <c r="U502">
        <f>Table_ExternalData_1[[#This Row],[FinData'[Gross Sales']]]-Table_ExternalData_1[[#This Row],[FinData'[Discounts']]]</f>
        <v>5040.96</v>
      </c>
      <c r="V502">
        <f>SUM(Table_ExternalData_1[FinData'[Sales']])</f>
        <v>118726350.25999992</v>
      </c>
      <c r="W502">
        <f>SUM(Table_ExternalData_1[FinData'[Profit']])</f>
        <v>16893702.260000009</v>
      </c>
      <c r="X502" s="15">
        <f>Table_ExternalData_1[[#This Row],[sum of profit]]/Table_ExternalData_1[[#This Row],[sum of sale]]</f>
        <v>0.14229109395685402</v>
      </c>
    </row>
    <row r="503" spans="1:24" x14ac:dyDescent="0.25">
      <c r="A503" t="s">
        <v>2</v>
      </c>
      <c r="B503" t="s">
        <v>11</v>
      </c>
      <c r="C503" t="s">
        <v>17</v>
      </c>
      <c r="D503" t="s">
        <v>74</v>
      </c>
      <c r="E503">
        <v>1579</v>
      </c>
      <c r="F503">
        <v>250</v>
      </c>
      <c r="G503">
        <v>7</v>
      </c>
      <c r="H503">
        <v>11053</v>
      </c>
      <c r="I503">
        <v>1215.83</v>
      </c>
      <c r="J503">
        <v>9837.17</v>
      </c>
      <c r="K503">
        <v>7895</v>
      </c>
      <c r="L503">
        <v>1942.17</v>
      </c>
      <c r="M503" s="2">
        <v>41699</v>
      </c>
      <c r="N503">
        <v>3</v>
      </c>
      <c r="O503" t="s">
        <v>64</v>
      </c>
      <c r="P503" t="s">
        <v>19</v>
      </c>
      <c r="Q503" t="s">
        <v>19</v>
      </c>
      <c r="R503" t="s">
        <v>22</v>
      </c>
      <c r="S503" t="s">
        <v>30</v>
      </c>
      <c r="T503">
        <v>3</v>
      </c>
      <c r="U503">
        <f>Table_ExternalData_1[[#This Row],[FinData'[Gross Sales']]]-Table_ExternalData_1[[#This Row],[FinData'[Discounts']]]</f>
        <v>9837.17</v>
      </c>
      <c r="V503">
        <f>SUM(Table_ExternalData_1[FinData'[Sales']])</f>
        <v>118726350.25999992</v>
      </c>
      <c r="W503">
        <f>SUM(Table_ExternalData_1[FinData'[Profit']])</f>
        <v>16893702.260000009</v>
      </c>
      <c r="X503" s="15">
        <f>Table_ExternalData_1[[#This Row],[sum of profit]]/Table_ExternalData_1[[#This Row],[sum of sale]]</f>
        <v>0.14229109395685402</v>
      </c>
    </row>
    <row r="504" spans="1:24" x14ac:dyDescent="0.25">
      <c r="A504" t="s">
        <v>0</v>
      </c>
      <c r="B504" t="s">
        <v>10</v>
      </c>
      <c r="C504" t="s">
        <v>17</v>
      </c>
      <c r="D504" t="s">
        <v>74</v>
      </c>
      <c r="E504">
        <v>1005</v>
      </c>
      <c r="F504">
        <v>250</v>
      </c>
      <c r="G504">
        <v>12</v>
      </c>
      <c r="H504">
        <v>12060</v>
      </c>
      <c r="I504">
        <v>1326.6</v>
      </c>
      <c r="J504">
        <v>10733.4</v>
      </c>
      <c r="K504">
        <v>3015</v>
      </c>
      <c r="L504">
        <v>7718.4</v>
      </c>
      <c r="M504" s="2">
        <v>41518</v>
      </c>
      <c r="N504">
        <v>9</v>
      </c>
      <c r="O504" t="s">
        <v>67</v>
      </c>
      <c r="P504" t="s">
        <v>18</v>
      </c>
      <c r="Q504" t="s">
        <v>18</v>
      </c>
      <c r="R504" t="s">
        <v>20</v>
      </c>
      <c r="S504" t="s">
        <v>24</v>
      </c>
      <c r="T504">
        <v>9</v>
      </c>
      <c r="U504">
        <f>Table_ExternalData_1[[#This Row],[FinData'[Gross Sales']]]-Table_ExternalData_1[[#This Row],[FinData'[Discounts']]]</f>
        <v>10733.4</v>
      </c>
      <c r="V504">
        <f>SUM(Table_ExternalData_1[FinData'[Sales']])</f>
        <v>118726350.25999992</v>
      </c>
      <c r="W504">
        <f>SUM(Table_ExternalData_1[FinData'[Profit']])</f>
        <v>16893702.260000009</v>
      </c>
      <c r="X504" s="15">
        <f>Table_ExternalData_1[[#This Row],[sum of profit]]/Table_ExternalData_1[[#This Row],[sum of sale]]</f>
        <v>0.14229109395685402</v>
      </c>
    </row>
    <row r="505" spans="1:24" x14ac:dyDescent="0.25">
      <c r="A505" t="s">
        <v>3</v>
      </c>
      <c r="B505" t="s">
        <v>11</v>
      </c>
      <c r="C505" t="s">
        <v>12</v>
      </c>
      <c r="D505" t="s">
        <v>74</v>
      </c>
      <c r="E505">
        <v>3199.5</v>
      </c>
      <c r="F505">
        <v>260</v>
      </c>
      <c r="G505">
        <v>15</v>
      </c>
      <c r="H505">
        <v>47992.5</v>
      </c>
      <c r="I505">
        <v>5279.1750000000002</v>
      </c>
      <c r="J505">
        <v>42713.324999999997</v>
      </c>
      <c r="K505">
        <v>31995</v>
      </c>
      <c r="L505">
        <v>10718.325000000001</v>
      </c>
      <c r="M505" s="2">
        <v>41821</v>
      </c>
      <c r="N505">
        <v>7</v>
      </c>
      <c r="O505" t="s">
        <v>65</v>
      </c>
      <c r="P505" t="s">
        <v>19</v>
      </c>
      <c r="Q505" t="s">
        <v>19</v>
      </c>
      <c r="R505" t="s">
        <v>20</v>
      </c>
      <c r="S505" t="s">
        <v>34</v>
      </c>
      <c r="T505">
        <v>7</v>
      </c>
      <c r="U505">
        <f>Table_ExternalData_1[[#This Row],[FinData'[Gross Sales']]]-Table_ExternalData_1[[#This Row],[FinData'[Discounts']]]</f>
        <v>42713.324999999997</v>
      </c>
      <c r="V505">
        <f>SUM(Table_ExternalData_1[FinData'[Sales']])</f>
        <v>118726350.25999992</v>
      </c>
      <c r="W505">
        <f>SUM(Table_ExternalData_1[FinData'[Profit']])</f>
        <v>16893702.260000009</v>
      </c>
      <c r="X505" s="15">
        <f>Table_ExternalData_1[[#This Row],[sum of profit]]/Table_ExternalData_1[[#This Row],[sum of sale]]</f>
        <v>0.14229109395685402</v>
      </c>
    </row>
    <row r="506" spans="1:24" x14ac:dyDescent="0.25">
      <c r="A506" t="s">
        <v>0</v>
      </c>
      <c r="B506" t="s">
        <v>9</v>
      </c>
      <c r="C506" t="s">
        <v>12</v>
      </c>
      <c r="D506" t="s">
        <v>74</v>
      </c>
      <c r="E506">
        <v>472</v>
      </c>
      <c r="F506">
        <v>260</v>
      </c>
      <c r="G506">
        <v>12</v>
      </c>
      <c r="H506">
        <v>5664</v>
      </c>
      <c r="I506">
        <v>623.04</v>
      </c>
      <c r="J506">
        <v>5040.96</v>
      </c>
      <c r="K506">
        <v>1416</v>
      </c>
      <c r="L506">
        <v>3624.96</v>
      </c>
      <c r="M506" s="2">
        <v>41913</v>
      </c>
      <c r="N506">
        <v>10</v>
      </c>
      <c r="O506" t="s">
        <v>68</v>
      </c>
      <c r="P506" t="s">
        <v>19</v>
      </c>
      <c r="Q506" t="s">
        <v>19</v>
      </c>
      <c r="R506" t="s">
        <v>21</v>
      </c>
      <c r="S506" t="s">
        <v>25</v>
      </c>
      <c r="T506">
        <v>10</v>
      </c>
      <c r="U506">
        <f>Table_ExternalData_1[[#This Row],[FinData'[Gross Sales']]]-Table_ExternalData_1[[#This Row],[FinData'[Discounts']]]</f>
        <v>5040.96</v>
      </c>
      <c r="V506">
        <f>SUM(Table_ExternalData_1[FinData'[Sales']])</f>
        <v>118726350.25999992</v>
      </c>
      <c r="W506">
        <f>SUM(Table_ExternalData_1[FinData'[Profit']])</f>
        <v>16893702.260000009</v>
      </c>
      <c r="X506" s="15">
        <f>Table_ExternalData_1[[#This Row],[sum of profit]]/Table_ExternalData_1[[#This Row],[sum of sale]]</f>
        <v>0.14229109395685402</v>
      </c>
    </row>
    <row r="507" spans="1:24" x14ac:dyDescent="0.25">
      <c r="A507" t="s">
        <v>0</v>
      </c>
      <c r="B507" t="s">
        <v>7</v>
      </c>
      <c r="C507" t="s">
        <v>13</v>
      </c>
      <c r="D507" t="s">
        <v>74</v>
      </c>
      <c r="E507">
        <v>1937</v>
      </c>
      <c r="F507">
        <v>3</v>
      </c>
      <c r="G507">
        <v>12</v>
      </c>
      <c r="H507">
        <v>23244</v>
      </c>
      <c r="I507">
        <v>2556.84</v>
      </c>
      <c r="J507">
        <v>20687.16</v>
      </c>
      <c r="K507">
        <v>5811</v>
      </c>
      <c r="L507">
        <v>14876.16</v>
      </c>
      <c r="M507" s="2">
        <v>41671</v>
      </c>
      <c r="N507">
        <v>2</v>
      </c>
      <c r="O507" t="s">
        <v>69</v>
      </c>
      <c r="P507" t="s">
        <v>19</v>
      </c>
      <c r="Q507" t="s">
        <v>19</v>
      </c>
      <c r="R507" t="s">
        <v>22</v>
      </c>
      <c r="S507" t="s">
        <v>29</v>
      </c>
      <c r="T507">
        <v>2</v>
      </c>
      <c r="U507">
        <f>Table_ExternalData_1[[#This Row],[FinData'[Gross Sales']]]-Table_ExternalData_1[[#This Row],[FinData'[Discounts']]]</f>
        <v>20687.16</v>
      </c>
      <c r="V507">
        <f>SUM(Table_ExternalData_1[FinData'[Sales']])</f>
        <v>118726350.25999992</v>
      </c>
      <c r="W507">
        <f>SUM(Table_ExternalData_1[FinData'[Profit']])</f>
        <v>16893702.260000009</v>
      </c>
      <c r="X507" s="15">
        <f>Table_ExternalData_1[[#This Row],[sum of profit]]/Table_ExternalData_1[[#This Row],[sum of sale]]</f>
        <v>0.14229109395685402</v>
      </c>
    </row>
    <row r="508" spans="1:24" x14ac:dyDescent="0.25">
      <c r="A508" t="s">
        <v>2</v>
      </c>
      <c r="B508" t="s">
        <v>9</v>
      </c>
      <c r="C508" t="s">
        <v>13</v>
      </c>
      <c r="D508" t="s">
        <v>74</v>
      </c>
      <c r="E508">
        <v>792</v>
      </c>
      <c r="F508">
        <v>3</v>
      </c>
      <c r="G508">
        <v>350</v>
      </c>
      <c r="H508">
        <v>277200</v>
      </c>
      <c r="I508">
        <v>30492</v>
      </c>
      <c r="J508">
        <v>246708</v>
      </c>
      <c r="K508">
        <v>205920</v>
      </c>
      <c r="L508">
        <v>40788</v>
      </c>
      <c r="M508" s="2">
        <v>41699</v>
      </c>
      <c r="N508">
        <v>3</v>
      </c>
      <c r="O508" t="s">
        <v>64</v>
      </c>
      <c r="P508" t="s">
        <v>19</v>
      </c>
      <c r="Q508" t="s">
        <v>19</v>
      </c>
      <c r="R508" t="s">
        <v>22</v>
      </c>
      <c r="S508" t="s">
        <v>30</v>
      </c>
      <c r="T508">
        <v>3</v>
      </c>
      <c r="U508">
        <f>Table_ExternalData_1[[#This Row],[FinData'[Gross Sales']]]-Table_ExternalData_1[[#This Row],[FinData'[Discounts']]]</f>
        <v>246708</v>
      </c>
      <c r="V508">
        <f>SUM(Table_ExternalData_1[FinData'[Sales']])</f>
        <v>118726350.25999992</v>
      </c>
      <c r="W508">
        <f>SUM(Table_ExternalData_1[FinData'[Profit']])</f>
        <v>16893702.260000009</v>
      </c>
      <c r="X508" s="15">
        <f>Table_ExternalData_1[[#This Row],[sum of profit]]/Table_ExternalData_1[[#This Row],[sum of sale]]</f>
        <v>0.14229109395685402</v>
      </c>
    </row>
    <row r="509" spans="1:24" x14ac:dyDescent="0.25">
      <c r="A509" t="s">
        <v>4</v>
      </c>
      <c r="B509" t="s">
        <v>9</v>
      </c>
      <c r="C509" t="s">
        <v>13</v>
      </c>
      <c r="D509" t="s">
        <v>74</v>
      </c>
      <c r="E509">
        <v>2811</v>
      </c>
      <c r="F509">
        <v>3</v>
      </c>
      <c r="G509">
        <v>300</v>
      </c>
      <c r="H509">
        <v>843300</v>
      </c>
      <c r="I509">
        <v>92763</v>
      </c>
      <c r="J509">
        <v>750537</v>
      </c>
      <c r="K509">
        <v>702750</v>
      </c>
      <c r="L509">
        <v>47787</v>
      </c>
      <c r="M509" s="2">
        <v>41821</v>
      </c>
      <c r="N509">
        <v>7</v>
      </c>
      <c r="O509" t="s">
        <v>65</v>
      </c>
      <c r="P509" t="s">
        <v>19</v>
      </c>
      <c r="Q509" t="s">
        <v>19</v>
      </c>
      <c r="R509" t="s">
        <v>20</v>
      </c>
      <c r="S509" t="s">
        <v>34</v>
      </c>
      <c r="T509">
        <v>7</v>
      </c>
      <c r="U509">
        <f>Table_ExternalData_1[[#This Row],[FinData'[Gross Sales']]]-Table_ExternalData_1[[#This Row],[FinData'[Discounts']]]</f>
        <v>750537</v>
      </c>
      <c r="V509">
        <f>SUM(Table_ExternalData_1[FinData'[Sales']])</f>
        <v>118726350.25999992</v>
      </c>
      <c r="W509">
        <f>SUM(Table_ExternalData_1[FinData'[Profit']])</f>
        <v>16893702.260000009</v>
      </c>
      <c r="X509" s="15">
        <f>Table_ExternalData_1[[#This Row],[sum of profit]]/Table_ExternalData_1[[#This Row],[sum of sale]]</f>
        <v>0.14229109395685402</v>
      </c>
    </row>
    <row r="510" spans="1:24" x14ac:dyDescent="0.25">
      <c r="A510" t="s">
        <v>1</v>
      </c>
      <c r="B510" t="s">
        <v>8</v>
      </c>
      <c r="C510" t="s">
        <v>13</v>
      </c>
      <c r="D510" t="s">
        <v>74</v>
      </c>
      <c r="E510">
        <v>2441</v>
      </c>
      <c r="F510">
        <v>3</v>
      </c>
      <c r="G510">
        <v>125</v>
      </c>
      <c r="H510">
        <v>305125</v>
      </c>
      <c r="I510">
        <v>33563.75</v>
      </c>
      <c r="J510">
        <v>271561.25</v>
      </c>
      <c r="K510">
        <v>292920</v>
      </c>
      <c r="L510">
        <v>-21358.75</v>
      </c>
      <c r="M510" s="2">
        <v>41913</v>
      </c>
      <c r="N510">
        <v>10</v>
      </c>
      <c r="O510" t="s">
        <v>68</v>
      </c>
      <c r="P510" t="s">
        <v>19</v>
      </c>
      <c r="Q510" t="s">
        <v>19</v>
      </c>
      <c r="R510" t="s">
        <v>21</v>
      </c>
      <c r="S510" t="s">
        <v>25</v>
      </c>
      <c r="T510">
        <v>10</v>
      </c>
      <c r="U510">
        <f>Table_ExternalData_1[[#This Row],[FinData'[Gross Sales']]]-Table_ExternalData_1[[#This Row],[FinData'[Discounts']]]</f>
        <v>271561.25</v>
      </c>
      <c r="V510">
        <f>SUM(Table_ExternalData_1[FinData'[Sales']])</f>
        <v>118726350.25999992</v>
      </c>
      <c r="W510">
        <f>SUM(Table_ExternalData_1[FinData'[Profit']])</f>
        <v>16893702.260000009</v>
      </c>
      <c r="X510" s="15">
        <f>Table_ExternalData_1[[#This Row],[sum of profit]]/Table_ExternalData_1[[#This Row],[sum of sale]]</f>
        <v>0.14229109395685402</v>
      </c>
    </row>
    <row r="511" spans="1:24" x14ac:dyDescent="0.25">
      <c r="A511" t="s">
        <v>3</v>
      </c>
      <c r="B511" t="s">
        <v>7</v>
      </c>
      <c r="C511" t="s">
        <v>13</v>
      </c>
      <c r="D511" t="s">
        <v>74</v>
      </c>
      <c r="E511">
        <v>1560</v>
      </c>
      <c r="F511">
        <v>3</v>
      </c>
      <c r="G511">
        <v>15</v>
      </c>
      <c r="H511">
        <v>23400</v>
      </c>
      <c r="I511">
        <v>2574</v>
      </c>
      <c r="J511">
        <v>20826</v>
      </c>
      <c r="K511">
        <v>15600</v>
      </c>
      <c r="L511">
        <v>5226</v>
      </c>
      <c r="M511" s="2">
        <v>41579</v>
      </c>
      <c r="N511">
        <v>11</v>
      </c>
      <c r="O511" t="s">
        <v>70</v>
      </c>
      <c r="P511" t="s">
        <v>18</v>
      </c>
      <c r="Q511" t="s">
        <v>18</v>
      </c>
      <c r="R511" t="s">
        <v>21</v>
      </c>
      <c r="S511" t="s">
        <v>26</v>
      </c>
      <c r="T511">
        <v>11</v>
      </c>
      <c r="U511">
        <f>Table_ExternalData_1[[#This Row],[FinData'[Gross Sales']]]-Table_ExternalData_1[[#This Row],[FinData'[Discounts']]]</f>
        <v>20826</v>
      </c>
      <c r="V511">
        <f>SUM(Table_ExternalData_1[FinData'[Sales']])</f>
        <v>118726350.25999992</v>
      </c>
      <c r="W511">
        <f>SUM(Table_ExternalData_1[FinData'[Profit']])</f>
        <v>16893702.260000009</v>
      </c>
      <c r="X511" s="15">
        <f>Table_ExternalData_1[[#This Row],[sum of profit]]/Table_ExternalData_1[[#This Row],[sum of sale]]</f>
        <v>0.14229109395685402</v>
      </c>
    </row>
    <row r="512" spans="1:24" x14ac:dyDescent="0.25">
      <c r="A512" t="s">
        <v>2</v>
      </c>
      <c r="B512" t="s">
        <v>10</v>
      </c>
      <c r="C512" t="s">
        <v>13</v>
      </c>
      <c r="D512" t="s">
        <v>74</v>
      </c>
      <c r="E512">
        <v>2706</v>
      </c>
      <c r="F512">
        <v>3</v>
      </c>
      <c r="G512">
        <v>7</v>
      </c>
      <c r="H512">
        <v>18942</v>
      </c>
      <c r="I512">
        <v>2083.62</v>
      </c>
      <c r="J512">
        <v>16858.38</v>
      </c>
      <c r="K512">
        <v>13530</v>
      </c>
      <c r="L512">
        <v>3328.38</v>
      </c>
      <c r="M512" s="2">
        <v>41579</v>
      </c>
      <c r="N512">
        <v>11</v>
      </c>
      <c r="O512" t="s">
        <v>70</v>
      </c>
      <c r="P512" t="s">
        <v>18</v>
      </c>
      <c r="Q512" t="s">
        <v>18</v>
      </c>
      <c r="R512" t="s">
        <v>21</v>
      </c>
      <c r="S512" t="s">
        <v>26</v>
      </c>
      <c r="T512">
        <v>11</v>
      </c>
      <c r="U512">
        <f>Table_ExternalData_1[[#This Row],[FinData'[Gross Sales']]]-Table_ExternalData_1[[#This Row],[FinData'[Discounts']]]</f>
        <v>16858.38</v>
      </c>
      <c r="V512">
        <f>SUM(Table_ExternalData_1[FinData'[Sales']])</f>
        <v>118726350.25999992</v>
      </c>
      <c r="W512">
        <f>SUM(Table_ExternalData_1[FinData'[Profit']])</f>
        <v>16893702.260000009</v>
      </c>
      <c r="X512" s="15">
        <f>Table_ExternalData_1[[#This Row],[sum of profit]]/Table_ExternalData_1[[#This Row],[sum of sale]]</f>
        <v>0.14229109395685402</v>
      </c>
    </row>
    <row r="513" spans="1:24" x14ac:dyDescent="0.25">
      <c r="A513" t="s">
        <v>2</v>
      </c>
      <c r="B513" t="s">
        <v>9</v>
      </c>
      <c r="C513" t="s">
        <v>14</v>
      </c>
      <c r="D513" t="s">
        <v>74</v>
      </c>
      <c r="E513">
        <v>766</v>
      </c>
      <c r="F513">
        <v>5</v>
      </c>
      <c r="G513">
        <v>350</v>
      </c>
      <c r="H513">
        <v>268100</v>
      </c>
      <c r="I513">
        <v>29491</v>
      </c>
      <c r="J513">
        <v>238609</v>
      </c>
      <c r="K513">
        <v>199160</v>
      </c>
      <c r="L513">
        <v>39449</v>
      </c>
      <c r="M513" s="2">
        <v>41640</v>
      </c>
      <c r="N513">
        <v>1</v>
      </c>
      <c r="O513" t="s">
        <v>61</v>
      </c>
      <c r="P513" t="s">
        <v>19</v>
      </c>
      <c r="Q513" t="s">
        <v>19</v>
      </c>
      <c r="R513" t="s">
        <v>22</v>
      </c>
      <c r="S513" t="s">
        <v>28</v>
      </c>
      <c r="T513">
        <v>1</v>
      </c>
      <c r="U513">
        <f>Table_ExternalData_1[[#This Row],[FinData'[Gross Sales']]]-Table_ExternalData_1[[#This Row],[FinData'[Discounts']]]</f>
        <v>238609</v>
      </c>
      <c r="V513">
        <f>SUM(Table_ExternalData_1[FinData'[Sales']])</f>
        <v>118726350.25999992</v>
      </c>
      <c r="W513">
        <f>SUM(Table_ExternalData_1[FinData'[Profit']])</f>
        <v>16893702.260000009</v>
      </c>
      <c r="X513" s="15">
        <f>Table_ExternalData_1[[#This Row],[sum of profit]]/Table_ExternalData_1[[#This Row],[sum of sale]]</f>
        <v>0.14229109395685402</v>
      </c>
    </row>
    <row r="514" spans="1:24" x14ac:dyDescent="0.25">
      <c r="A514" t="s">
        <v>2</v>
      </c>
      <c r="B514" t="s">
        <v>9</v>
      </c>
      <c r="C514" t="s">
        <v>14</v>
      </c>
      <c r="D514" t="s">
        <v>74</v>
      </c>
      <c r="E514">
        <v>2992</v>
      </c>
      <c r="F514">
        <v>5</v>
      </c>
      <c r="G514">
        <v>20</v>
      </c>
      <c r="H514">
        <v>59840</v>
      </c>
      <c r="I514">
        <v>6582.4</v>
      </c>
      <c r="J514">
        <v>53257.599999999999</v>
      </c>
      <c r="K514">
        <v>29920</v>
      </c>
      <c r="L514">
        <v>23337.599999999999</v>
      </c>
      <c r="M514" s="2">
        <v>41548</v>
      </c>
      <c r="N514">
        <v>10</v>
      </c>
      <c r="O514" t="s">
        <v>68</v>
      </c>
      <c r="P514" t="s">
        <v>18</v>
      </c>
      <c r="Q514" t="s">
        <v>18</v>
      </c>
      <c r="R514" t="s">
        <v>21</v>
      </c>
      <c r="S514" t="s">
        <v>25</v>
      </c>
      <c r="T514">
        <v>10</v>
      </c>
      <c r="U514">
        <f>Table_ExternalData_1[[#This Row],[FinData'[Gross Sales']]]-Table_ExternalData_1[[#This Row],[FinData'[Discounts']]]</f>
        <v>53257.599999999999</v>
      </c>
      <c r="V514">
        <f>SUM(Table_ExternalData_1[FinData'[Sales']])</f>
        <v>118726350.25999992</v>
      </c>
      <c r="W514">
        <f>SUM(Table_ExternalData_1[FinData'[Profit']])</f>
        <v>16893702.260000009</v>
      </c>
      <c r="X514" s="15">
        <f>Table_ExternalData_1[[#This Row],[sum of profit]]/Table_ExternalData_1[[#This Row],[sum of sale]]</f>
        <v>0.14229109395685402</v>
      </c>
    </row>
    <row r="515" spans="1:24" x14ac:dyDescent="0.25">
      <c r="A515" t="s">
        <v>3</v>
      </c>
      <c r="B515" t="s">
        <v>10</v>
      </c>
      <c r="C515" t="s">
        <v>14</v>
      </c>
      <c r="D515" t="s">
        <v>74</v>
      </c>
      <c r="E515">
        <v>2157</v>
      </c>
      <c r="F515">
        <v>5</v>
      </c>
      <c r="G515">
        <v>15</v>
      </c>
      <c r="H515">
        <v>32355</v>
      </c>
      <c r="I515">
        <v>3559.05</v>
      </c>
      <c r="J515">
        <v>28795.95</v>
      </c>
      <c r="K515">
        <v>21570</v>
      </c>
      <c r="L515">
        <v>7225.95</v>
      </c>
      <c r="M515" s="2">
        <v>41974</v>
      </c>
      <c r="N515">
        <v>12</v>
      </c>
      <c r="O515" t="s">
        <v>63</v>
      </c>
      <c r="P515" t="s">
        <v>19</v>
      </c>
      <c r="Q515" t="s">
        <v>19</v>
      </c>
      <c r="R515" t="s">
        <v>21</v>
      </c>
      <c r="S515" t="s">
        <v>27</v>
      </c>
      <c r="T515">
        <v>12</v>
      </c>
      <c r="U515">
        <f>Table_ExternalData_1[[#This Row],[FinData'[Gross Sales']]]-Table_ExternalData_1[[#This Row],[FinData'[Discounts']]]</f>
        <v>28795.95</v>
      </c>
      <c r="V515">
        <f>SUM(Table_ExternalData_1[FinData'[Sales']])</f>
        <v>118726350.25999992</v>
      </c>
      <c r="W515">
        <f>SUM(Table_ExternalData_1[FinData'[Profit']])</f>
        <v>16893702.260000009</v>
      </c>
      <c r="X515" s="15">
        <f>Table_ExternalData_1[[#This Row],[sum of profit]]/Table_ExternalData_1[[#This Row],[sum of sale]]</f>
        <v>0.14229109395685402</v>
      </c>
    </row>
    <row r="516" spans="1:24" x14ac:dyDescent="0.25">
      <c r="A516" t="s">
        <v>4</v>
      </c>
      <c r="B516" t="s">
        <v>7</v>
      </c>
      <c r="C516" t="s">
        <v>15</v>
      </c>
      <c r="D516" t="s">
        <v>74</v>
      </c>
      <c r="E516">
        <v>873</v>
      </c>
      <c r="F516">
        <v>10</v>
      </c>
      <c r="G516">
        <v>300</v>
      </c>
      <c r="H516">
        <v>261900</v>
      </c>
      <c r="I516">
        <v>28809</v>
      </c>
      <c r="J516">
        <v>233091</v>
      </c>
      <c r="K516">
        <v>218250</v>
      </c>
      <c r="L516">
        <v>14841</v>
      </c>
      <c r="M516" s="2">
        <v>41640</v>
      </c>
      <c r="N516">
        <v>1</v>
      </c>
      <c r="O516" t="s">
        <v>61</v>
      </c>
      <c r="P516" t="s">
        <v>19</v>
      </c>
      <c r="Q516" t="s">
        <v>19</v>
      </c>
      <c r="R516" t="s">
        <v>22</v>
      </c>
      <c r="S516" t="s">
        <v>28</v>
      </c>
      <c r="T516">
        <v>1</v>
      </c>
      <c r="U516">
        <f>Table_ExternalData_1[[#This Row],[FinData'[Gross Sales']]]-Table_ExternalData_1[[#This Row],[FinData'[Discounts']]]</f>
        <v>233091</v>
      </c>
      <c r="V516">
        <f>SUM(Table_ExternalData_1[FinData'[Sales']])</f>
        <v>118726350.25999992</v>
      </c>
      <c r="W516">
        <f>SUM(Table_ExternalData_1[FinData'[Profit']])</f>
        <v>16893702.260000009</v>
      </c>
      <c r="X516" s="15">
        <f>Table_ExternalData_1[[#This Row],[sum of profit]]/Table_ExternalData_1[[#This Row],[sum of sale]]</f>
        <v>0.14229109395685402</v>
      </c>
    </row>
    <row r="517" spans="1:24" x14ac:dyDescent="0.25">
      <c r="A517" t="s">
        <v>2</v>
      </c>
      <c r="B517" t="s">
        <v>10</v>
      </c>
      <c r="C517" t="s">
        <v>15</v>
      </c>
      <c r="D517" t="s">
        <v>74</v>
      </c>
      <c r="E517">
        <v>1122</v>
      </c>
      <c r="F517">
        <v>10</v>
      </c>
      <c r="G517">
        <v>20</v>
      </c>
      <c r="H517">
        <v>22440</v>
      </c>
      <c r="I517">
        <v>2468.4</v>
      </c>
      <c r="J517">
        <v>19971.599999999999</v>
      </c>
      <c r="K517">
        <v>11220</v>
      </c>
      <c r="L517">
        <v>8751.6</v>
      </c>
      <c r="M517" s="2">
        <v>41699</v>
      </c>
      <c r="N517">
        <v>3</v>
      </c>
      <c r="O517" t="s">
        <v>64</v>
      </c>
      <c r="P517" t="s">
        <v>19</v>
      </c>
      <c r="Q517" t="s">
        <v>19</v>
      </c>
      <c r="R517" t="s">
        <v>22</v>
      </c>
      <c r="S517" t="s">
        <v>30</v>
      </c>
      <c r="T517">
        <v>3</v>
      </c>
      <c r="U517">
        <f>Table_ExternalData_1[[#This Row],[FinData'[Gross Sales']]]-Table_ExternalData_1[[#This Row],[FinData'[Discounts']]]</f>
        <v>19971.599999999999</v>
      </c>
      <c r="V517">
        <f>SUM(Table_ExternalData_1[FinData'[Sales']])</f>
        <v>118726350.25999992</v>
      </c>
      <c r="W517">
        <f>SUM(Table_ExternalData_1[FinData'[Profit']])</f>
        <v>16893702.260000009</v>
      </c>
      <c r="X517" s="15">
        <f>Table_ExternalData_1[[#This Row],[sum of profit]]/Table_ExternalData_1[[#This Row],[sum of sale]]</f>
        <v>0.14229109395685402</v>
      </c>
    </row>
    <row r="518" spans="1:24" x14ac:dyDescent="0.25">
      <c r="A518" t="s">
        <v>2</v>
      </c>
      <c r="B518" t="s">
        <v>7</v>
      </c>
      <c r="C518" t="s">
        <v>15</v>
      </c>
      <c r="D518" t="s">
        <v>74</v>
      </c>
      <c r="E518">
        <v>2104.5</v>
      </c>
      <c r="F518">
        <v>10</v>
      </c>
      <c r="G518">
        <v>350</v>
      </c>
      <c r="H518">
        <v>736575</v>
      </c>
      <c r="I518">
        <v>81023.25</v>
      </c>
      <c r="J518">
        <v>655551.75</v>
      </c>
      <c r="K518">
        <v>547170</v>
      </c>
      <c r="L518">
        <v>108381.75</v>
      </c>
      <c r="M518" s="2">
        <v>41821</v>
      </c>
      <c r="N518">
        <v>7</v>
      </c>
      <c r="O518" t="s">
        <v>65</v>
      </c>
      <c r="P518" t="s">
        <v>19</v>
      </c>
      <c r="Q518" t="s">
        <v>19</v>
      </c>
      <c r="R518" t="s">
        <v>20</v>
      </c>
      <c r="S518" t="s">
        <v>34</v>
      </c>
      <c r="T518">
        <v>7</v>
      </c>
      <c r="U518">
        <f>Table_ExternalData_1[[#This Row],[FinData'[Gross Sales']]]-Table_ExternalData_1[[#This Row],[FinData'[Discounts']]]</f>
        <v>655551.75</v>
      </c>
      <c r="V518">
        <f>SUM(Table_ExternalData_1[FinData'[Sales']])</f>
        <v>118726350.25999992</v>
      </c>
      <c r="W518">
        <f>SUM(Table_ExternalData_1[FinData'[Profit']])</f>
        <v>16893702.260000009</v>
      </c>
      <c r="X518" s="15">
        <f>Table_ExternalData_1[[#This Row],[sum of profit]]/Table_ExternalData_1[[#This Row],[sum of sale]]</f>
        <v>0.14229109395685402</v>
      </c>
    </row>
    <row r="519" spans="1:24" x14ac:dyDescent="0.25">
      <c r="A519" t="s">
        <v>0</v>
      </c>
      <c r="B519" t="s">
        <v>7</v>
      </c>
      <c r="C519" t="s">
        <v>15</v>
      </c>
      <c r="D519" t="s">
        <v>74</v>
      </c>
      <c r="E519">
        <v>4026</v>
      </c>
      <c r="F519">
        <v>10</v>
      </c>
      <c r="G519">
        <v>12</v>
      </c>
      <c r="H519">
        <v>48312</v>
      </c>
      <c r="I519">
        <v>5314.32</v>
      </c>
      <c r="J519">
        <v>42997.68</v>
      </c>
      <c r="K519">
        <v>12078</v>
      </c>
      <c r="L519">
        <v>30919.68</v>
      </c>
      <c r="M519" s="2">
        <v>41821</v>
      </c>
      <c r="N519">
        <v>7</v>
      </c>
      <c r="O519" t="s">
        <v>65</v>
      </c>
      <c r="P519" t="s">
        <v>19</v>
      </c>
      <c r="Q519" t="s">
        <v>19</v>
      </c>
      <c r="R519" t="s">
        <v>20</v>
      </c>
      <c r="S519" t="s">
        <v>34</v>
      </c>
      <c r="T519">
        <v>7</v>
      </c>
      <c r="U519">
        <f>Table_ExternalData_1[[#This Row],[FinData'[Gross Sales']]]-Table_ExternalData_1[[#This Row],[FinData'[Discounts']]]</f>
        <v>42997.68</v>
      </c>
      <c r="V519">
        <f>SUM(Table_ExternalData_1[FinData'[Sales']])</f>
        <v>118726350.25999992</v>
      </c>
      <c r="W519">
        <f>SUM(Table_ExternalData_1[FinData'[Profit']])</f>
        <v>16893702.260000009</v>
      </c>
      <c r="X519" s="15">
        <f>Table_ExternalData_1[[#This Row],[sum of profit]]/Table_ExternalData_1[[#This Row],[sum of sale]]</f>
        <v>0.14229109395685402</v>
      </c>
    </row>
    <row r="520" spans="1:24" x14ac:dyDescent="0.25">
      <c r="A520" t="s">
        <v>0</v>
      </c>
      <c r="B520" t="s">
        <v>8</v>
      </c>
      <c r="C520" t="s">
        <v>15</v>
      </c>
      <c r="D520" t="s">
        <v>74</v>
      </c>
      <c r="E520">
        <v>2425.5</v>
      </c>
      <c r="F520">
        <v>10</v>
      </c>
      <c r="G520">
        <v>12</v>
      </c>
      <c r="H520">
        <v>29106</v>
      </c>
      <c r="I520">
        <v>3201.66</v>
      </c>
      <c r="J520">
        <v>25904.34</v>
      </c>
      <c r="K520">
        <v>7276.5</v>
      </c>
      <c r="L520">
        <v>18627.84</v>
      </c>
      <c r="M520" s="2">
        <v>41821</v>
      </c>
      <c r="N520">
        <v>7</v>
      </c>
      <c r="O520" t="s">
        <v>65</v>
      </c>
      <c r="P520" t="s">
        <v>19</v>
      </c>
      <c r="Q520" t="s">
        <v>19</v>
      </c>
      <c r="R520" t="s">
        <v>20</v>
      </c>
      <c r="S520" t="s">
        <v>34</v>
      </c>
      <c r="T520">
        <v>7</v>
      </c>
      <c r="U520">
        <f>Table_ExternalData_1[[#This Row],[FinData'[Gross Sales']]]-Table_ExternalData_1[[#This Row],[FinData'[Discounts']]]</f>
        <v>25904.34</v>
      </c>
      <c r="V520">
        <f>SUM(Table_ExternalData_1[FinData'[Sales']])</f>
        <v>118726350.25999992</v>
      </c>
      <c r="W520">
        <f>SUM(Table_ExternalData_1[FinData'[Profit']])</f>
        <v>16893702.260000009</v>
      </c>
      <c r="X520" s="15">
        <f>Table_ExternalData_1[[#This Row],[sum of profit]]/Table_ExternalData_1[[#This Row],[sum of sale]]</f>
        <v>0.14229109395685402</v>
      </c>
    </row>
    <row r="521" spans="1:24" x14ac:dyDescent="0.25">
      <c r="A521" t="s">
        <v>2</v>
      </c>
      <c r="B521" t="s">
        <v>7</v>
      </c>
      <c r="C521" t="s">
        <v>15</v>
      </c>
      <c r="D521" t="s">
        <v>74</v>
      </c>
      <c r="E521">
        <v>2394</v>
      </c>
      <c r="F521">
        <v>10</v>
      </c>
      <c r="G521">
        <v>20</v>
      </c>
      <c r="H521">
        <v>47880</v>
      </c>
      <c r="I521">
        <v>5266.8</v>
      </c>
      <c r="J521">
        <v>42613.2</v>
      </c>
      <c r="K521">
        <v>23940</v>
      </c>
      <c r="L521">
        <v>18673.2</v>
      </c>
      <c r="M521" s="2">
        <v>41852</v>
      </c>
      <c r="N521">
        <v>8</v>
      </c>
      <c r="O521" t="s">
        <v>66</v>
      </c>
      <c r="P521" t="s">
        <v>19</v>
      </c>
      <c r="Q521" t="s">
        <v>19</v>
      </c>
      <c r="R521" t="s">
        <v>20</v>
      </c>
      <c r="S521" t="s">
        <v>35</v>
      </c>
      <c r="T521">
        <v>8</v>
      </c>
      <c r="U521">
        <f>Table_ExternalData_1[[#This Row],[FinData'[Gross Sales']]]-Table_ExternalData_1[[#This Row],[FinData'[Discounts']]]</f>
        <v>42613.2</v>
      </c>
      <c r="V521">
        <f>SUM(Table_ExternalData_1[FinData'[Sales']])</f>
        <v>118726350.25999992</v>
      </c>
      <c r="W521">
        <f>SUM(Table_ExternalData_1[FinData'[Profit']])</f>
        <v>16893702.260000009</v>
      </c>
      <c r="X521" s="15">
        <f>Table_ExternalData_1[[#This Row],[sum of profit]]/Table_ExternalData_1[[#This Row],[sum of sale]]</f>
        <v>0.14229109395685402</v>
      </c>
    </row>
    <row r="522" spans="1:24" x14ac:dyDescent="0.25">
      <c r="A522" t="s">
        <v>3</v>
      </c>
      <c r="B522" t="s">
        <v>10</v>
      </c>
      <c r="C522" t="s">
        <v>15</v>
      </c>
      <c r="D522" t="s">
        <v>74</v>
      </c>
      <c r="E522">
        <v>1984</v>
      </c>
      <c r="F522">
        <v>10</v>
      </c>
      <c r="G522">
        <v>15</v>
      </c>
      <c r="H522">
        <v>29760</v>
      </c>
      <c r="I522">
        <v>3273.6</v>
      </c>
      <c r="J522">
        <v>26486.400000000001</v>
      </c>
      <c r="K522">
        <v>19840</v>
      </c>
      <c r="L522">
        <v>6646.4</v>
      </c>
      <c r="M522" s="2">
        <v>41852</v>
      </c>
      <c r="N522">
        <v>8</v>
      </c>
      <c r="O522" t="s">
        <v>66</v>
      </c>
      <c r="P522" t="s">
        <v>19</v>
      </c>
      <c r="Q522" t="s">
        <v>19</v>
      </c>
      <c r="R522" t="s">
        <v>20</v>
      </c>
      <c r="S522" t="s">
        <v>35</v>
      </c>
      <c r="T522">
        <v>8</v>
      </c>
      <c r="U522">
        <f>Table_ExternalData_1[[#This Row],[FinData'[Gross Sales']]]-Table_ExternalData_1[[#This Row],[FinData'[Discounts']]]</f>
        <v>26486.400000000001</v>
      </c>
      <c r="V522">
        <f>SUM(Table_ExternalData_1[FinData'[Sales']])</f>
        <v>118726350.25999992</v>
      </c>
      <c r="W522">
        <f>SUM(Table_ExternalData_1[FinData'[Profit']])</f>
        <v>16893702.260000009</v>
      </c>
      <c r="X522" s="15">
        <f>Table_ExternalData_1[[#This Row],[sum of profit]]/Table_ExternalData_1[[#This Row],[sum of sale]]</f>
        <v>0.14229109395685402</v>
      </c>
    </row>
    <row r="523" spans="1:24" x14ac:dyDescent="0.25">
      <c r="A523" t="s">
        <v>1</v>
      </c>
      <c r="B523" t="s">
        <v>8</v>
      </c>
      <c r="C523" t="s">
        <v>15</v>
      </c>
      <c r="D523" t="s">
        <v>74</v>
      </c>
      <c r="E523">
        <v>2441</v>
      </c>
      <c r="F523">
        <v>10</v>
      </c>
      <c r="G523">
        <v>125</v>
      </c>
      <c r="H523">
        <v>305125</v>
      </c>
      <c r="I523">
        <v>33563.75</v>
      </c>
      <c r="J523">
        <v>271561.25</v>
      </c>
      <c r="K523">
        <v>292920</v>
      </c>
      <c r="L523">
        <v>-21358.75</v>
      </c>
      <c r="M523" s="2">
        <v>41913</v>
      </c>
      <c r="N523">
        <v>10</v>
      </c>
      <c r="O523" t="s">
        <v>68</v>
      </c>
      <c r="P523" t="s">
        <v>19</v>
      </c>
      <c r="Q523" t="s">
        <v>19</v>
      </c>
      <c r="R523" t="s">
        <v>21</v>
      </c>
      <c r="S523" t="s">
        <v>25</v>
      </c>
      <c r="T523">
        <v>10</v>
      </c>
      <c r="U523">
        <f>Table_ExternalData_1[[#This Row],[FinData'[Gross Sales']]]-Table_ExternalData_1[[#This Row],[FinData'[Discounts']]]</f>
        <v>271561.25</v>
      </c>
      <c r="V523">
        <f>SUM(Table_ExternalData_1[FinData'[Sales']])</f>
        <v>118726350.25999992</v>
      </c>
      <c r="W523">
        <f>SUM(Table_ExternalData_1[FinData'[Profit']])</f>
        <v>16893702.260000009</v>
      </c>
      <c r="X523" s="15">
        <f>Table_ExternalData_1[[#This Row],[sum of profit]]/Table_ExternalData_1[[#This Row],[sum of sale]]</f>
        <v>0.14229109395685402</v>
      </c>
    </row>
    <row r="524" spans="1:24" x14ac:dyDescent="0.25">
      <c r="A524" t="s">
        <v>2</v>
      </c>
      <c r="B524" t="s">
        <v>9</v>
      </c>
      <c r="C524" t="s">
        <v>15</v>
      </c>
      <c r="D524" t="s">
        <v>74</v>
      </c>
      <c r="E524">
        <v>2992</v>
      </c>
      <c r="F524">
        <v>10</v>
      </c>
      <c r="G524">
        <v>20</v>
      </c>
      <c r="H524">
        <v>59840</v>
      </c>
      <c r="I524">
        <v>6582.4</v>
      </c>
      <c r="J524">
        <v>53257.599999999999</v>
      </c>
      <c r="K524">
        <v>29920</v>
      </c>
      <c r="L524">
        <v>23337.599999999999</v>
      </c>
      <c r="M524" s="2">
        <v>41548</v>
      </c>
      <c r="N524">
        <v>10</v>
      </c>
      <c r="O524" t="s">
        <v>68</v>
      </c>
      <c r="P524" t="s">
        <v>18</v>
      </c>
      <c r="Q524" t="s">
        <v>18</v>
      </c>
      <c r="R524" t="s">
        <v>21</v>
      </c>
      <c r="S524" t="s">
        <v>25</v>
      </c>
      <c r="T524">
        <v>10</v>
      </c>
      <c r="U524">
        <f>Table_ExternalData_1[[#This Row],[FinData'[Gross Sales']]]-Table_ExternalData_1[[#This Row],[FinData'[Discounts']]]</f>
        <v>53257.599999999999</v>
      </c>
      <c r="V524">
        <f>SUM(Table_ExternalData_1[FinData'[Sales']])</f>
        <v>118726350.25999992</v>
      </c>
      <c r="W524">
        <f>SUM(Table_ExternalData_1[FinData'[Profit']])</f>
        <v>16893702.260000009</v>
      </c>
      <c r="X524" s="15">
        <f>Table_ExternalData_1[[#This Row],[sum of profit]]/Table_ExternalData_1[[#This Row],[sum of sale]]</f>
        <v>0.14229109395685402</v>
      </c>
    </row>
    <row r="525" spans="1:24" x14ac:dyDescent="0.25">
      <c r="A525" t="s">
        <v>4</v>
      </c>
      <c r="B525" t="s">
        <v>7</v>
      </c>
      <c r="C525" t="s">
        <v>15</v>
      </c>
      <c r="D525" t="s">
        <v>74</v>
      </c>
      <c r="E525">
        <v>1366</v>
      </c>
      <c r="F525">
        <v>10</v>
      </c>
      <c r="G525">
        <v>300</v>
      </c>
      <c r="H525">
        <v>409800</v>
      </c>
      <c r="I525">
        <v>45078</v>
      </c>
      <c r="J525">
        <v>364722</v>
      </c>
      <c r="K525">
        <v>341500</v>
      </c>
      <c r="L525">
        <v>23222</v>
      </c>
      <c r="M525" s="2">
        <v>41944</v>
      </c>
      <c r="N525">
        <v>11</v>
      </c>
      <c r="O525" t="s">
        <v>70</v>
      </c>
      <c r="P525" t="s">
        <v>19</v>
      </c>
      <c r="Q525" t="s">
        <v>19</v>
      </c>
      <c r="R525" t="s">
        <v>21</v>
      </c>
      <c r="S525" t="s">
        <v>26</v>
      </c>
      <c r="T525">
        <v>11</v>
      </c>
      <c r="U525">
        <f>Table_ExternalData_1[[#This Row],[FinData'[Gross Sales']]]-Table_ExternalData_1[[#This Row],[FinData'[Discounts']]]</f>
        <v>364722</v>
      </c>
      <c r="V525">
        <f>SUM(Table_ExternalData_1[FinData'[Sales']])</f>
        <v>118726350.25999992</v>
      </c>
      <c r="W525">
        <f>SUM(Table_ExternalData_1[FinData'[Profit']])</f>
        <v>16893702.260000009</v>
      </c>
      <c r="X525" s="15">
        <f>Table_ExternalData_1[[#This Row],[sum of profit]]/Table_ExternalData_1[[#This Row],[sum of sale]]</f>
        <v>0.14229109395685402</v>
      </c>
    </row>
    <row r="526" spans="1:24" x14ac:dyDescent="0.25">
      <c r="A526" t="s">
        <v>2</v>
      </c>
      <c r="B526" t="s">
        <v>8</v>
      </c>
      <c r="C526" t="s">
        <v>16</v>
      </c>
      <c r="D526" t="s">
        <v>74</v>
      </c>
      <c r="E526">
        <v>2805</v>
      </c>
      <c r="F526">
        <v>120</v>
      </c>
      <c r="G526">
        <v>20</v>
      </c>
      <c r="H526">
        <v>56100</v>
      </c>
      <c r="I526">
        <v>6171</v>
      </c>
      <c r="J526">
        <v>49929</v>
      </c>
      <c r="K526">
        <v>28050</v>
      </c>
      <c r="L526">
        <v>21879</v>
      </c>
      <c r="M526" s="2">
        <v>41518</v>
      </c>
      <c r="N526">
        <v>9</v>
      </c>
      <c r="O526" t="s">
        <v>67</v>
      </c>
      <c r="P526" t="s">
        <v>18</v>
      </c>
      <c r="Q526" t="s">
        <v>18</v>
      </c>
      <c r="R526" t="s">
        <v>20</v>
      </c>
      <c r="S526" t="s">
        <v>24</v>
      </c>
      <c r="T526">
        <v>9</v>
      </c>
      <c r="U526">
        <f>Table_ExternalData_1[[#This Row],[FinData'[Gross Sales']]]-Table_ExternalData_1[[#This Row],[FinData'[Discounts']]]</f>
        <v>49929</v>
      </c>
      <c r="V526">
        <f>SUM(Table_ExternalData_1[FinData'[Sales']])</f>
        <v>118726350.25999992</v>
      </c>
      <c r="W526">
        <f>SUM(Table_ExternalData_1[FinData'[Profit']])</f>
        <v>16893702.260000009</v>
      </c>
      <c r="X526" s="15">
        <f>Table_ExternalData_1[[#This Row],[sum of profit]]/Table_ExternalData_1[[#This Row],[sum of sale]]</f>
        <v>0.14229109395685402</v>
      </c>
    </row>
    <row r="527" spans="1:24" x14ac:dyDescent="0.25">
      <c r="A527" t="s">
        <v>3</v>
      </c>
      <c r="B527" t="s">
        <v>10</v>
      </c>
      <c r="C527" t="s">
        <v>16</v>
      </c>
      <c r="D527" t="s">
        <v>74</v>
      </c>
      <c r="E527">
        <v>655</v>
      </c>
      <c r="F527">
        <v>120</v>
      </c>
      <c r="G527">
        <v>15</v>
      </c>
      <c r="H527">
        <v>9825</v>
      </c>
      <c r="I527">
        <v>1080.75</v>
      </c>
      <c r="J527">
        <v>8744.25</v>
      </c>
      <c r="K527">
        <v>6550</v>
      </c>
      <c r="L527">
        <v>2194.25</v>
      </c>
      <c r="M527" s="2">
        <v>41518</v>
      </c>
      <c r="N527">
        <v>9</v>
      </c>
      <c r="O527" t="s">
        <v>67</v>
      </c>
      <c r="P527" t="s">
        <v>18</v>
      </c>
      <c r="Q527" t="s">
        <v>18</v>
      </c>
      <c r="R527" t="s">
        <v>20</v>
      </c>
      <c r="S527" t="s">
        <v>24</v>
      </c>
      <c r="T527">
        <v>9</v>
      </c>
      <c r="U527">
        <f>Table_ExternalData_1[[#This Row],[FinData'[Gross Sales']]]-Table_ExternalData_1[[#This Row],[FinData'[Discounts']]]</f>
        <v>8744.25</v>
      </c>
      <c r="V527">
        <f>SUM(Table_ExternalData_1[FinData'[Sales']])</f>
        <v>118726350.25999992</v>
      </c>
      <c r="W527">
        <f>SUM(Table_ExternalData_1[FinData'[Profit']])</f>
        <v>16893702.260000009</v>
      </c>
      <c r="X527" s="15">
        <f>Table_ExternalData_1[[#This Row],[sum of profit]]/Table_ExternalData_1[[#This Row],[sum of sale]]</f>
        <v>0.14229109395685402</v>
      </c>
    </row>
    <row r="528" spans="1:24" x14ac:dyDescent="0.25">
      <c r="A528" t="s">
        <v>2</v>
      </c>
      <c r="B528" t="s">
        <v>10</v>
      </c>
      <c r="C528" t="s">
        <v>16</v>
      </c>
      <c r="D528" t="s">
        <v>74</v>
      </c>
      <c r="E528">
        <v>344</v>
      </c>
      <c r="F528">
        <v>120</v>
      </c>
      <c r="G528">
        <v>350</v>
      </c>
      <c r="H528">
        <v>120400</v>
      </c>
      <c r="I528">
        <v>13244</v>
      </c>
      <c r="J528">
        <v>107156</v>
      </c>
      <c r="K528">
        <v>89440</v>
      </c>
      <c r="L528">
        <v>17716</v>
      </c>
      <c r="M528" s="2">
        <v>41548</v>
      </c>
      <c r="N528">
        <v>10</v>
      </c>
      <c r="O528" t="s">
        <v>68</v>
      </c>
      <c r="P528" t="s">
        <v>18</v>
      </c>
      <c r="Q528" t="s">
        <v>18</v>
      </c>
      <c r="R528" t="s">
        <v>21</v>
      </c>
      <c r="S528" t="s">
        <v>25</v>
      </c>
      <c r="T528">
        <v>10</v>
      </c>
      <c r="U528">
        <f>Table_ExternalData_1[[#This Row],[FinData'[Gross Sales']]]-Table_ExternalData_1[[#This Row],[FinData'[Discounts']]]</f>
        <v>107156</v>
      </c>
      <c r="V528">
        <f>SUM(Table_ExternalData_1[FinData'[Sales']])</f>
        <v>118726350.25999992</v>
      </c>
      <c r="W528">
        <f>SUM(Table_ExternalData_1[FinData'[Profit']])</f>
        <v>16893702.260000009</v>
      </c>
      <c r="X528" s="15">
        <f>Table_ExternalData_1[[#This Row],[sum of profit]]/Table_ExternalData_1[[#This Row],[sum of sale]]</f>
        <v>0.14229109395685402</v>
      </c>
    </row>
    <row r="529" spans="1:24" x14ac:dyDescent="0.25">
      <c r="A529" t="s">
        <v>2</v>
      </c>
      <c r="B529" t="s">
        <v>7</v>
      </c>
      <c r="C529" t="s">
        <v>16</v>
      </c>
      <c r="D529" t="s">
        <v>74</v>
      </c>
      <c r="E529">
        <v>1808</v>
      </c>
      <c r="F529">
        <v>120</v>
      </c>
      <c r="G529">
        <v>7</v>
      </c>
      <c r="H529">
        <v>12656</v>
      </c>
      <c r="I529">
        <v>1392.16</v>
      </c>
      <c r="J529">
        <v>11263.84</v>
      </c>
      <c r="K529">
        <v>9040</v>
      </c>
      <c r="L529">
        <v>2223.84</v>
      </c>
      <c r="M529" s="2">
        <v>41944</v>
      </c>
      <c r="N529">
        <v>11</v>
      </c>
      <c r="O529" t="s">
        <v>70</v>
      </c>
      <c r="P529" t="s">
        <v>19</v>
      </c>
      <c r="Q529" t="s">
        <v>19</v>
      </c>
      <c r="R529" t="s">
        <v>21</v>
      </c>
      <c r="S529" t="s">
        <v>26</v>
      </c>
      <c r="T529">
        <v>11</v>
      </c>
      <c r="U529">
        <f>Table_ExternalData_1[[#This Row],[FinData'[Gross Sales']]]-Table_ExternalData_1[[#This Row],[FinData'[Discounts']]]</f>
        <v>11263.84</v>
      </c>
      <c r="V529">
        <f>SUM(Table_ExternalData_1[FinData'[Sales']])</f>
        <v>118726350.25999992</v>
      </c>
      <c r="W529">
        <f>SUM(Table_ExternalData_1[FinData'[Profit']])</f>
        <v>16893702.260000009</v>
      </c>
      <c r="X529" s="15">
        <f>Table_ExternalData_1[[#This Row],[sum of profit]]/Table_ExternalData_1[[#This Row],[sum of sale]]</f>
        <v>0.14229109395685402</v>
      </c>
    </row>
    <row r="530" spans="1:24" x14ac:dyDescent="0.25">
      <c r="A530" t="s">
        <v>0</v>
      </c>
      <c r="B530" t="s">
        <v>8</v>
      </c>
      <c r="C530" t="s">
        <v>17</v>
      </c>
      <c r="D530" t="s">
        <v>74</v>
      </c>
      <c r="E530">
        <v>1734</v>
      </c>
      <c r="F530">
        <v>250</v>
      </c>
      <c r="G530">
        <v>12</v>
      </c>
      <c r="H530">
        <v>20808</v>
      </c>
      <c r="I530">
        <v>2288.88</v>
      </c>
      <c r="J530">
        <v>18519.12</v>
      </c>
      <c r="K530">
        <v>5202</v>
      </c>
      <c r="L530">
        <v>13317.12</v>
      </c>
      <c r="M530" s="2">
        <v>41640</v>
      </c>
      <c r="N530">
        <v>1</v>
      </c>
      <c r="O530" t="s">
        <v>61</v>
      </c>
      <c r="P530" t="s">
        <v>19</v>
      </c>
      <c r="Q530" t="s">
        <v>19</v>
      </c>
      <c r="R530" t="s">
        <v>22</v>
      </c>
      <c r="S530" t="s">
        <v>28</v>
      </c>
      <c r="T530">
        <v>1</v>
      </c>
      <c r="U530">
        <f>Table_ExternalData_1[[#This Row],[FinData'[Gross Sales']]]-Table_ExternalData_1[[#This Row],[FinData'[Discounts']]]</f>
        <v>18519.12</v>
      </c>
      <c r="V530">
        <f>SUM(Table_ExternalData_1[FinData'[Sales']])</f>
        <v>118726350.25999992</v>
      </c>
      <c r="W530">
        <f>SUM(Table_ExternalData_1[FinData'[Profit']])</f>
        <v>16893702.260000009</v>
      </c>
      <c r="X530" s="15">
        <f>Table_ExternalData_1[[#This Row],[sum of profit]]/Table_ExternalData_1[[#This Row],[sum of sale]]</f>
        <v>0.14229109395685402</v>
      </c>
    </row>
    <row r="531" spans="1:24" x14ac:dyDescent="0.25">
      <c r="A531" t="s">
        <v>1</v>
      </c>
      <c r="B531" t="s">
        <v>10</v>
      </c>
      <c r="C531" t="s">
        <v>17</v>
      </c>
      <c r="D531" t="s">
        <v>74</v>
      </c>
      <c r="E531">
        <v>554</v>
      </c>
      <c r="F531">
        <v>250</v>
      </c>
      <c r="G531">
        <v>125</v>
      </c>
      <c r="H531">
        <v>69250</v>
      </c>
      <c r="I531">
        <v>7617.5</v>
      </c>
      <c r="J531">
        <v>61632.5</v>
      </c>
      <c r="K531">
        <v>66480</v>
      </c>
      <c r="L531">
        <v>-4847.5</v>
      </c>
      <c r="M531" s="2">
        <v>41640</v>
      </c>
      <c r="N531">
        <v>1</v>
      </c>
      <c r="O531" t="s">
        <v>61</v>
      </c>
      <c r="P531" t="s">
        <v>19</v>
      </c>
      <c r="Q531" t="s">
        <v>19</v>
      </c>
      <c r="R531" t="s">
        <v>22</v>
      </c>
      <c r="S531" t="s">
        <v>28</v>
      </c>
      <c r="T531">
        <v>1</v>
      </c>
      <c r="U531">
        <f>Table_ExternalData_1[[#This Row],[FinData'[Gross Sales']]]-Table_ExternalData_1[[#This Row],[FinData'[Discounts']]]</f>
        <v>61632.5</v>
      </c>
      <c r="V531">
        <f>SUM(Table_ExternalData_1[FinData'[Sales']])</f>
        <v>118726350.25999992</v>
      </c>
      <c r="W531">
        <f>SUM(Table_ExternalData_1[FinData'[Profit']])</f>
        <v>16893702.260000009</v>
      </c>
      <c r="X531" s="15">
        <f>Table_ExternalData_1[[#This Row],[sum of profit]]/Table_ExternalData_1[[#This Row],[sum of sale]]</f>
        <v>0.14229109395685402</v>
      </c>
    </row>
    <row r="532" spans="1:24" x14ac:dyDescent="0.25">
      <c r="A532" t="s">
        <v>2</v>
      </c>
      <c r="B532" t="s">
        <v>7</v>
      </c>
      <c r="C532" t="s">
        <v>17</v>
      </c>
      <c r="D532" t="s">
        <v>74</v>
      </c>
      <c r="E532">
        <v>2935</v>
      </c>
      <c r="F532">
        <v>250</v>
      </c>
      <c r="G532">
        <v>20</v>
      </c>
      <c r="H532">
        <v>58700</v>
      </c>
      <c r="I532">
        <v>6457</v>
      </c>
      <c r="J532">
        <v>52243</v>
      </c>
      <c r="K532">
        <v>29350</v>
      </c>
      <c r="L532">
        <v>22893</v>
      </c>
      <c r="M532" s="2">
        <v>41579</v>
      </c>
      <c r="N532">
        <v>11</v>
      </c>
      <c r="O532" t="s">
        <v>70</v>
      </c>
      <c r="P532" t="s">
        <v>18</v>
      </c>
      <c r="Q532" t="s">
        <v>18</v>
      </c>
      <c r="R532" t="s">
        <v>21</v>
      </c>
      <c r="S532" t="s">
        <v>26</v>
      </c>
      <c r="T532">
        <v>11</v>
      </c>
      <c r="U532">
        <f>Table_ExternalData_1[[#This Row],[FinData'[Gross Sales']]]-Table_ExternalData_1[[#This Row],[FinData'[Discounts']]]</f>
        <v>52243</v>
      </c>
      <c r="V532">
        <f>SUM(Table_ExternalData_1[FinData'[Sales']])</f>
        <v>118726350.25999992</v>
      </c>
      <c r="W532">
        <f>SUM(Table_ExternalData_1[FinData'[Profit']])</f>
        <v>16893702.260000009</v>
      </c>
      <c r="X532" s="15">
        <f>Table_ExternalData_1[[#This Row],[sum of profit]]/Table_ExternalData_1[[#This Row],[sum of sale]]</f>
        <v>0.14229109395685402</v>
      </c>
    </row>
    <row r="533" spans="1:24" x14ac:dyDescent="0.25">
      <c r="A533" t="s">
        <v>1</v>
      </c>
      <c r="B533" t="s">
        <v>9</v>
      </c>
      <c r="C533" t="s">
        <v>12</v>
      </c>
      <c r="D533" t="s">
        <v>74</v>
      </c>
      <c r="E533">
        <v>3165</v>
      </c>
      <c r="F533">
        <v>260</v>
      </c>
      <c r="G533">
        <v>125</v>
      </c>
      <c r="H533">
        <v>395625</v>
      </c>
      <c r="I533">
        <v>43518.75</v>
      </c>
      <c r="J533">
        <v>352106.25</v>
      </c>
      <c r="K533">
        <v>379800</v>
      </c>
      <c r="L533">
        <v>-27693.75</v>
      </c>
      <c r="M533" s="2">
        <v>41640</v>
      </c>
      <c r="N533">
        <v>1</v>
      </c>
      <c r="O533" t="s">
        <v>61</v>
      </c>
      <c r="P533" t="s">
        <v>19</v>
      </c>
      <c r="Q533" t="s">
        <v>19</v>
      </c>
      <c r="R533" t="s">
        <v>22</v>
      </c>
      <c r="S533" t="s">
        <v>28</v>
      </c>
      <c r="T533">
        <v>1</v>
      </c>
      <c r="U533">
        <f>Table_ExternalData_1[[#This Row],[FinData'[Gross Sales']]]-Table_ExternalData_1[[#This Row],[FinData'[Discounts']]]</f>
        <v>352106.25</v>
      </c>
      <c r="V533">
        <f>SUM(Table_ExternalData_1[FinData'[Sales']])</f>
        <v>118726350.25999992</v>
      </c>
      <c r="W533">
        <f>SUM(Table_ExternalData_1[FinData'[Profit']])</f>
        <v>16893702.260000009</v>
      </c>
      <c r="X533" s="15">
        <f>Table_ExternalData_1[[#This Row],[sum of profit]]/Table_ExternalData_1[[#This Row],[sum of sale]]</f>
        <v>0.14229109395685402</v>
      </c>
    </row>
    <row r="534" spans="1:24" x14ac:dyDescent="0.25">
      <c r="A534" t="s">
        <v>2</v>
      </c>
      <c r="B534" t="s">
        <v>10</v>
      </c>
      <c r="C534" t="s">
        <v>12</v>
      </c>
      <c r="D534" t="s">
        <v>74</v>
      </c>
      <c r="E534">
        <v>2629</v>
      </c>
      <c r="F534">
        <v>260</v>
      </c>
      <c r="G534">
        <v>20</v>
      </c>
      <c r="H534">
        <v>52580</v>
      </c>
      <c r="I534">
        <v>5783.8</v>
      </c>
      <c r="J534">
        <v>46796.2</v>
      </c>
      <c r="K534">
        <v>26290</v>
      </c>
      <c r="L534">
        <v>20506.2</v>
      </c>
      <c r="M534" s="2">
        <v>41640</v>
      </c>
      <c r="N534">
        <v>1</v>
      </c>
      <c r="O534" t="s">
        <v>61</v>
      </c>
      <c r="P534" t="s">
        <v>19</v>
      </c>
      <c r="Q534" t="s">
        <v>19</v>
      </c>
      <c r="R534" t="s">
        <v>22</v>
      </c>
      <c r="S534" t="s">
        <v>28</v>
      </c>
      <c r="T534">
        <v>1</v>
      </c>
      <c r="U534">
        <f>Table_ExternalData_1[[#This Row],[FinData'[Gross Sales']]]-Table_ExternalData_1[[#This Row],[FinData'[Discounts']]]</f>
        <v>46796.2</v>
      </c>
      <c r="V534">
        <f>SUM(Table_ExternalData_1[FinData'[Sales']])</f>
        <v>118726350.25999992</v>
      </c>
      <c r="W534">
        <f>SUM(Table_ExternalData_1[FinData'[Profit']])</f>
        <v>16893702.260000009</v>
      </c>
      <c r="X534" s="15">
        <f>Table_ExternalData_1[[#This Row],[sum of profit]]/Table_ExternalData_1[[#This Row],[sum of sale]]</f>
        <v>0.14229109395685402</v>
      </c>
    </row>
    <row r="535" spans="1:24" x14ac:dyDescent="0.25">
      <c r="A535" t="s">
        <v>1</v>
      </c>
      <c r="B535" t="s">
        <v>8</v>
      </c>
      <c r="C535" t="s">
        <v>12</v>
      </c>
      <c r="D535" t="s">
        <v>74</v>
      </c>
      <c r="E535">
        <v>1433</v>
      </c>
      <c r="F535">
        <v>260</v>
      </c>
      <c r="G535">
        <v>125</v>
      </c>
      <c r="H535">
        <v>179125</v>
      </c>
      <c r="I535">
        <v>19703.75</v>
      </c>
      <c r="J535">
        <v>159421.25</v>
      </c>
      <c r="K535">
        <v>171960</v>
      </c>
      <c r="L535">
        <v>-12538.75</v>
      </c>
      <c r="M535" s="2">
        <v>41760</v>
      </c>
      <c r="N535">
        <v>5</v>
      </c>
      <c r="O535" t="s">
        <v>32</v>
      </c>
      <c r="P535" t="s">
        <v>19</v>
      </c>
      <c r="Q535" t="s">
        <v>19</v>
      </c>
      <c r="R535" t="s">
        <v>23</v>
      </c>
      <c r="S535" t="s">
        <v>32</v>
      </c>
      <c r="T535">
        <v>5</v>
      </c>
      <c r="U535">
        <f>Table_ExternalData_1[[#This Row],[FinData'[Gross Sales']]]-Table_ExternalData_1[[#This Row],[FinData'[Discounts']]]</f>
        <v>159421.25</v>
      </c>
      <c r="V535">
        <f>SUM(Table_ExternalData_1[FinData'[Sales']])</f>
        <v>118726350.25999992</v>
      </c>
      <c r="W535">
        <f>SUM(Table_ExternalData_1[FinData'[Profit']])</f>
        <v>16893702.260000009</v>
      </c>
      <c r="X535" s="15">
        <f>Table_ExternalData_1[[#This Row],[sum of profit]]/Table_ExternalData_1[[#This Row],[sum of sale]]</f>
        <v>0.14229109395685402</v>
      </c>
    </row>
    <row r="536" spans="1:24" x14ac:dyDescent="0.25">
      <c r="A536" t="s">
        <v>1</v>
      </c>
      <c r="B536" t="s">
        <v>10</v>
      </c>
      <c r="C536" t="s">
        <v>12</v>
      </c>
      <c r="D536" t="s">
        <v>74</v>
      </c>
      <c r="E536">
        <v>947</v>
      </c>
      <c r="F536">
        <v>260</v>
      </c>
      <c r="G536">
        <v>125</v>
      </c>
      <c r="H536">
        <v>118375</v>
      </c>
      <c r="I536">
        <v>13021.25</v>
      </c>
      <c r="J536">
        <v>105353.75</v>
      </c>
      <c r="K536">
        <v>113640</v>
      </c>
      <c r="L536">
        <v>-8286.25</v>
      </c>
      <c r="M536" s="2">
        <v>41518</v>
      </c>
      <c r="N536">
        <v>9</v>
      </c>
      <c r="O536" t="s">
        <v>67</v>
      </c>
      <c r="P536" t="s">
        <v>18</v>
      </c>
      <c r="Q536" t="s">
        <v>18</v>
      </c>
      <c r="R536" t="s">
        <v>20</v>
      </c>
      <c r="S536" t="s">
        <v>24</v>
      </c>
      <c r="T536">
        <v>9</v>
      </c>
      <c r="U536">
        <f>Table_ExternalData_1[[#This Row],[FinData'[Gross Sales']]]-Table_ExternalData_1[[#This Row],[FinData'[Discounts']]]</f>
        <v>105353.75</v>
      </c>
      <c r="V536">
        <f>SUM(Table_ExternalData_1[FinData'[Sales']])</f>
        <v>118726350.25999992</v>
      </c>
      <c r="W536">
        <f>SUM(Table_ExternalData_1[FinData'[Profit']])</f>
        <v>16893702.260000009</v>
      </c>
      <c r="X536" s="15">
        <f>Table_ExternalData_1[[#This Row],[sum of profit]]/Table_ExternalData_1[[#This Row],[sum of sale]]</f>
        <v>0.14229109395685402</v>
      </c>
    </row>
    <row r="537" spans="1:24" x14ac:dyDescent="0.25">
      <c r="A537" t="s">
        <v>2</v>
      </c>
      <c r="B537" t="s">
        <v>10</v>
      </c>
      <c r="C537" t="s">
        <v>12</v>
      </c>
      <c r="D537" t="s">
        <v>74</v>
      </c>
      <c r="E537">
        <v>344</v>
      </c>
      <c r="F537">
        <v>260</v>
      </c>
      <c r="G537">
        <v>350</v>
      </c>
      <c r="H537">
        <v>120400</v>
      </c>
      <c r="I537">
        <v>13244</v>
      </c>
      <c r="J537">
        <v>107156</v>
      </c>
      <c r="K537">
        <v>89440</v>
      </c>
      <c r="L537">
        <v>17716</v>
      </c>
      <c r="M537" s="2">
        <v>41548</v>
      </c>
      <c r="N537">
        <v>10</v>
      </c>
      <c r="O537" t="s">
        <v>68</v>
      </c>
      <c r="P537" t="s">
        <v>18</v>
      </c>
      <c r="Q537" t="s">
        <v>18</v>
      </c>
      <c r="R537" t="s">
        <v>21</v>
      </c>
      <c r="S537" t="s">
        <v>25</v>
      </c>
      <c r="T537">
        <v>10</v>
      </c>
      <c r="U537">
        <f>Table_ExternalData_1[[#This Row],[FinData'[Gross Sales']]]-Table_ExternalData_1[[#This Row],[FinData'[Discounts']]]</f>
        <v>107156</v>
      </c>
      <c r="V537">
        <f>SUM(Table_ExternalData_1[FinData'[Sales']])</f>
        <v>118726350.25999992</v>
      </c>
      <c r="W537">
        <f>SUM(Table_ExternalData_1[FinData'[Profit']])</f>
        <v>16893702.260000009</v>
      </c>
      <c r="X537" s="15">
        <f>Table_ExternalData_1[[#This Row],[sum of profit]]/Table_ExternalData_1[[#This Row],[sum of sale]]</f>
        <v>0.14229109395685402</v>
      </c>
    </row>
    <row r="538" spans="1:24" x14ac:dyDescent="0.25">
      <c r="A538" t="s">
        <v>3</v>
      </c>
      <c r="B538" t="s">
        <v>10</v>
      </c>
      <c r="C538" t="s">
        <v>12</v>
      </c>
      <c r="D538" t="s">
        <v>74</v>
      </c>
      <c r="E538">
        <v>2157</v>
      </c>
      <c r="F538">
        <v>260</v>
      </c>
      <c r="G538">
        <v>15</v>
      </c>
      <c r="H538">
        <v>32355</v>
      </c>
      <c r="I538">
        <v>3559.05</v>
      </c>
      <c r="J538">
        <v>28795.95</v>
      </c>
      <c r="K538">
        <v>21570</v>
      </c>
      <c r="L538">
        <v>7225.95</v>
      </c>
      <c r="M538" s="2">
        <v>41974</v>
      </c>
      <c r="N538">
        <v>12</v>
      </c>
      <c r="O538" t="s">
        <v>63</v>
      </c>
      <c r="P538" t="s">
        <v>19</v>
      </c>
      <c r="Q538" t="s">
        <v>19</v>
      </c>
      <c r="R538" t="s">
        <v>21</v>
      </c>
      <c r="S538" t="s">
        <v>27</v>
      </c>
      <c r="T538">
        <v>12</v>
      </c>
      <c r="U538">
        <f>Table_ExternalData_1[[#This Row],[FinData'[Gross Sales']]]-Table_ExternalData_1[[#This Row],[FinData'[Discounts']]]</f>
        <v>28795.95</v>
      </c>
      <c r="V538">
        <f>SUM(Table_ExternalData_1[FinData'[Sales']])</f>
        <v>118726350.25999992</v>
      </c>
      <c r="W538">
        <f>SUM(Table_ExternalData_1[FinData'[Profit']])</f>
        <v>16893702.260000009</v>
      </c>
      <c r="X538" s="15">
        <f>Table_ExternalData_1[[#This Row],[sum of profit]]/Table_ExternalData_1[[#This Row],[sum of sale]]</f>
        <v>0.14229109395685402</v>
      </c>
    </row>
    <row r="539" spans="1:24" x14ac:dyDescent="0.25">
      <c r="A539" t="s">
        <v>2</v>
      </c>
      <c r="B539" t="s">
        <v>11</v>
      </c>
      <c r="C539" t="s">
        <v>15</v>
      </c>
      <c r="D539" t="s">
        <v>74</v>
      </c>
      <c r="E539">
        <v>380</v>
      </c>
      <c r="F539">
        <v>10</v>
      </c>
      <c r="G539">
        <v>7</v>
      </c>
      <c r="H539">
        <v>2660</v>
      </c>
      <c r="I539">
        <v>292.60000000000002</v>
      </c>
      <c r="J539">
        <v>2367.4</v>
      </c>
      <c r="K539">
        <v>1900</v>
      </c>
      <c r="L539">
        <v>467.4</v>
      </c>
      <c r="M539" s="2">
        <v>41518</v>
      </c>
      <c r="N539">
        <v>9</v>
      </c>
      <c r="O539" t="s">
        <v>67</v>
      </c>
      <c r="P539" t="s">
        <v>18</v>
      </c>
      <c r="Q539" t="s">
        <v>18</v>
      </c>
      <c r="R539" t="s">
        <v>20</v>
      </c>
      <c r="S539" t="s">
        <v>24</v>
      </c>
      <c r="T539">
        <v>9</v>
      </c>
      <c r="U539">
        <f>Table_ExternalData_1[[#This Row],[FinData'[Gross Sales']]]-Table_ExternalData_1[[#This Row],[FinData'[Discounts']]]</f>
        <v>2367.4</v>
      </c>
      <c r="V539">
        <f>SUM(Table_ExternalData_1[FinData'[Sales']])</f>
        <v>118726350.25999992</v>
      </c>
      <c r="W539">
        <f>SUM(Table_ExternalData_1[FinData'[Profit']])</f>
        <v>16893702.260000009</v>
      </c>
      <c r="X539" s="15">
        <f>Table_ExternalData_1[[#This Row],[sum of profit]]/Table_ExternalData_1[[#This Row],[sum of sale]]</f>
        <v>0.14229109395685402</v>
      </c>
    </row>
    <row r="540" spans="1:24" x14ac:dyDescent="0.25">
      <c r="A540" t="s">
        <v>2</v>
      </c>
      <c r="B540" t="s">
        <v>10</v>
      </c>
      <c r="C540" t="s">
        <v>13</v>
      </c>
      <c r="D540" t="s">
        <v>74</v>
      </c>
      <c r="E540">
        <v>886</v>
      </c>
      <c r="F540">
        <v>3</v>
      </c>
      <c r="G540">
        <v>350</v>
      </c>
      <c r="H540">
        <v>310100</v>
      </c>
      <c r="I540">
        <v>37212</v>
      </c>
      <c r="J540">
        <v>272888</v>
      </c>
      <c r="K540">
        <v>230360</v>
      </c>
      <c r="L540">
        <v>42528</v>
      </c>
      <c r="M540" s="2">
        <v>41791</v>
      </c>
      <c r="N540">
        <v>6</v>
      </c>
      <c r="O540" t="s">
        <v>62</v>
      </c>
      <c r="P540" t="s">
        <v>19</v>
      </c>
      <c r="Q540" t="s">
        <v>19</v>
      </c>
      <c r="R540" t="s">
        <v>23</v>
      </c>
      <c r="S540" t="s">
        <v>33</v>
      </c>
      <c r="T540">
        <v>6</v>
      </c>
      <c r="U540">
        <f>Table_ExternalData_1[[#This Row],[FinData'[Gross Sales']]]-Table_ExternalData_1[[#This Row],[FinData'[Discounts']]]</f>
        <v>272888</v>
      </c>
      <c r="V540">
        <f>SUM(Table_ExternalData_1[FinData'[Sales']])</f>
        <v>118726350.25999992</v>
      </c>
      <c r="W540">
        <f>SUM(Table_ExternalData_1[FinData'[Profit']])</f>
        <v>16893702.260000009</v>
      </c>
      <c r="X540" s="15">
        <f>Table_ExternalData_1[[#This Row],[sum of profit]]/Table_ExternalData_1[[#This Row],[sum of sale]]</f>
        <v>0.14229109395685402</v>
      </c>
    </row>
    <row r="541" spans="1:24" x14ac:dyDescent="0.25">
      <c r="A541" t="s">
        <v>1</v>
      </c>
      <c r="B541" t="s">
        <v>7</v>
      </c>
      <c r="C541" t="s">
        <v>13</v>
      </c>
      <c r="D541" t="s">
        <v>74</v>
      </c>
      <c r="E541">
        <v>2416</v>
      </c>
      <c r="F541">
        <v>3</v>
      </c>
      <c r="G541">
        <v>125</v>
      </c>
      <c r="H541">
        <v>302000</v>
      </c>
      <c r="I541">
        <v>36240</v>
      </c>
      <c r="J541">
        <v>265760</v>
      </c>
      <c r="K541">
        <v>289920</v>
      </c>
      <c r="L541">
        <v>-24160</v>
      </c>
      <c r="M541" s="2">
        <v>41518</v>
      </c>
      <c r="N541">
        <v>9</v>
      </c>
      <c r="O541" t="s">
        <v>67</v>
      </c>
      <c r="P541" t="s">
        <v>18</v>
      </c>
      <c r="Q541" t="s">
        <v>18</v>
      </c>
      <c r="R541" t="s">
        <v>20</v>
      </c>
      <c r="S541" t="s">
        <v>24</v>
      </c>
      <c r="T541">
        <v>9</v>
      </c>
      <c r="U541">
        <f>Table_ExternalData_1[[#This Row],[FinData'[Gross Sales']]]-Table_ExternalData_1[[#This Row],[FinData'[Discounts']]]</f>
        <v>265760</v>
      </c>
      <c r="V541">
        <f>SUM(Table_ExternalData_1[FinData'[Sales']])</f>
        <v>118726350.25999992</v>
      </c>
      <c r="W541">
        <f>SUM(Table_ExternalData_1[FinData'[Profit']])</f>
        <v>16893702.260000009</v>
      </c>
      <c r="X541" s="15">
        <f>Table_ExternalData_1[[#This Row],[sum of profit]]/Table_ExternalData_1[[#This Row],[sum of sale]]</f>
        <v>0.14229109395685402</v>
      </c>
    </row>
    <row r="542" spans="1:24" x14ac:dyDescent="0.25">
      <c r="A542" t="s">
        <v>1</v>
      </c>
      <c r="B542" t="s">
        <v>10</v>
      </c>
      <c r="C542" t="s">
        <v>13</v>
      </c>
      <c r="D542" t="s">
        <v>74</v>
      </c>
      <c r="E542">
        <v>2156</v>
      </c>
      <c r="F542">
        <v>3</v>
      </c>
      <c r="G542">
        <v>125</v>
      </c>
      <c r="H542">
        <v>269500</v>
      </c>
      <c r="I542">
        <v>32340</v>
      </c>
      <c r="J542">
        <v>237160</v>
      </c>
      <c r="K542">
        <v>258720</v>
      </c>
      <c r="L542">
        <v>-21560</v>
      </c>
      <c r="M542" s="2">
        <v>41913</v>
      </c>
      <c r="N542">
        <v>10</v>
      </c>
      <c r="O542" t="s">
        <v>68</v>
      </c>
      <c r="P542" t="s">
        <v>19</v>
      </c>
      <c r="Q542" t="s">
        <v>19</v>
      </c>
      <c r="R542" t="s">
        <v>21</v>
      </c>
      <c r="S542" t="s">
        <v>25</v>
      </c>
      <c r="T542">
        <v>10</v>
      </c>
      <c r="U542">
        <f>Table_ExternalData_1[[#This Row],[FinData'[Gross Sales']]]-Table_ExternalData_1[[#This Row],[FinData'[Discounts']]]</f>
        <v>237160</v>
      </c>
      <c r="V542">
        <f>SUM(Table_ExternalData_1[FinData'[Sales']])</f>
        <v>118726350.25999992</v>
      </c>
      <c r="W542">
        <f>SUM(Table_ExternalData_1[FinData'[Profit']])</f>
        <v>16893702.260000009</v>
      </c>
      <c r="X542" s="15">
        <f>Table_ExternalData_1[[#This Row],[sum of profit]]/Table_ExternalData_1[[#This Row],[sum of sale]]</f>
        <v>0.14229109395685402</v>
      </c>
    </row>
    <row r="543" spans="1:24" x14ac:dyDescent="0.25">
      <c r="A543" t="s">
        <v>3</v>
      </c>
      <c r="B543" t="s">
        <v>7</v>
      </c>
      <c r="C543" t="s">
        <v>13</v>
      </c>
      <c r="D543" t="s">
        <v>74</v>
      </c>
      <c r="E543">
        <v>2689</v>
      </c>
      <c r="F543">
        <v>3</v>
      </c>
      <c r="G543">
        <v>15</v>
      </c>
      <c r="H543">
        <v>40335</v>
      </c>
      <c r="I543">
        <v>4840.2</v>
      </c>
      <c r="J543">
        <v>35494.800000000003</v>
      </c>
      <c r="K543">
        <v>26890</v>
      </c>
      <c r="L543">
        <v>8604.7999999999993</v>
      </c>
      <c r="M543" s="2">
        <v>41944</v>
      </c>
      <c r="N543">
        <v>11</v>
      </c>
      <c r="O543" t="s">
        <v>70</v>
      </c>
      <c r="P543" t="s">
        <v>19</v>
      </c>
      <c r="Q543" t="s">
        <v>19</v>
      </c>
      <c r="R543" t="s">
        <v>21</v>
      </c>
      <c r="S543" t="s">
        <v>26</v>
      </c>
      <c r="T543">
        <v>11</v>
      </c>
      <c r="U543">
        <f>Table_ExternalData_1[[#This Row],[FinData'[Gross Sales']]]-Table_ExternalData_1[[#This Row],[FinData'[Discounts']]]</f>
        <v>35494.800000000003</v>
      </c>
      <c r="V543">
        <f>SUM(Table_ExternalData_1[FinData'[Sales']])</f>
        <v>118726350.25999992</v>
      </c>
      <c r="W543">
        <f>SUM(Table_ExternalData_1[FinData'[Profit']])</f>
        <v>16893702.260000009</v>
      </c>
      <c r="X543" s="15">
        <f>Table_ExternalData_1[[#This Row],[sum of profit]]/Table_ExternalData_1[[#This Row],[sum of sale]]</f>
        <v>0.14229109395685402</v>
      </c>
    </row>
    <row r="544" spans="1:24" x14ac:dyDescent="0.25">
      <c r="A544" t="s">
        <v>3</v>
      </c>
      <c r="B544" t="s">
        <v>11</v>
      </c>
      <c r="C544" t="s">
        <v>14</v>
      </c>
      <c r="D544" t="s">
        <v>74</v>
      </c>
      <c r="E544">
        <v>677</v>
      </c>
      <c r="F544">
        <v>5</v>
      </c>
      <c r="G544">
        <v>15</v>
      </c>
      <c r="H544">
        <v>10155</v>
      </c>
      <c r="I544">
        <v>1218.5999999999999</v>
      </c>
      <c r="J544">
        <v>8936.4</v>
      </c>
      <c r="K544">
        <v>6770</v>
      </c>
      <c r="L544">
        <v>2166.4</v>
      </c>
      <c r="M544" s="2">
        <v>41699</v>
      </c>
      <c r="N544">
        <v>3</v>
      </c>
      <c r="O544" t="s">
        <v>64</v>
      </c>
      <c r="P544" t="s">
        <v>19</v>
      </c>
      <c r="Q544" t="s">
        <v>19</v>
      </c>
      <c r="R544" t="s">
        <v>22</v>
      </c>
      <c r="S544" t="s">
        <v>30</v>
      </c>
      <c r="T544">
        <v>3</v>
      </c>
      <c r="U544">
        <f>Table_ExternalData_1[[#This Row],[FinData'[Gross Sales']]]-Table_ExternalData_1[[#This Row],[FinData'[Discounts']]]</f>
        <v>8936.4</v>
      </c>
      <c r="V544">
        <f>SUM(Table_ExternalData_1[FinData'[Sales']])</f>
        <v>118726350.25999992</v>
      </c>
      <c r="W544">
        <f>SUM(Table_ExternalData_1[FinData'[Profit']])</f>
        <v>16893702.260000009</v>
      </c>
      <c r="X544" s="15">
        <f>Table_ExternalData_1[[#This Row],[sum of profit]]/Table_ExternalData_1[[#This Row],[sum of sale]]</f>
        <v>0.14229109395685402</v>
      </c>
    </row>
    <row r="545" spans="1:24" x14ac:dyDescent="0.25">
      <c r="A545" t="s">
        <v>4</v>
      </c>
      <c r="B545" t="s">
        <v>8</v>
      </c>
      <c r="C545" t="s">
        <v>14</v>
      </c>
      <c r="D545" t="s">
        <v>74</v>
      </c>
      <c r="E545">
        <v>1773</v>
      </c>
      <c r="F545">
        <v>5</v>
      </c>
      <c r="G545">
        <v>300</v>
      </c>
      <c r="H545">
        <v>531900</v>
      </c>
      <c r="I545">
        <v>63828</v>
      </c>
      <c r="J545">
        <v>468072</v>
      </c>
      <c r="K545">
        <v>443250</v>
      </c>
      <c r="L545">
        <v>24822</v>
      </c>
      <c r="M545" s="2">
        <v>41730</v>
      </c>
      <c r="N545">
        <v>4</v>
      </c>
      <c r="O545" t="s">
        <v>71</v>
      </c>
      <c r="P545" t="s">
        <v>19</v>
      </c>
      <c r="Q545" t="s">
        <v>19</v>
      </c>
      <c r="R545" t="s">
        <v>23</v>
      </c>
      <c r="S545" t="s">
        <v>31</v>
      </c>
      <c r="T545">
        <v>4</v>
      </c>
      <c r="U545">
        <f>Table_ExternalData_1[[#This Row],[FinData'[Gross Sales']]]-Table_ExternalData_1[[#This Row],[FinData'[Discounts']]]</f>
        <v>468072</v>
      </c>
      <c r="V545">
        <f>SUM(Table_ExternalData_1[FinData'[Sales']])</f>
        <v>118726350.25999992</v>
      </c>
      <c r="W545">
        <f>SUM(Table_ExternalData_1[FinData'[Profit']])</f>
        <v>16893702.260000009</v>
      </c>
      <c r="X545" s="15">
        <f>Table_ExternalData_1[[#This Row],[sum of profit]]/Table_ExternalData_1[[#This Row],[sum of sale]]</f>
        <v>0.14229109395685402</v>
      </c>
    </row>
    <row r="546" spans="1:24" x14ac:dyDescent="0.25">
      <c r="A546" t="s">
        <v>2</v>
      </c>
      <c r="B546" t="s">
        <v>10</v>
      </c>
      <c r="C546" t="s">
        <v>14</v>
      </c>
      <c r="D546" t="s">
        <v>74</v>
      </c>
      <c r="E546">
        <v>2420</v>
      </c>
      <c r="F546">
        <v>5</v>
      </c>
      <c r="G546">
        <v>7</v>
      </c>
      <c r="H546">
        <v>16940</v>
      </c>
      <c r="I546">
        <v>2032.8</v>
      </c>
      <c r="J546">
        <v>14907.2</v>
      </c>
      <c r="K546">
        <v>12100</v>
      </c>
      <c r="L546">
        <v>2807.2</v>
      </c>
      <c r="M546" s="2">
        <v>41883</v>
      </c>
      <c r="N546">
        <v>9</v>
      </c>
      <c r="O546" t="s">
        <v>67</v>
      </c>
      <c r="P546" t="s">
        <v>19</v>
      </c>
      <c r="Q546" t="s">
        <v>19</v>
      </c>
      <c r="R546" t="s">
        <v>20</v>
      </c>
      <c r="S546" t="s">
        <v>24</v>
      </c>
      <c r="T546">
        <v>9</v>
      </c>
      <c r="U546">
        <f>Table_ExternalData_1[[#This Row],[FinData'[Gross Sales']]]-Table_ExternalData_1[[#This Row],[FinData'[Discounts']]]</f>
        <v>14907.2</v>
      </c>
      <c r="V546">
        <f>SUM(Table_ExternalData_1[FinData'[Sales']])</f>
        <v>118726350.25999992</v>
      </c>
      <c r="W546">
        <f>SUM(Table_ExternalData_1[FinData'[Profit']])</f>
        <v>16893702.260000009</v>
      </c>
      <c r="X546" s="15">
        <f>Table_ExternalData_1[[#This Row],[sum of profit]]/Table_ExternalData_1[[#This Row],[sum of sale]]</f>
        <v>0.14229109395685402</v>
      </c>
    </row>
    <row r="547" spans="1:24" x14ac:dyDescent="0.25">
      <c r="A547" t="s">
        <v>2</v>
      </c>
      <c r="B547" t="s">
        <v>7</v>
      </c>
      <c r="C547" t="s">
        <v>14</v>
      </c>
      <c r="D547" t="s">
        <v>74</v>
      </c>
      <c r="E547">
        <v>2734</v>
      </c>
      <c r="F547">
        <v>5</v>
      </c>
      <c r="G547">
        <v>7</v>
      </c>
      <c r="H547">
        <v>19138</v>
      </c>
      <c r="I547">
        <v>2296.56</v>
      </c>
      <c r="J547">
        <v>16841.439999999999</v>
      </c>
      <c r="K547">
        <v>13670</v>
      </c>
      <c r="L547">
        <v>3171.44</v>
      </c>
      <c r="M547" s="2">
        <v>41913</v>
      </c>
      <c r="N547">
        <v>10</v>
      </c>
      <c r="O547" t="s">
        <v>68</v>
      </c>
      <c r="P547" t="s">
        <v>19</v>
      </c>
      <c r="Q547" t="s">
        <v>19</v>
      </c>
      <c r="R547" t="s">
        <v>21</v>
      </c>
      <c r="S547" t="s">
        <v>25</v>
      </c>
      <c r="T547">
        <v>10</v>
      </c>
      <c r="U547">
        <f>Table_ExternalData_1[[#This Row],[FinData'[Gross Sales']]]-Table_ExternalData_1[[#This Row],[FinData'[Discounts']]]</f>
        <v>16841.439999999999</v>
      </c>
      <c r="V547">
        <f>SUM(Table_ExternalData_1[FinData'[Sales']])</f>
        <v>118726350.25999992</v>
      </c>
      <c r="W547">
        <f>SUM(Table_ExternalData_1[FinData'[Profit']])</f>
        <v>16893702.260000009</v>
      </c>
      <c r="X547" s="15">
        <f>Table_ExternalData_1[[#This Row],[sum of profit]]/Table_ExternalData_1[[#This Row],[sum of sale]]</f>
        <v>0.14229109395685402</v>
      </c>
    </row>
    <row r="548" spans="1:24" x14ac:dyDescent="0.25">
      <c r="A548" t="s">
        <v>2</v>
      </c>
      <c r="B548" t="s">
        <v>10</v>
      </c>
      <c r="C548" t="s">
        <v>14</v>
      </c>
      <c r="D548" t="s">
        <v>74</v>
      </c>
      <c r="E548">
        <v>1715</v>
      </c>
      <c r="F548">
        <v>5</v>
      </c>
      <c r="G548">
        <v>20</v>
      </c>
      <c r="H548">
        <v>34300</v>
      </c>
      <c r="I548">
        <v>4116</v>
      </c>
      <c r="J548">
        <v>30184</v>
      </c>
      <c r="K548">
        <v>17150</v>
      </c>
      <c r="L548">
        <v>13034</v>
      </c>
      <c r="M548" s="2">
        <v>41548</v>
      </c>
      <c r="N548">
        <v>10</v>
      </c>
      <c r="O548" t="s">
        <v>68</v>
      </c>
      <c r="P548" t="s">
        <v>18</v>
      </c>
      <c r="Q548" t="s">
        <v>18</v>
      </c>
      <c r="R548" t="s">
        <v>21</v>
      </c>
      <c r="S548" t="s">
        <v>25</v>
      </c>
      <c r="T548">
        <v>10</v>
      </c>
      <c r="U548">
        <f>Table_ExternalData_1[[#This Row],[FinData'[Gross Sales']]]-Table_ExternalData_1[[#This Row],[FinData'[Discounts']]]</f>
        <v>30184</v>
      </c>
      <c r="V548">
        <f>SUM(Table_ExternalData_1[FinData'[Sales']])</f>
        <v>118726350.25999992</v>
      </c>
      <c r="W548">
        <f>SUM(Table_ExternalData_1[FinData'[Profit']])</f>
        <v>16893702.260000009</v>
      </c>
      <c r="X548" s="15">
        <f>Table_ExternalData_1[[#This Row],[sum of profit]]/Table_ExternalData_1[[#This Row],[sum of sale]]</f>
        <v>0.14229109395685402</v>
      </c>
    </row>
    <row r="549" spans="1:24" x14ac:dyDescent="0.25">
      <c r="A549" t="s">
        <v>4</v>
      </c>
      <c r="B549" t="s">
        <v>8</v>
      </c>
      <c r="C549" t="s">
        <v>14</v>
      </c>
      <c r="D549" t="s">
        <v>74</v>
      </c>
      <c r="E549">
        <v>1186</v>
      </c>
      <c r="F549">
        <v>5</v>
      </c>
      <c r="G549">
        <v>300</v>
      </c>
      <c r="H549">
        <v>355800</v>
      </c>
      <c r="I549">
        <v>42696</v>
      </c>
      <c r="J549">
        <v>313104</v>
      </c>
      <c r="K549">
        <v>296500</v>
      </c>
      <c r="L549">
        <v>16604</v>
      </c>
      <c r="M549" s="2">
        <v>41609</v>
      </c>
      <c r="N549">
        <v>12</v>
      </c>
      <c r="O549" t="s">
        <v>63</v>
      </c>
      <c r="P549" t="s">
        <v>18</v>
      </c>
      <c r="Q549" t="s">
        <v>18</v>
      </c>
      <c r="R549" t="s">
        <v>21</v>
      </c>
      <c r="S549" t="s">
        <v>27</v>
      </c>
      <c r="T549">
        <v>12</v>
      </c>
      <c r="U549">
        <f>Table_ExternalData_1[[#This Row],[FinData'[Gross Sales']]]-Table_ExternalData_1[[#This Row],[FinData'[Discounts']]]</f>
        <v>313104</v>
      </c>
      <c r="V549">
        <f>SUM(Table_ExternalData_1[FinData'[Sales']])</f>
        <v>118726350.25999992</v>
      </c>
      <c r="W549">
        <f>SUM(Table_ExternalData_1[FinData'[Profit']])</f>
        <v>16893702.260000009</v>
      </c>
      <c r="X549" s="15">
        <f>Table_ExternalData_1[[#This Row],[sum of profit]]/Table_ExternalData_1[[#This Row],[sum of sale]]</f>
        <v>0.14229109395685402</v>
      </c>
    </row>
    <row r="550" spans="1:24" x14ac:dyDescent="0.25">
      <c r="A550" t="s">
        <v>4</v>
      </c>
      <c r="B550" t="s">
        <v>11</v>
      </c>
      <c r="C550" t="s">
        <v>15</v>
      </c>
      <c r="D550" t="s">
        <v>74</v>
      </c>
      <c r="E550">
        <v>3495</v>
      </c>
      <c r="F550">
        <v>10</v>
      </c>
      <c r="G550">
        <v>300</v>
      </c>
      <c r="H550">
        <v>1048500</v>
      </c>
      <c r="I550">
        <v>125820</v>
      </c>
      <c r="J550">
        <v>922680</v>
      </c>
      <c r="K550">
        <v>873750</v>
      </c>
      <c r="L550">
        <v>48930</v>
      </c>
      <c r="M550" s="2">
        <v>41640</v>
      </c>
      <c r="N550">
        <v>1</v>
      </c>
      <c r="O550" t="s">
        <v>61</v>
      </c>
      <c r="P550" t="s">
        <v>19</v>
      </c>
      <c r="Q550" t="s">
        <v>19</v>
      </c>
      <c r="R550" t="s">
        <v>22</v>
      </c>
      <c r="S550" t="s">
        <v>28</v>
      </c>
      <c r="T550">
        <v>1</v>
      </c>
      <c r="U550">
        <f>Table_ExternalData_1[[#This Row],[FinData'[Gross Sales']]]-Table_ExternalData_1[[#This Row],[FinData'[Discounts']]]</f>
        <v>922680</v>
      </c>
      <c r="V550">
        <f>SUM(Table_ExternalData_1[FinData'[Sales']])</f>
        <v>118726350.25999992</v>
      </c>
      <c r="W550">
        <f>SUM(Table_ExternalData_1[FinData'[Profit']])</f>
        <v>16893702.260000009</v>
      </c>
      <c r="X550" s="15">
        <f>Table_ExternalData_1[[#This Row],[sum of profit]]/Table_ExternalData_1[[#This Row],[sum of sale]]</f>
        <v>0.14229109395685402</v>
      </c>
    </row>
    <row r="551" spans="1:24" x14ac:dyDescent="0.25">
      <c r="A551" t="s">
        <v>2</v>
      </c>
      <c r="B551" t="s">
        <v>10</v>
      </c>
      <c r="C551" t="s">
        <v>15</v>
      </c>
      <c r="D551" t="s">
        <v>74</v>
      </c>
      <c r="E551">
        <v>886</v>
      </c>
      <c r="F551">
        <v>10</v>
      </c>
      <c r="G551">
        <v>350</v>
      </c>
      <c r="H551">
        <v>310100</v>
      </c>
      <c r="I551">
        <v>37212</v>
      </c>
      <c r="J551">
        <v>272888</v>
      </c>
      <c r="K551">
        <v>230360</v>
      </c>
      <c r="L551">
        <v>42528</v>
      </c>
      <c r="M551" s="2">
        <v>41791</v>
      </c>
      <c r="N551">
        <v>6</v>
      </c>
      <c r="O551" t="s">
        <v>62</v>
      </c>
      <c r="P551" t="s">
        <v>19</v>
      </c>
      <c r="Q551" t="s">
        <v>19</v>
      </c>
      <c r="R551" t="s">
        <v>23</v>
      </c>
      <c r="S551" t="s">
        <v>33</v>
      </c>
      <c r="T551">
        <v>6</v>
      </c>
      <c r="U551">
        <f>Table_ExternalData_1[[#This Row],[FinData'[Gross Sales']]]-Table_ExternalData_1[[#This Row],[FinData'[Discounts']]]</f>
        <v>272888</v>
      </c>
      <c r="V551">
        <f>SUM(Table_ExternalData_1[FinData'[Sales']])</f>
        <v>118726350.25999992</v>
      </c>
      <c r="W551">
        <f>SUM(Table_ExternalData_1[FinData'[Profit']])</f>
        <v>16893702.260000009</v>
      </c>
      <c r="X551" s="15">
        <f>Table_ExternalData_1[[#This Row],[sum of profit]]/Table_ExternalData_1[[#This Row],[sum of sale]]</f>
        <v>0.14229109395685402</v>
      </c>
    </row>
    <row r="552" spans="1:24" x14ac:dyDescent="0.25">
      <c r="A552" t="s">
        <v>1</v>
      </c>
      <c r="B552" t="s">
        <v>10</v>
      </c>
      <c r="C552" t="s">
        <v>15</v>
      </c>
      <c r="D552" t="s">
        <v>74</v>
      </c>
      <c r="E552">
        <v>2156</v>
      </c>
      <c r="F552">
        <v>10</v>
      </c>
      <c r="G552">
        <v>125</v>
      </c>
      <c r="H552">
        <v>269500</v>
      </c>
      <c r="I552">
        <v>32340</v>
      </c>
      <c r="J552">
        <v>237160</v>
      </c>
      <c r="K552">
        <v>258720</v>
      </c>
      <c r="L552">
        <v>-21560</v>
      </c>
      <c r="M552" s="2">
        <v>41913</v>
      </c>
      <c r="N552">
        <v>10</v>
      </c>
      <c r="O552" t="s">
        <v>68</v>
      </c>
      <c r="P552" t="s">
        <v>19</v>
      </c>
      <c r="Q552" t="s">
        <v>19</v>
      </c>
      <c r="R552" t="s">
        <v>21</v>
      </c>
      <c r="S552" t="s">
        <v>25</v>
      </c>
      <c r="T552">
        <v>10</v>
      </c>
      <c r="U552">
        <f>Table_ExternalData_1[[#This Row],[FinData'[Gross Sales']]]-Table_ExternalData_1[[#This Row],[FinData'[Discounts']]]</f>
        <v>237160</v>
      </c>
      <c r="V552">
        <f>SUM(Table_ExternalData_1[FinData'[Sales']])</f>
        <v>118726350.25999992</v>
      </c>
      <c r="W552">
        <f>SUM(Table_ExternalData_1[FinData'[Profit']])</f>
        <v>16893702.260000009</v>
      </c>
      <c r="X552" s="15">
        <f>Table_ExternalData_1[[#This Row],[sum of profit]]/Table_ExternalData_1[[#This Row],[sum of sale]]</f>
        <v>0.14229109395685402</v>
      </c>
    </row>
    <row r="553" spans="1:24" x14ac:dyDescent="0.25">
      <c r="A553" t="s">
        <v>2</v>
      </c>
      <c r="B553" t="s">
        <v>10</v>
      </c>
      <c r="C553" t="s">
        <v>15</v>
      </c>
      <c r="D553" t="s">
        <v>74</v>
      </c>
      <c r="E553">
        <v>905</v>
      </c>
      <c r="F553">
        <v>10</v>
      </c>
      <c r="G553">
        <v>20</v>
      </c>
      <c r="H553">
        <v>18100</v>
      </c>
      <c r="I553">
        <v>2172</v>
      </c>
      <c r="J553">
        <v>15928</v>
      </c>
      <c r="K553">
        <v>9050</v>
      </c>
      <c r="L553">
        <v>6878</v>
      </c>
      <c r="M553" s="2">
        <v>41913</v>
      </c>
      <c r="N553">
        <v>10</v>
      </c>
      <c r="O553" t="s">
        <v>68</v>
      </c>
      <c r="P553" t="s">
        <v>19</v>
      </c>
      <c r="Q553" t="s">
        <v>19</v>
      </c>
      <c r="R553" t="s">
        <v>21</v>
      </c>
      <c r="S553" t="s">
        <v>25</v>
      </c>
      <c r="T553">
        <v>10</v>
      </c>
      <c r="U553">
        <f>Table_ExternalData_1[[#This Row],[FinData'[Gross Sales']]]-Table_ExternalData_1[[#This Row],[FinData'[Discounts']]]</f>
        <v>15928</v>
      </c>
      <c r="V553">
        <f>SUM(Table_ExternalData_1[FinData'[Sales']])</f>
        <v>118726350.25999992</v>
      </c>
      <c r="W553">
        <f>SUM(Table_ExternalData_1[FinData'[Profit']])</f>
        <v>16893702.260000009</v>
      </c>
      <c r="X553" s="15">
        <f>Table_ExternalData_1[[#This Row],[sum of profit]]/Table_ExternalData_1[[#This Row],[sum of sale]]</f>
        <v>0.14229109395685402</v>
      </c>
    </row>
    <row r="554" spans="1:24" x14ac:dyDescent="0.25">
      <c r="A554" t="s">
        <v>2</v>
      </c>
      <c r="B554" t="s">
        <v>10</v>
      </c>
      <c r="C554" t="s">
        <v>15</v>
      </c>
      <c r="D554" t="s">
        <v>74</v>
      </c>
      <c r="E554">
        <v>1715</v>
      </c>
      <c r="F554">
        <v>10</v>
      </c>
      <c r="G554">
        <v>20</v>
      </c>
      <c r="H554">
        <v>34300</v>
      </c>
      <c r="I554">
        <v>4116</v>
      </c>
      <c r="J554">
        <v>30184</v>
      </c>
      <c r="K554">
        <v>17150</v>
      </c>
      <c r="L554">
        <v>13034</v>
      </c>
      <c r="M554" s="2">
        <v>41548</v>
      </c>
      <c r="N554">
        <v>10</v>
      </c>
      <c r="O554" t="s">
        <v>68</v>
      </c>
      <c r="P554" t="s">
        <v>18</v>
      </c>
      <c r="Q554" t="s">
        <v>18</v>
      </c>
      <c r="R554" t="s">
        <v>21</v>
      </c>
      <c r="S554" t="s">
        <v>25</v>
      </c>
      <c r="T554">
        <v>10</v>
      </c>
      <c r="U554">
        <f>Table_ExternalData_1[[#This Row],[FinData'[Gross Sales']]]-Table_ExternalData_1[[#This Row],[FinData'[Discounts']]]</f>
        <v>30184</v>
      </c>
      <c r="V554">
        <f>SUM(Table_ExternalData_1[FinData'[Sales']])</f>
        <v>118726350.25999992</v>
      </c>
      <c r="W554">
        <f>SUM(Table_ExternalData_1[FinData'[Profit']])</f>
        <v>16893702.260000009</v>
      </c>
      <c r="X554" s="15">
        <f>Table_ExternalData_1[[#This Row],[sum of profit]]/Table_ExternalData_1[[#This Row],[sum of sale]]</f>
        <v>0.14229109395685402</v>
      </c>
    </row>
    <row r="555" spans="1:24" x14ac:dyDescent="0.25">
      <c r="A555" t="s">
        <v>2</v>
      </c>
      <c r="B555" t="s">
        <v>8</v>
      </c>
      <c r="C555" t="s">
        <v>15</v>
      </c>
      <c r="D555" t="s">
        <v>74</v>
      </c>
      <c r="E555">
        <v>1594</v>
      </c>
      <c r="F555">
        <v>10</v>
      </c>
      <c r="G555">
        <v>350</v>
      </c>
      <c r="H555">
        <v>557900</v>
      </c>
      <c r="I555">
        <v>66948</v>
      </c>
      <c r="J555">
        <v>490952</v>
      </c>
      <c r="K555">
        <v>414440</v>
      </c>
      <c r="L555">
        <v>76512</v>
      </c>
      <c r="M555" s="2">
        <v>41944</v>
      </c>
      <c r="N555">
        <v>11</v>
      </c>
      <c r="O555" t="s">
        <v>70</v>
      </c>
      <c r="P555" t="s">
        <v>19</v>
      </c>
      <c r="Q555" t="s">
        <v>19</v>
      </c>
      <c r="R555" t="s">
        <v>21</v>
      </c>
      <c r="S555" t="s">
        <v>26</v>
      </c>
      <c r="T555">
        <v>11</v>
      </c>
      <c r="U555">
        <f>Table_ExternalData_1[[#This Row],[FinData'[Gross Sales']]]-Table_ExternalData_1[[#This Row],[FinData'[Discounts']]]</f>
        <v>490952</v>
      </c>
      <c r="V555">
        <f>SUM(Table_ExternalData_1[FinData'[Sales']])</f>
        <v>118726350.25999992</v>
      </c>
      <c r="W555">
        <f>SUM(Table_ExternalData_1[FinData'[Profit']])</f>
        <v>16893702.260000009</v>
      </c>
      <c r="X555" s="15">
        <f>Table_ExternalData_1[[#This Row],[sum of profit]]/Table_ExternalData_1[[#This Row],[sum of sale]]</f>
        <v>0.14229109395685402</v>
      </c>
    </row>
    <row r="556" spans="1:24" x14ac:dyDescent="0.25">
      <c r="A556" t="s">
        <v>4</v>
      </c>
      <c r="B556" t="s">
        <v>9</v>
      </c>
      <c r="C556" t="s">
        <v>15</v>
      </c>
      <c r="D556" t="s">
        <v>74</v>
      </c>
      <c r="E556">
        <v>1359</v>
      </c>
      <c r="F556">
        <v>10</v>
      </c>
      <c r="G556">
        <v>300</v>
      </c>
      <c r="H556">
        <v>407700</v>
      </c>
      <c r="I556">
        <v>48924</v>
      </c>
      <c r="J556">
        <v>358776</v>
      </c>
      <c r="K556">
        <v>339750</v>
      </c>
      <c r="L556">
        <v>19026</v>
      </c>
      <c r="M556" s="2">
        <v>41944</v>
      </c>
      <c r="N556">
        <v>11</v>
      </c>
      <c r="O556" t="s">
        <v>70</v>
      </c>
      <c r="P556" t="s">
        <v>19</v>
      </c>
      <c r="Q556" t="s">
        <v>19</v>
      </c>
      <c r="R556" t="s">
        <v>21</v>
      </c>
      <c r="S556" t="s">
        <v>26</v>
      </c>
      <c r="T556">
        <v>11</v>
      </c>
      <c r="U556">
        <f>Table_ExternalData_1[[#This Row],[FinData'[Gross Sales']]]-Table_ExternalData_1[[#This Row],[FinData'[Discounts']]]</f>
        <v>358776</v>
      </c>
      <c r="V556">
        <f>SUM(Table_ExternalData_1[FinData'[Sales']])</f>
        <v>118726350.25999992</v>
      </c>
      <c r="W556">
        <f>SUM(Table_ExternalData_1[FinData'[Profit']])</f>
        <v>16893702.260000009</v>
      </c>
      <c r="X556" s="15">
        <f>Table_ExternalData_1[[#This Row],[sum of profit]]/Table_ExternalData_1[[#This Row],[sum of sale]]</f>
        <v>0.14229109395685402</v>
      </c>
    </row>
    <row r="557" spans="1:24" x14ac:dyDescent="0.25">
      <c r="A557" t="s">
        <v>4</v>
      </c>
      <c r="B557" t="s">
        <v>10</v>
      </c>
      <c r="C557" t="s">
        <v>15</v>
      </c>
      <c r="D557" t="s">
        <v>74</v>
      </c>
      <c r="E557">
        <v>2150</v>
      </c>
      <c r="F557">
        <v>10</v>
      </c>
      <c r="G557">
        <v>300</v>
      </c>
      <c r="H557">
        <v>645000</v>
      </c>
      <c r="I557">
        <v>77400</v>
      </c>
      <c r="J557">
        <v>567600</v>
      </c>
      <c r="K557">
        <v>537500</v>
      </c>
      <c r="L557">
        <v>30100</v>
      </c>
      <c r="M557" s="2">
        <v>41944</v>
      </c>
      <c r="N557">
        <v>11</v>
      </c>
      <c r="O557" t="s">
        <v>70</v>
      </c>
      <c r="P557" t="s">
        <v>19</v>
      </c>
      <c r="Q557" t="s">
        <v>19</v>
      </c>
      <c r="R557" t="s">
        <v>21</v>
      </c>
      <c r="S557" t="s">
        <v>26</v>
      </c>
      <c r="T557">
        <v>11</v>
      </c>
      <c r="U557">
        <f>Table_ExternalData_1[[#This Row],[FinData'[Gross Sales']]]-Table_ExternalData_1[[#This Row],[FinData'[Discounts']]]</f>
        <v>567600</v>
      </c>
      <c r="V557">
        <f>SUM(Table_ExternalData_1[FinData'[Sales']])</f>
        <v>118726350.25999992</v>
      </c>
      <c r="W557">
        <f>SUM(Table_ExternalData_1[FinData'[Profit']])</f>
        <v>16893702.260000009</v>
      </c>
      <c r="X557" s="15">
        <f>Table_ExternalData_1[[#This Row],[sum of profit]]/Table_ExternalData_1[[#This Row],[sum of sale]]</f>
        <v>0.14229109395685402</v>
      </c>
    </row>
    <row r="558" spans="1:24" x14ac:dyDescent="0.25">
      <c r="A558" t="s">
        <v>2</v>
      </c>
      <c r="B558" t="s">
        <v>10</v>
      </c>
      <c r="C558" t="s">
        <v>15</v>
      </c>
      <c r="D558" t="s">
        <v>74</v>
      </c>
      <c r="E558">
        <v>1197</v>
      </c>
      <c r="F558">
        <v>10</v>
      </c>
      <c r="G558">
        <v>350</v>
      </c>
      <c r="H558">
        <v>418950</v>
      </c>
      <c r="I558">
        <v>50274</v>
      </c>
      <c r="J558">
        <v>368676</v>
      </c>
      <c r="K558">
        <v>311220</v>
      </c>
      <c r="L558">
        <v>57456</v>
      </c>
      <c r="M558" s="2">
        <v>41944</v>
      </c>
      <c r="N558">
        <v>11</v>
      </c>
      <c r="O558" t="s">
        <v>70</v>
      </c>
      <c r="P558" t="s">
        <v>19</v>
      </c>
      <c r="Q558" t="s">
        <v>19</v>
      </c>
      <c r="R558" t="s">
        <v>21</v>
      </c>
      <c r="S558" t="s">
        <v>26</v>
      </c>
      <c r="T558">
        <v>11</v>
      </c>
      <c r="U558">
        <f>Table_ExternalData_1[[#This Row],[FinData'[Gross Sales']]]-Table_ExternalData_1[[#This Row],[FinData'[Discounts']]]</f>
        <v>368676</v>
      </c>
      <c r="V558">
        <f>SUM(Table_ExternalData_1[FinData'[Sales']])</f>
        <v>118726350.25999992</v>
      </c>
      <c r="W558">
        <f>SUM(Table_ExternalData_1[FinData'[Profit']])</f>
        <v>16893702.260000009</v>
      </c>
      <c r="X558" s="15">
        <f>Table_ExternalData_1[[#This Row],[sum of profit]]/Table_ExternalData_1[[#This Row],[sum of sale]]</f>
        <v>0.14229109395685402</v>
      </c>
    </row>
    <row r="559" spans="1:24" x14ac:dyDescent="0.25">
      <c r="A559" t="s">
        <v>3</v>
      </c>
      <c r="B559" t="s">
        <v>10</v>
      </c>
      <c r="C559" t="s">
        <v>15</v>
      </c>
      <c r="D559" t="s">
        <v>74</v>
      </c>
      <c r="E559">
        <v>380</v>
      </c>
      <c r="F559">
        <v>10</v>
      </c>
      <c r="G559">
        <v>15</v>
      </c>
      <c r="H559">
        <v>5700</v>
      </c>
      <c r="I559">
        <v>684</v>
      </c>
      <c r="J559">
        <v>5016</v>
      </c>
      <c r="K559">
        <v>3800</v>
      </c>
      <c r="L559">
        <v>1216</v>
      </c>
      <c r="M559" s="2">
        <v>41609</v>
      </c>
      <c r="N559">
        <v>12</v>
      </c>
      <c r="O559" t="s">
        <v>63</v>
      </c>
      <c r="P559" t="s">
        <v>18</v>
      </c>
      <c r="Q559" t="s">
        <v>18</v>
      </c>
      <c r="R559" t="s">
        <v>21</v>
      </c>
      <c r="S559" t="s">
        <v>27</v>
      </c>
      <c r="T559">
        <v>12</v>
      </c>
      <c r="U559">
        <f>Table_ExternalData_1[[#This Row],[FinData'[Gross Sales']]]-Table_ExternalData_1[[#This Row],[FinData'[Discounts']]]</f>
        <v>5016</v>
      </c>
      <c r="V559">
        <f>SUM(Table_ExternalData_1[FinData'[Sales']])</f>
        <v>118726350.25999992</v>
      </c>
      <c r="W559">
        <f>SUM(Table_ExternalData_1[FinData'[Profit']])</f>
        <v>16893702.260000009</v>
      </c>
      <c r="X559" s="15">
        <f>Table_ExternalData_1[[#This Row],[sum of profit]]/Table_ExternalData_1[[#This Row],[sum of sale]]</f>
        <v>0.14229109395685402</v>
      </c>
    </row>
    <row r="560" spans="1:24" x14ac:dyDescent="0.25">
      <c r="A560" t="s">
        <v>2</v>
      </c>
      <c r="B560" t="s">
        <v>10</v>
      </c>
      <c r="C560" t="s">
        <v>15</v>
      </c>
      <c r="D560" t="s">
        <v>74</v>
      </c>
      <c r="E560">
        <v>1233</v>
      </c>
      <c r="F560">
        <v>10</v>
      </c>
      <c r="G560">
        <v>20</v>
      </c>
      <c r="H560">
        <v>24660</v>
      </c>
      <c r="I560">
        <v>2959.2</v>
      </c>
      <c r="J560">
        <v>21700.799999999999</v>
      </c>
      <c r="K560">
        <v>12330</v>
      </c>
      <c r="L560">
        <v>9370.7999999999993</v>
      </c>
      <c r="M560" s="2">
        <v>41974</v>
      </c>
      <c r="N560">
        <v>12</v>
      </c>
      <c r="O560" t="s">
        <v>63</v>
      </c>
      <c r="P560" t="s">
        <v>19</v>
      </c>
      <c r="Q560" t="s">
        <v>19</v>
      </c>
      <c r="R560" t="s">
        <v>21</v>
      </c>
      <c r="S560" t="s">
        <v>27</v>
      </c>
      <c r="T560">
        <v>12</v>
      </c>
      <c r="U560">
        <f>Table_ExternalData_1[[#This Row],[FinData'[Gross Sales']]]-Table_ExternalData_1[[#This Row],[FinData'[Discounts']]]</f>
        <v>21700.799999999999</v>
      </c>
      <c r="V560">
        <f>SUM(Table_ExternalData_1[FinData'[Sales']])</f>
        <v>118726350.25999992</v>
      </c>
      <c r="W560">
        <f>SUM(Table_ExternalData_1[FinData'[Profit']])</f>
        <v>16893702.260000009</v>
      </c>
      <c r="X560" s="15">
        <f>Table_ExternalData_1[[#This Row],[sum of profit]]/Table_ExternalData_1[[#This Row],[sum of sale]]</f>
        <v>0.14229109395685402</v>
      </c>
    </row>
    <row r="561" spans="1:24" x14ac:dyDescent="0.25">
      <c r="A561" t="s">
        <v>2</v>
      </c>
      <c r="B561" t="s">
        <v>10</v>
      </c>
      <c r="C561" t="s">
        <v>16</v>
      </c>
      <c r="D561" t="s">
        <v>74</v>
      </c>
      <c r="E561">
        <v>1395</v>
      </c>
      <c r="F561">
        <v>120</v>
      </c>
      <c r="G561">
        <v>350</v>
      </c>
      <c r="H561">
        <v>488250</v>
      </c>
      <c r="I561">
        <v>58590</v>
      </c>
      <c r="J561">
        <v>429660</v>
      </c>
      <c r="K561">
        <v>362700</v>
      </c>
      <c r="L561">
        <v>66960</v>
      </c>
      <c r="M561" s="2">
        <v>41821</v>
      </c>
      <c r="N561">
        <v>7</v>
      </c>
      <c r="O561" t="s">
        <v>65</v>
      </c>
      <c r="P561" t="s">
        <v>19</v>
      </c>
      <c r="Q561" t="s">
        <v>19</v>
      </c>
      <c r="R561" t="s">
        <v>20</v>
      </c>
      <c r="S561" t="s">
        <v>34</v>
      </c>
      <c r="T561">
        <v>7</v>
      </c>
      <c r="U561">
        <f>Table_ExternalData_1[[#This Row],[FinData'[Gross Sales']]]-Table_ExternalData_1[[#This Row],[FinData'[Discounts']]]</f>
        <v>429660</v>
      </c>
      <c r="V561">
        <f>SUM(Table_ExternalData_1[FinData'[Sales']])</f>
        <v>118726350.25999992</v>
      </c>
      <c r="W561">
        <f>SUM(Table_ExternalData_1[FinData'[Profit']])</f>
        <v>16893702.260000009</v>
      </c>
      <c r="X561" s="15">
        <f>Table_ExternalData_1[[#This Row],[sum of profit]]/Table_ExternalData_1[[#This Row],[sum of sale]]</f>
        <v>0.14229109395685402</v>
      </c>
    </row>
    <row r="562" spans="1:24" x14ac:dyDescent="0.25">
      <c r="A562" t="s">
        <v>2</v>
      </c>
      <c r="B562" t="s">
        <v>11</v>
      </c>
      <c r="C562" t="s">
        <v>16</v>
      </c>
      <c r="D562" t="s">
        <v>74</v>
      </c>
      <c r="E562">
        <v>986</v>
      </c>
      <c r="F562">
        <v>120</v>
      </c>
      <c r="G562">
        <v>350</v>
      </c>
      <c r="H562">
        <v>345100</v>
      </c>
      <c r="I562">
        <v>41412</v>
      </c>
      <c r="J562">
        <v>303688</v>
      </c>
      <c r="K562">
        <v>256360</v>
      </c>
      <c r="L562">
        <v>47328</v>
      </c>
      <c r="M562" s="2">
        <v>41913</v>
      </c>
      <c r="N562">
        <v>10</v>
      </c>
      <c r="O562" t="s">
        <v>68</v>
      </c>
      <c r="P562" t="s">
        <v>19</v>
      </c>
      <c r="Q562" t="s">
        <v>19</v>
      </c>
      <c r="R562" t="s">
        <v>21</v>
      </c>
      <c r="S562" t="s">
        <v>25</v>
      </c>
      <c r="T562">
        <v>10</v>
      </c>
      <c r="U562">
        <f>Table_ExternalData_1[[#This Row],[FinData'[Gross Sales']]]-Table_ExternalData_1[[#This Row],[FinData'[Discounts']]]</f>
        <v>303688</v>
      </c>
      <c r="V562">
        <f>SUM(Table_ExternalData_1[FinData'[Sales']])</f>
        <v>118726350.25999992</v>
      </c>
      <c r="W562">
        <f>SUM(Table_ExternalData_1[FinData'[Profit']])</f>
        <v>16893702.260000009</v>
      </c>
      <c r="X562" s="15">
        <f>Table_ExternalData_1[[#This Row],[sum of profit]]/Table_ExternalData_1[[#This Row],[sum of sale]]</f>
        <v>0.14229109395685402</v>
      </c>
    </row>
    <row r="563" spans="1:24" x14ac:dyDescent="0.25">
      <c r="A563" t="s">
        <v>2</v>
      </c>
      <c r="B563" t="s">
        <v>10</v>
      </c>
      <c r="C563" t="s">
        <v>16</v>
      </c>
      <c r="D563" t="s">
        <v>74</v>
      </c>
      <c r="E563">
        <v>905</v>
      </c>
      <c r="F563">
        <v>120</v>
      </c>
      <c r="G563">
        <v>20</v>
      </c>
      <c r="H563">
        <v>18100</v>
      </c>
      <c r="I563">
        <v>2172</v>
      </c>
      <c r="J563">
        <v>15928</v>
      </c>
      <c r="K563">
        <v>9050</v>
      </c>
      <c r="L563">
        <v>6878</v>
      </c>
      <c r="M563" s="2">
        <v>41913</v>
      </c>
      <c r="N563">
        <v>10</v>
      </c>
      <c r="O563" t="s">
        <v>68</v>
      </c>
      <c r="P563" t="s">
        <v>19</v>
      </c>
      <c r="Q563" t="s">
        <v>19</v>
      </c>
      <c r="R563" t="s">
        <v>21</v>
      </c>
      <c r="S563" t="s">
        <v>25</v>
      </c>
      <c r="T563">
        <v>10</v>
      </c>
      <c r="U563">
        <f>Table_ExternalData_1[[#This Row],[FinData'[Gross Sales']]]-Table_ExternalData_1[[#This Row],[FinData'[Discounts']]]</f>
        <v>15928</v>
      </c>
      <c r="V563">
        <f>SUM(Table_ExternalData_1[FinData'[Sales']])</f>
        <v>118726350.25999992</v>
      </c>
      <c r="W563">
        <f>SUM(Table_ExternalData_1[FinData'[Profit']])</f>
        <v>16893702.260000009</v>
      </c>
      <c r="X563" s="15">
        <f>Table_ExternalData_1[[#This Row],[sum of profit]]/Table_ExternalData_1[[#This Row],[sum of sale]]</f>
        <v>0.14229109395685402</v>
      </c>
    </row>
    <row r="564" spans="1:24" x14ac:dyDescent="0.25">
      <c r="A564" t="s">
        <v>0</v>
      </c>
      <c r="B564" t="s">
        <v>7</v>
      </c>
      <c r="C564" t="s">
        <v>17</v>
      </c>
      <c r="D564" t="s">
        <v>74</v>
      </c>
      <c r="E564">
        <v>2109</v>
      </c>
      <c r="F564">
        <v>250</v>
      </c>
      <c r="G564">
        <v>12</v>
      </c>
      <c r="H564">
        <v>25308</v>
      </c>
      <c r="I564">
        <v>3036.96</v>
      </c>
      <c r="J564">
        <v>22271.040000000001</v>
      </c>
      <c r="K564">
        <v>6327</v>
      </c>
      <c r="L564">
        <v>15944.04</v>
      </c>
      <c r="M564" s="2">
        <v>41760</v>
      </c>
      <c r="N564">
        <v>5</v>
      </c>
      <c r="O564" t="s">
        <v>32</v>
      </c>
      <c r="P564" t="s">
        <v>19</v>
      </c>
      <c r="Q564" t="s">
        <v>19</v>
      </c>
      <c r="R564" t="s">
        <v>23</v>
      </c>
      <c r="S564" t="s">
        <v>32</v>
      </c>
      <c r="T564">
        <v>5</v>
      </c>
      <c r="U564">
        <f>Table_ExternalData_1[[#This Row],[FinData'[Gross Sales']]]-Table_ExternalData_1[[#This Row],[FinData'[Discounts']]]</f>
        <v>22271.040000000001</v>
      </c>
      <c r="V564">
        <f>SUM(Table_ExternalData_1[FinData'[Sales']])</f>
        <v>118726350.25999992</v>
      </c>
      <c r="W564">
        <f>SUM(Table_ExternalData_1[FinData'[Profit']])</f>
        <v>16893702.260000009</v>
      </c>
      <c r="X564" s="15">
        <f>Table_ExternalData_1[[#This Row],[sum of profit]]/Table_ExternalData_1[[#This Row],[sum of sale]]</f>
        <v>0.14229109395685402</v>
      </c>
    </row>
    <row r="565" spans="1:24" x14ac:dyDescent="0.25">
      <c r="A565" t="s">
        <v>3</v>
      </c>
      <c r="B565" t="s">
        <v>8</v>
      </c>
      <c r="C565" t="s">
        <v>17</v>
      </c>
      <c r="D565" t="s">
        <v>74</v>
      </c>
      <c r="E565">
        <v>3874.5</v>
      </c>
      <c r="F565">
        <v>250</v>
      </c>
      <c r="G565">
        <v>15</v>
      </c>
      <c r="H565">
        <v>58117.5</v>
      </c>
      <c r="I565">
        <v>6974.1</v>
      </c>
      <c r="J565">
        <v>51143.4</v>
      </c>
      <c r="K565">
        <v>38745</v>
      </c>
      <c r="L565">
        <v>12398.4</v>
      </c>
      <c r="M565" s="2">
        <v>41821</v>
      </c>
      <c r="N565">
        <v>7</v>
      </c>
      <c r="O565" t="s">
        <v>65</v>
      </c>
      <c r="P565" t="s">
        <v>19</v>
      </c>
      <c r="Q565" t="s">
        <v>19</v>
      </c>
      <c r="R565" t="s">
        <v>20</v>
      </c>
      <c r="S565" t="s">
        <v>34</v>
      </c>
      <c r="T565">
        <v>7</v>
      </c>
      <c r="U565">
        <f>Table_ExternalData_1[[#This Row],[FinData'[Gross Sales']]]-Table_ExternalData_1[[#This Row],[FinData'[Discounts']]]</f>
        <v>51143.4</v>
      </c>
      <c r="V565">
        <f>SUM(Table_ExternalData_1[FinData'[Sales']])</f>
        <v>118726350.25999992</v>
      </c>
      <c r="W565">
        <f>SUM(Table_ExternalData_1[FinData'[Profit']])</f>
        <v>16893702.260000009</v>
      </c>
      <c r="X565" s="15">
        <f>Table_ExternalData_1[[#This Row],[sum of profit]]/Table_ExternalData_1[[#This Row],[sum of sale]]</f>
        <v>0.14229109395685402</v>
      </c>
    </row>
    <row r="566" spans="1:24" x14ac:dyDescent="0.25">
      <c r="A566" t="s">
        <v>2</v>
      </c>
      <c r="B566" t="s">
        <v>7</v>
      </c>
      <c r="C566" t="s">
        <v>17</v>
      </c>
      <c r="D566" t="s">
        <v>74</v>
      </c>
      <c r="E566">
        <v>623</v>
      </c>
      <c r="F566">
        <v>250</v>
      </c>
      <c r="G566">
        <v>350</v>
      </c>
      <c r="H566">
        <v>218050</v>
      </c>
      <c r="I566">
        <v>26166</v>
      </c>
      <c r="J566">
        <v>191884</v>
      </c>
      <c r="K566">
        <v>161980</v>
      </c>
      <c r="L566">
        <v>29904</v>
      </c>
      <c r="M566" s="2">
        <v>41518</v>
      </c>
      <c r="N566">
        <v>9</v>
      </c>
      <c r="O566" t="s">
        <v>67</v>
      </c>
      <c r="P566" t="s">
        <v>18</v>
      </c>
      <c r="Q566" t="s">
        <v>18</v>
      </c>
      <c r="R566" t="s">
        <v>20</v>
      </c>
      <c r="S566" t="s">
        <v>24</v>
      </c>
      <c r="T566">
        <v>9</v>
      </c>
      <c r="U566">
        <f>Table_ExternalData_1[[#This Row],[FinData'[Gross Sales']]]-Table_ExternalData_1[[#This Row],[FinData'[Discounts']]]</f>
        <v>191884</v>
      </c>
      <c r="V566">
        <f>SUM(Table_ExternalData_1[FinData'[Sales']])</f>
        <v>118726350.25999992</v>
      </c>
      <c r="W566">
        <f>SUM(Table_ExternalData_1[FinData'[Profit']])</f>
        <v>16893702.260000009</v>
      </c>
      <c r="X566" s="15">
        <f>Table_ExternalData_1[[#This Row],[sum of profit]]/Table_ExternalData_1[[#This Row],[sum of sale]]</f>
        <v>0.14229109395685402</v>
      </c>
    </row>
    <row r="567" spans="1:24" x14ac:dyDescent="0.25">
      <c r="A567" t="s">
        <v>2</v>
      </c>
      <c r="B567" t="s">
        <v>11</v>
      </c>
      <c r="C567" t="s">
        <v>17</v>
      </c>
      <c r="D567" t="s">
        <v>74</v>
      </c>
      <c r="E567">
        <v>986</v>
      </c>
      <c r="F567">
        <v>250</v>
      </c>
      <c r="G567">
        <v>350</v>
      </c>
      <c r="H567">
        <v>345100</v>
      </c>
      <c r="I567">
        <v>41412</v>
      </c>
      <c r="J567">
        <v>303688</v>
      </c>
      <c r="K567">
        <v>256360</v>
      </c>
      <c r="L567">
        <v>47328</v>
      </c>
      <c r="M567" s="2">
        <v>41913</v>
      </c>
      <c r="N567">
        <v>10</v>
      </c>
      <c r="O567" t="s">
        <v>68</v>
      </c>
      <c r="P567" t="s">
        <v>19</v>
      </c>
      <c r="Q567" t="s">
        <v>19</v>
      </c>
      <c r="R567" t="s">
        <v>21</v>
      </c>
      <c r="S567" t="s">
        <v>25</v>
      </c>
      <c r="T567">
        <v>10</v>
      </c>
      <c r="U567">
        <f>Table_ExternalData_1[[#This Row],[FinData'[Gross Sales']]]-Table_ExternalData_1[[#This Row],[FinData'[Discounts']]]</f>
        <v>303688</v>
      </c>
      <c r="V567">
        <f>SUM(Table_ExternalData_1[FinData'[Sales']])</f>
        <v>118726350.25999992</v>
      </c>
      <c r="W567">
        <f>SUM(Table_ExternalData_1[FinData'[Profit']])</f>
        <v>16893702.260000009</v>
      </c>
      <c r="X567" s="15">
        <f>Table_ExternalData_1[[#This Row],[sum of profit]]/Table_ExternalData_1[[#This Row],[sum of sale]]</f>
        <v>0.14229109395685402</v>
      </c>
    </row>
    <row r="568" spans="1:24" x14ac:dyDescent="0.25">
      <c r="A568" t="s">
        <v>1</v>
      </c>
      <c r="B568" t="s">
        <v>11</v>
      </c>
      <c r="C568" t="s">
        <v>17</v>
      </c>
      <c r="D568" t="s">
        <v>74</v>
      </c>
      <c r="E568">
        <v>2387</v>
      </c>
      <c r="F568">
        <v>250</v>
      </c>
      <c r="G568">
        <v>125</v>
      </c>
      <c r="H568">
        <v>298375</v>
      </c>
      <c r="I568">
        <v>35805</v>
      </c>
      <c r="J568">
        <v>262570</v>
      </c>
      <c r="K568">
        <v>286440</v>
      </c>
      <c r="L568">
        <v>-23870</v>
      </c>
      <c r="M568" s="2">
        <v>41944</v>
      </c>
      <c r="N568">
        <v>11</v>
      </c>
      <c r="O568" t="s">
        <v>70</v>
      </c>
      <c r="P568" t="s">
        <v>19</v>
      </c>
      <c r="Q568" t="s">
        <v>19</v>
      </c>
      <c r="R568" t="s">
        <v>21</v>
      </c>
      <c r="S568" t="s">
        <v>26</v>
      </c>
      <c r="T568">
        <v>11</v>
      </c>
      <c r="U568">
        <f>Table_ExternalData_1[[#This Row],[FinData'[Gross Sales']]]-Table_ExternalData_1[[#This Row],[FinData'[Discounts']]]</f>
        <v>262570</v>
      </c>
      <c r="V568">
        <f>SUM(Table_ExternalData_1[FinData'[Sales']])</f>
        <v>118726350.25999992</v>
      </c>
      <c r="W568">
        <f>SUM(Table_ExternalData_1[FinData'[Profit']])</f>
        <v>16893702.260000009</v>
      </c>
      <c r="X568" s="15">
        <f>Table_ExternalData_1[[#This Row],[sum of profit]]/Table_ExternalData_1[[#This Row],[sum of sale]]</f>
        <v>0.14229109395685402</v>
      </c>
    </row>
    <row r="569" spans="1:24" x14ac:dyDescent="0.25">
      <c r="A569" t="s">
        <v>2</v>
      </c>
      <c r="B569" t="s">
        <v>10</v>
      </c>
      <c r="C569" t="s">
        <v>17</v>
      </c>
      <c r="D569" t="s">
        <v>74</v>
      </c>
      <c r="E569">
        <v>1233</v>
      </c>
      <c r="F569">
        <v>250</v>
      </c>
      <c r="G569">
        <v>20</v>
      </c>
      <c r="H569">
        <v>24660</v>
      </c>
      <c r="I569">
        <v>2959.2</v>
      </c>
      <c r="J569">
        <v>21700.799999999999</v>
      </c>
      <c r="K569">
        <v>12330</v>
      </c>
      <c r="L569">
        <v>9370.7999999999993</v>
      </c>
      <c r="M569" s="2">
        <v>41974</v>
      </c>
      <c r="N569">
        <v>12</v>
      </c>
      <c r="O569" t="s">
        <v>63</v>
      </c>
      <c r="P569" t="s">
        <v>19</v>
      </c>
      <c r="Q569" t="s">
        <v>19</v>
      </c>
      <c r="R569" t="s">
        <v>21</v>
      </c>
      <c r="S569" t="s">
        <v>27</v>
      </c>
      <c r="T569">
        <v>12</v>
      </c>
      <c r="U569">
        <f>Table_ExternalData_1[[#This Row],[FinData'[Gross Sales']]]-Table_ExternalData_1[[#This Row],[FinData'[Discounts']]]</f>
        <v>21700.799999999999</v>
      </c>
      <c r="V569">
        <f>SUM(Table_ExternalData_1[FinData'[Sales']])</f>
        <v>118726350.25999992</v>
      </c>
      <c r="W569">
        <f>SUM(Table_ExternalData_1[FinData'[Profit']])</f>
        <v>16893702.260000009</v>
      </c>
      <c r="X569" s="15">
        <f>Table_ExternalData_1[[#This Row],[sum of profit]]/Table_ExternalData_1[[#This Row],[sum of sale]]</f>
        <v>0.14229109395685402</v>
      </c>
    </row>
    <row r="570" spans="1:24" x14ac:dyDescent="0.25">
      <c r="A570" t="s">
        <v>2</v>
      </c>
      <c r="B570" t="s">
        <v>11</v>
      </c>
      <c r="C570" t="s">
        <v>12</v>
      </c>
      <c r="D570" t="s">
        <v>74</v>
      </c>
      <c r="E570">
        <v>270</v>
      </c>
      <c r="F570">
        <v>260</v>
      </c>
      <c r="G570">
        <v>350</v>
      </c>
      <c r="H570">
        <v>94500</v>
      </c>
      <c r="I570">
        <v>11340</v>
      </c>
      <c r="J570">
        <v>83160</v>
      </c>
      <c r="K570">
        <v>70200</v>
      </c>
      <c r="L570">
        <v>12960</v>
      </c>
      <c r="M570" s="2">
        <v>41671</v>
      </c>
      <c r="N570">
        <v>2</v>
      </c>
      <c r="O570" t="s">
        <v>69</v>
      </c>
      <c r="P570" t="s">
        <v>19</v>
      </c>
      <c r="Q570" t="s">
        <v>19</v>
      </c>
      <c r="R570" t="s">
        <v>22</v>
      </c>
      <c r="S570" t="s">
        <v>29</v>
      </c>
      <c r="T570">
        <v>2</v>
      </c>
      <c r="U570">
        <f>Table_ExternalData_1[[#This Row],[FinData'[Gross Sales']]]-Table_ExternalData_1[[#This Row],[FinData'[Discounts']]]</f>
        <v>83160</v>
      </c>
      <c r="V570">
        <f>SUM(Table_ExternalData_1[FinData'[Sales']])</f>
        <v>118726350.25999992</v>
      </c>
      <c r="W570">
        <f>SUM(Table_ExternalData_1[FinData'[Profit']])</f>
        <v>16893702.260000009</v>
      </c>
      <c r="X570" s="15">
        <f>Table_ExternalData_1[[#This Row],[sum of profit]]/Table_ExternalData_1[[#This Row],[sum of sale]]</f>
        <v>0.14229109395685402</v>
      </c>
    </row>
    <row r="571" spans="1:24" x14ac:dyDescent="0.25">
      <c r="A571" t="s">
        <v>2</v>
      </c>
      <c r="B571" t="s">
        <v>8</v>
      </c>
      <c r="C571" t="s">
        <v>12</v>
      </c>
      <c r="D571" t="s">
        <v>74</v>
      </c>
      <c r="E571">
        <v>3421.5</v>
      </c>
      <c r="F571">
        <v>260</v>
      </c>
      <c r="G571">
        <v>7</v>
      </c>
      <c r="H571">
        <v>23950.5</v>
      </c>
      <c r="I571">
        <v>2874.06</v>
      </c>
      <c r="J571">
        <v>21076.44</v>
      </c>
      <c r="K571">
        <v>17107.5</v>
      </c>
      <c r="L571">
        <v>3968.94</v>
      </c>
      <c r="M571" s="2">
        <v>41821</v>
      </c>
      <c r="N571">
        <v>7</v>
      </c>
      <c r="O571" t="s">
        <v>65</v>
      </c>
      <c r="P571" t="s">
        <v>19</v>
      </c>
      <c r="Q571" t="s">
        <v>19</v>
      </c>
      <c r="R571" t="s">
        <v>20</v>
      </c>
      <c r="S571" t="s">
        <v>34</v>
      </c>
      <c r="T571">
        <v>7</v>
      </c>
      <c r="U571">
        <f>Table_ExternalData_1[[#This Row],[FinData'[Gross Sales']]]-Table_ExternalData_1[[#This Row],[FinData'[Discounts']]]</f>
        <v>21076.44</v>
      </c>
      <c r="V571">
        <f>SUM(Table_ExternalData_1[FinData'[Sales']])</f>
        <v>118726350.25999992</v>
      </c>
      <c r="W571">
        <f>SUM(Table_ExternalData_1[FinData'[Profit']])</f>
        <v>16893702.260000009</v>
      </c>
      <c r="X571" s="15">
        <f>Table_ExternalData_1[[#This Row],[sum of profit]]/Table_ExternalData_1[[#This Row],[sum of sale]]</f>
        <v>0.14229109395685402</v>
      </c>
    </row>
    <row r="572" spans="1:24" x14ac:dyDescent="0.25">
      <c r="A572" t="s">
        <v>2</v>
      </c>
      <c r="B572" t="s">
        <v>7</v>
      </c>
      <c r="C572" t="s">
        <v>12</v>
      </c>
      <c r="D572" t="s">
        <v>74</v>
      </c>
      <c r="E572">
        <v>2734</v>
      </c>
      <c r="F572">
        <v>260</v>
      </c>
      <c r="G572">
        <v>7</v>
      </c>
      <c r="H572">
        <v>19138</v>
      </c>
      <c r="I572">
        <v>2296.56</v>
      </c>
      <c r="J572">
        <v>16841.439999999999</v>
      </c>
      <c r="K572">
        <v>13670</v>
      </c>
      <c r="L572">
        <v>3171.44</v>
      </c>
      <c r="M572" s="2">
        <v>41913</v>
      </c>
      <c r="N572">
        <v>10</v>
      </c>
      <c r="O572" t="s">
        <v>68</v>
      </c>
      <c r="P572" t="s">
        <v>19</v>
      </c>
      <c r="Q572" t="s">
        <v>19</v>
      </c>
      <c r="R572" t="s">
        <v>21</v>
      </c>
      <c r="S572" t="s">
        <v>25</v>
      </c>
      <c r="T572">
        <v>10</v>
      </c>
      <c r="U572">
        <f>Table_ExternalData_1[[#This Row],[FinData'[Gross Sales']]]-Table_ExternalData_1[[#This Row],[FinData'[Discounts']]]</f>
        <v>16841.439999999999</v>
      </c>
      <c r="V572">
        <f>SUM(Table_ExternalData_1[FinData'[Sales']])</f>
        <v>118726350.25999992</v>
      </c>
      <c r="W572">
        <f>SUM(Table_ExternalData_1[FinData'[Profit']])</f>
        <v>16893702.260000009</v>
      </c>
      <c r="X572" s="15">
        <f>Table_ExternalData_1[[#This Row],[sum of profit]]/Table_ExternalData_1[[#This Row],[sum of sale]]</f>
        <v>0.14229109395685402</v>
      </c>
    </row>
    <row r="573" spans="1:24" x14ac:dyDescent="0.25">
      <c r="A573" t="s">
        <v>3</v>
      </c>
      <c r="B573" t="s">
        <v>11</v>
      </c>
      <c r="C573" t="s">
        <v>12</v>
      </c>
      <c r="D573" t="s">
        <v>74</v>
      </c>
      <c r="E573">
        <v>2548</v>
      </c>
      <c r="F573">
        <v>260</v>
      </c>
      <c r="G573">
        <v>15</v>
      </c>
      <c r="H573">
        <v>38220</v>
      </c>
      <c r="I573">
        <v>4586.3999999999996</v>
      </c>
      <c r="J573">
        <v>33633.599999999999</v>
      </c>
      <c r="K573">
        <v>25480</v>
      </c>
      <c r="L573">
        <v>8153.6</v>
      </c>
      <c r="M573" s="2">
        <v>41579</v>
      </c>
      <c r="N573">
        <v>11</v>
      </c>
      <c r="O573" t="s">
        <v>70</v>
      </c>
      <c r="P573" t="s">
        <v>18</v>
      </c>
      <c r="Q573" t="s">
        <v>18</v>
      </c>
      <c r="R573" t="s">
        <v>21</v>
      </c>
      <c r="S573" t="s">
        <v>26</v>
      </c>
      <c r="T573">
        <v>11</v>
      </c>
      <c r="U573">
        <f>Table_ExternalData_1[[#This Row],[FinData'[Gross Sales']]]-Table_ExternalData_1[[#This Row],[FinData'[Discounts']]]</f>
        <v>33633.599999999999</v>
      </c>
      <c r="V573">
        <f>SUM(Table_ExternalData_1[FinData'[Sales']])</f>
        <v>118726350.25999992</v>
      </c>
      <c r="W573">
        <f>SUM(Table_ExternalData_1[FinData'[Profit']])</f>
        <v>16893702.260000009</v>
      </c>
      <c r="X573" s="15">
        <f>Table_ExternalData_1[[#This Row],[sum of profit]]/Table_ExternalData_1[[#This Row],[sum of sale]]</f>
        <v>0.14229109395685402</v>
      </c>
    </row>
    <row r="574" spans="1:24" x14ac:dyDescent="0.25">
      <c r="A574" t="s">
        <v>2</v>
      </c>
      <c r="B574" t="s">
        <v>8</v>
      </c>
      <c r="C574" t="s">
        <v>13</v>
      </c>
      <c r="D574" t="s">
        <v>74</v>
      </c>
      <c r="E574">
        <v>2521.5</v>
      </c>
      <c r="F574">
        <v>3</v>
      </c>
      <c r="G574">
        <v>20</v>
      </c>
      <c r="H574">
        <v>50430</v>
      </c>
      <c r="I574">
        <v>6051.6</v>
      </c>
      <c r="J574">
        <v>44378.400000000001</v>
      </c>
      <c r="K574">
        <v>25215</v>
      </c>
      <c r="L574">
        <v>19163.400000000001</v>
      </c>
      <c r="M574" s="2">
        <v>41640</v>
      </c>
      <c r="N574">
        <v>1</v>
      </c>
      <c r="O574" t="s">
        <v>61</v>
      </c>
      <c r="P574" t="s">
        <v>19</v>
      </c>
      <c r="Q574" t="s">
        <v>19</v>
      </c>
      <c r="R574" t="s">
        <v>22</v>
      </c>
      <c r="S574" t="s">
        <v>28</v>
      </c>
      <c r="T574">
        <v>1</v>
      </c>
      <c r="U574">
        <f>Table_ExternalData_1[[#This Row],[FinData'[Gross Sales']]]-Table_ExternalData_1[[#This Row],[FinData'[Discounts']]]</f>
        <v>44378.400000000001</v>
      </c>
      <c r="V574">
        <f>SUM(Table_ExternalData_1[FinData'[Sales']])</f>
        <v>118726350.25999992</v>
      </c>
      <c r="W574">
        <f>SUM(Table_ExternalData_1[FinData'[Profit']])</f>
        <v>16893702.260000009</v>
      </c>
      <c r="X574" s="15">
        <f>Table_ExternalData_1[[#This Row],[sum of profit]]/Table_ExternalData_1[[#This Row],[sum of sale]]</f>
        <v>0.14229109395685402</v>
      </c>
    </row>
    <row r="575" spans="1:24" x14ac:dyDescent="0.25">
      <c r="A575" t="s">
        <v>0</v>
      </c>
      <c r="B575" t="s">
        <v>10</v>
      </c>
      <c r="C575" t="s">
        <v>14</v>
      </c>
      <c r="D575" t="s">
        <v>74</v>
      </c>
      <c r="E575">
        <v>2661</v>
      </c>
      <c r="F575">
        <v>5</v>
      </c>
      <c r="G575">
        <v>12</v>
      </c>
      <c r="H575">
        <v>31932</v>
      </c>
      <c r="I575">
        <v>3831.84</v>
      </c>
      <c r="J575">
        <v>28100.16</v>
      </c>
      <c r="K575">
        <v>7983</v>
      </c>
      <c r="L575">
        <v>20117.16</v>
      </c>
      <c r="M575" s="2">
        <v>41760</v>
      </c>
      <c r="N575">
        <v>5</v>
      </c>
      <c r="O575" t="s">
        <v>32</v>
      </c>
      <c r="P575" t="s">
        <v>19</v>
      </c>
      <c r="Q575" t="s">
        <v>19</v>
      </c>
      <c r="R575" t="s">
        <v>23</v>
      </c>
      <c r="S575" t="s">
        <v>32</v>
      </c>
      <c r="T575">
        <v>5</v>
      </c>
      <c r="U575">
        <f>Table_ExternalData_1[[#This Row],[FinData'[Gross Sales']]]-Table_ExternalData_1[[#This Row],[FinData'[Discounts']]]</f>
        <v>28100.16</v>
      </c>
      <c r="V575">
        <f>SUM(Table_ExternalData_1[FinData'[Sales']])</f>
        <v>118726350.25999992</v>
      </c>
      <c r="W575">
        <f>SUM(Table_ExternalData_1[FinData'[Profit']])</f>
        <v>16893702.260000009</v>
      </c>
      <c r="X575" s="15">
        <f>Table_ExternalData_1[[#This Row],[sum of profit]]/Table_ExternalData_1[[#This Row],[sum of sale]]</f>
        <v>0.14229109395685402</v>
      </c>
    </row>
    <row r="576" spans="1:24" x14ac:dyDescent="0.25">
      <c r="A576" t="s">
        <v>2</v>
      </c>
      <c r="B576" t="s">
        <v>9</v>
      </c>
      <c r="C576" t="s">
        <v>15</v>
      </c>
      <c r="D576" t="s">
        <v>74</v>
      </c>
      <c r="E576">
        <v>1531</v>
      </c>
      <c r="F576">
        <v>10</v>
      </c>
      <c r="G576">
        <v>20</v>
      </c>
      <c r="H576">
        <v>30620</v>
      </c>
      <c r="I576">
        <v>3674.4</v>
      </c>
      <c r="J576">
        <v>26945.599999999999</v>
      </c>
      <c r="K576">
        <v>15310</v>
      </c>
      <c r="L576">
        <v>11635.6</v>
      </c>
      <c r="M576" s="2">
        <v>41974</v>
      </c>
      <c r="N576">
        <v>12</v>
      </c>
      <c r="O576" t="s">
        <v>63</v>
      </c>
      <c r="P576" t="s">
        <v>19</v>
      </c>
      <c r="Q576" t="s">
        <v>19</v>
      </c>
      <c r="R576" t="s">
        <v>21</v>
      </c>
      <c r="S576" t="s">
        <v>27</v>
      </c>
      <c r="T576">
        <v>12</v>
      </c>
      <c r="U576">
        <f>Table_ExternalData_1[[#This Row],[FinData'[Gross Sales']]]-Table_ExternalData_1[[#This Row],[FinData'[Discounts']]]</f>
        <v>26945.599999999999</v>
      </c>
      <c r="V576">
        <f>SUM(Table_ExternalData_1[FinData'[Sales']])</f>
        <v>118726350.25999992</v>
      </c>
      <c r="W576">
        <f>SUM(Table_ExternalData_1[FinData'[Profit']])</f>
        <v>16893702.260000009</v>
      </c>
      <c r="X576" s="15">
        <f>Table_ExternalData_1[[#This Row],[sum of profit]]/Table_ExternalData_1[[#This Row],[sum of sale]]</f>
        <v>0.14229109395685402</v>
      </c>
    </row>
    <row r="577" spans="1:24" x14ac:dyDescent="0.25">
      <c r="A577" t="s">
        <v>2</v>
      </c>
      <c r="B577" t="s">
        <v>8</v>
      </c>
      <c r="C577" t="s">
        <v>17</v>
      </c>
      <c r="D577" t="s">
        <v>74</v>
      </c>
      <c r="E577">
        <v>1491</v>
      </c>
      <c r="F577">
        <v>250</v>
      </c>
      <c r="G577">
        <v>7</v>
      </c>
      <c r="H577">
        <v>10437</v>
      </c>
      <c r="I577">
        <v>1252.44</v>
      </c>
      <c r="J577">
        <v>9184.56</v>
      </c>
      <c r="K577">
        <v>7455</v>
      </c>
      <c r="L577">
        <v>1729.56</v>
      </c>
      <c r="M577" s="2">
        <v>41699</v>
      </c>
      <c r="N577">
        <v>3</v>
      </c>
      <c r="O577" t="s">
        <v>64</v>
      </c>
      <c r="P577" t="s">
        <v>19</v>
      </c>
      <c r="Q577" t="s">
        <v>19</v>
      </c>
      <c r="R577" t="s">
        <v>22</v>
      </c>
      <c r="S577" t="s">
        <v>30</v>
      </c>
      <c r="T577">
        <v>3</v>
      </c>
      <c r="U577">
        <f>Table_ExternalData_1[[#This Row],[FinData'[Gross Sales']]]-Table_ExternalData_1[[#This Row],[FinData'[Discounts']]]</f>
        <v>9184.56</v>
      </c>
      <c r="V577">
        <f>SUM(Table_ExternalData_1[FinData'[Sales']])</f>
        <v>118726350.25999992</v>
      </c>
      <c r="W577">
        <f>SUM(Table_ExternalData_1[FinData'[Profit']])</f>
        <v>16893702.260000009</v>
      </c>
      <c r="X577" s="15">
        <f>Table_ExternalData_1[[#This Row],[sum of profit]]/Table_ExternalData_1[[#This Row],[sum of sale]]</f>
        <v>0.14229109395685402</v>
      </c>
    </row>
    <row r="578" spans="1:24" x14ac:dyDescent="0.25">
      <c r="A578" t="s">
        <v>2</v>
      </c>
      <c r="B578" t="s">
        <v>9</v>
      </c>
      <c r="C578" t="s">
        <v>17</v>
      </c>
      <c r="D578" t="s">
        <v>74</v>
      </c>
      <c r="E578">
        <v>1531</v>
      </c>
      <c r="F578">
        <v>250</v>
      </c>
      <c r="G578">
        <v>20</v>
      </c>
      <c r="H578">
        <v>30620</v>
      </c>
      <c r="I578">
        <v>3674.4</v>
      </c>
      <c r="J578">
        <v>26945.599999999999</v>
      </c>
      <c r="K578">
        <v>15310</v>
      </c>
      <c r="L578">
        <v>11635.6</v>
      </c>
      <c r="M578" s="2">
        <v>41974</v>
      </c>
      <c r="N578">
        <v>12</v>
      </c>
      <c r="O578" t="s">
        <v>63</v>
      </c>
      <c r="P578" t="s">
        <v>19</v>
      </c>
      <c r="Q578" t="s">
        <v>19</v>
      </c>
      <c r="R578" t="s">
        <v>21</v>
      </c>
      <c r="S578" t="s">
        <v>27</v>
      </c>
      <c r="T578">
        <v>12</v>
      </c>
      <c r="U578">
        <f>Table_ExternalData_1[[#This Row],[FinData'[Gross Sales']]]-Table_ExternalData_1[[#This Row],[FinData'[Discounts']]]</f>
        <v>26945.599999999999</v>
      </c>
      <c r="V578">
        <f>SUM(Table_ExternalData_1[FinData'[Sales']])</f>
        <v>118726350.25999992</v>
      </c>
      <c r="W578">
        <f>SUM(Table_ExternalData_1[FinData'[Profit']])</f>
        <v>16893702.260000009</v>
      </c>
      <c r="X578" s="15">
        <f>Table_ExternalData_1[[#This Row],[sum of profit]]/Table_ExternalData_1[[#This Row],[sum of sale]]</f>
        <v>0.14229109395685402</v>
      </c>
    </row>
    <row r="579" spans="1:24" x14ac:dyDescent="0.25">
      <c r="A579" t="s">
        <v>0</v>
      </c>
      <c r="B579" t="s">
        <v>7</v>
      </c>
      <c r="C579" t="s">
        <v>12</v>
      </c>
      <c r="D579" t="s">
        <v>74</v>
      </c>
      <c r="E579">
        <v>2761</v>
      </c>
      <c r="F579">
        <v>260</v>
      </c>
      <c r="G579">
        <v>12</v>
      </c>
      <c r="H579">
        <v>33132</v>
      </c>
      <c r="I579">
        <v>3975.84</v>
      </c>
      <c r="J579">
        <v>29156.16</v>
      </c>
      <c r="K579">
        <v>8283</v>
      </c>
      <c r="L579">
        <v>20873.16</v>
      </c>
      <c r="M579" s="2">
        <v>41518</v>
      </c>
      <c r="N579">
        <v>9</v>
      </c>
      <c r="O579" t="s">
        <v>67</v>
      </c>
      <c r="P579" t="s">
        <v>18</v>
      </c>
      <c r="Q579" t="s">
        <v>18</v>
      </c>
      <c r="R579" t="s">
        <v>20</v>
      </c>
      <c r="S579" t="s">
        <v>24</v>
      </c>
      <c r="T579">
        <v>9</v>
      </c>
      <c r="U579">
        <f>Table_ExternalData_1[[#This Row],[FinData'[Gross Sales']]]-Table_ExternalData_1[[#This Row],[FinData'[Discounts']]]</f>
        <v>29156.16</v>
      </c>
      <c r="V579">
        <f>SUM(Table_ExternalData_1[FinData'[Sales']])</f>
        <v>118726350.25999992</v>
      </c>
      <c r="W579">
        <f>SUM(Table_ExternalData_1[FinData'[Profit']])</f>
        <v>16893702.260000009</v>
      </c>
      <c r="X579" s="15">
        <f>Table_ExternalData_1[[#This Row],[sum of profit]]/Table_ExternalData_1[[#This Row],[sum of sale]]</f>
        <v>0.14229109395685402</v>
      </c>
    </row>
    <row r="580" spans="1:24" x14ac:dyDescent="0.25">
      <c r="A580" t="s">
        <v>3</v>
      </c>
      <c r="B580" t="s">
        <v>11</v>
      </c>
      <c r="C580" t="s">
        <v>13</v>
      </c>
      <c r="D580" t="s">
        <v>74</v>
      </c>
      <c r="E580">
        <v>2567</v>
      </c>
      <c r="F580">
        <v>3</v>
      </c>
      <c r="G580">
        <v>15</v>
      </c>
      <c r="H580">
        <v>38505</v>
      </c>
      <c r="I580">
        <v>5005.6499999999996</v>
      </c>
      <c r="J580">
        <v>33499.35</v>
      </c>
      <c r="K580">
        <v>25670</v>
      </c>
      <c r="L580">
        <v>7829.35</v>
      </c>
      <c r="M580" s="2">
        <v>41791</v>
      </c>
      <c r="N580">
        <v>6</v>
      </c>
      <c r="O580" t="s">
        <v>62</v>
      </c>
      <c r="P580" t="s">
        <v>19</v>
      </c>
      <c r="Q580" t="s">
        <v>19</v>
      </c>
      <c r="R580" t="s">
        <v>23</v>
      </c>
      <c r="S580" t="s">
        <v>33</v>
      </c>
      <c r="T580">
        <v>6</v>
      </c>
      <c r="U580">
        <f>Table_ExternalData_1[[#This Row],[FinData'[Gross Sales']]]-Table_ExternalData_1[[#This Row],[FinData'[Discounts']]]</f>
        <v>33499.35</v>
      </c>
      <c r="V580">
        <f>SUM(Table_ExternalData_1[FinData'[Sales']])</f>
        <v>118726350.25999992</v>
      </c>
      <c r="W580">
        <f>SUM(Table_ExternalData_1[FinData'[Profit']])</f>
        <v>16893702.260000009</v>
      </c>
      <c r="X580" s="15">
        <f>Table_ExternalData_1[[#This Row],[sum of profit]]/Table_ExternalData_1[[#This Row],[sum of sale]]</f>
        <v>0.14229109395685402</v>
      </c>
    </row>
    <row r="581" spans="1:24" x14ac:dyDescent="0.25">
      <c r="A581" t="s">
        <v>3</v>
      </c>
      <c r="B581" t="s">
        <v>11</v>
      </c>
      <c r="C581" t="s">
        <v>17</v>
      </c>
      <c r="D581" t="s">
        <v>74</v>
      </c>
      <c r="E581">
        <v>2567</v>
      </c>
      <c r="F581">
        <v>250</v>
      </c>
      <c r="G581">
        <v>15</v>
      </c>
      <c r="H581">
        <v>38505</v>
      </c>
      <c r="I581">
        <v>5005.6499999999996</v>
      </c>
      <c r="J581">
        <v>33499.35</v>
      </c>
      <c r="K581">
        <v>25670</v>
      </c>
      <c r="L581">
        <v>7829.35</v>
      </c>
      <c r="M581" s="2">
        <v>41791</v>
      </c>
      <c r="N581">
        <v>6</v>
      </c>
      <c r="O581" t="s">
        <v>62</v>
      </c>
      <c r="P581" t="s">
        <v>19</v>
      </c>
      <c r="Q581" t="s">
        <v>19</v>
      </c>
      <c r="R581" t="s">
        <v>23</v>
      </c>
      <c r="S581" t="s">
        <v>33</v>
      </c>
      <c r="T581">
        <v>6</v>
      </c>
      <c r="U581">
        <f>Table_ExternalData_1[[#This Row],[FinData'[Gross Sales']]]-Table_ExternalData_1[[#This Row],[FinData'[Discounts']]]</f>
        <v>33499.35</v>
      </c>
      <c r="V581">
        <f>SUM(Table_ExternalData_1[FinData'[Sales']])</f>
        <v>118726350.25999992</v>
      </c>
      <c r="W581">
        <f>SUM(Table_ExternalData_1[FinData'[Profit']])</f>
        <v>16893702.260000009</v>
      </c>
      <c r="X581" s="15">
        <f>Table_ExternalData_1[[#This Row],[sum of profit]]/Table_ExternalData_1[[#This Row],[sum of sale]]</f>
        <v>0.14229109395685402</v>
      </c>
    </row>
    <row r="582" spans="1:24" x14ac:dyDescent="0.25">
      <c r="A582" t="s">
        <v>2</v>
      </c>
      <c r="B582" t="s">
        <v>7</v>
      </c>
      <c r="C582" t="s">
        <v>13</v>
      </c>
      <c r="D582" t="s">
        <v>74</v>
      </c>
      <c r="E582">
        <v>923</v>
      </c>
      <c r="F582">
        <v>3</v>
      </c>
      <c r="G582">
        <v>350</v>
      </c>
      <c r="H582">
        <v>323050</v>
      </c>
      <c r="I582">
        <v>41996.5</v>
      </c>
      <c r="J582">
        <v>281053.5</v>
      </c>
      <c r="K582">
        <v>239980</v>
      </c>
      <c r="L582">
        <v>41073.5</v>
      </c>
      <c r="M582" s="2">
        <v>41699</v>
      </c>
      <c r="N582">
        <v>3</v>
      </c>
      <c r="O582" t="s">
        <v>64</v>
      </c>
      <c r="P582" t="s">
        <v>19</v>
      </c>
      <c r="Q582" t="s">
        <v>19</v>
      </c>
      <c r="R582" t="s">
        <v>22</v>
      </c>
      <c r="S582" t="s">
        <v>30</v>
      </c>
      <c r="T582">
        <v>3</v>
      </c>
      <c r="U582">
        <f>Table_ExternalData_1[[#This Row],[FinData'[Gross Sales']]]-Table_ExternalData_1[[#This Row],[FinData'[Discounts']]]</f>
        <v>281053.5</v>
      </c>
      <c r="V582">
        <f>SUM(Table_ExternalData_1[FinData'[Sales']])</f>
        <v>118726350.25999992</v>
      </c>
      <c r="W582">
        <f>SUM(Table_ExternalData_1[FinData'[Profit']])</f>
        <v>16893702.260000009</v>
      </c>
      <c r="X582" s="15">
        <f>Table_ExternalData_1[[#This Row],[sum of profit]]/Table_ExternalData_1[[#This Row],[sum of sale]]</f>
        <v>0.14229109395685402</v>
      </c>
    </row>
    <row r="583" spans="1:24" x14ac:dyDescent="0.25">
      <c r="A583" t="s">
        <v>2</v>
      </c>
      <c r="B583" t="s">
        <v>8</v>
      </c>
      <c r="C583" t="s">
        <v>13</v>
      </c>
      <c r="D583" t="s">
        <v>74</v>
      </c>
      <c r="E583">
        <v>1790</v>
      </c>
      <c r="F583">
        <v>3</v>
      </c>
      <c r="G583">
        <v>350</v>
      </c>
      <c r="H583">
        <v>626500</v>
      </c>
      <c r="I583">
        <v>81445</v>
      </c>
      <c r="J583">
        <v>545055</v>
      </c>
      <c r="K583">
        <v>465400</v>
      </c>
      <c r="L583">
        <v>79655</v>
      </c>
      <c r="M583" s="2">
        <v>41699</v>
      </c>
      <c r="N583">
        <v>3</v>
      </c>
      <c r="O583" t="s">
        <v>64</v>
      </c>
      <c r="P583" t="s">
        <v>19</v>
      </c>
      <c r="Q583" t="s">
        <v>19</v>
      </c>
      <c r="R583" t="s">
        <v>22</v>
      </c>
      <c r="S583" t="s">
        <v>30</v>
      </c>
      <c r="T583">
        <v>3</v>
      </c>
      <c r="U583">
        <f>Table_ExternalData_1[[#This Row],[FinData'[Gross Sales']]]-Table_ExternalData_1[[#This Row],[FinData'[Discounts']]]</f>
        <v>545055</v>
      </c>
      <c r="V583">
        <f>SUM(Table_ExternalData_1[FinData'[Sales']])</f>
        <v>118726350.25999992</v>
      </c>
      <c r="W583">
        <f>SUM(Table_ExternalData_1[FinData'[Profit']])</f>
        <v>16893702.260000009</v>
      </c>
      <c r="X583" s="15">
        <f>Table_ExternalData_1[[#This Row],[sum of profit]]/Table_ExternalData_1[[#This Row],[sum of sale]]</f>
        <v>0.14229109395685402</v>
      </c>
    </row>
    <row r="584" spans="1:24" x14ac:dyDescent="0.25">
      <c r="A584" t="s">
        <v>2</v>
      </c>
      <c r="B584" t="s">
        <v>9</v>
      </c>
      <c r="C584" t="s">
        <v>13</v>
      </c>
      <c r="D584" t="s">
        <v>74</v>
      </c>
      <c r="E584">
        <v>442</v>
      </c>
      <c r="F584">
        <v>3</v>
      </c>
      <c r="G584">
        <v>20</v>
      </c>
      <c r="H584">
        <v>8840</v>
      </c>
      <c r="I584">
        <v>1149.2</v>
      </c>
      <c r="J584">
        <v>7690.8</v>
      </c>
      <c r="K584">
        <v>4420</v>
      </c>
      <c r="L584">
        <v>3270.8</v>
      </c>
      <c r="M584" s="2">
        <v>41518</v>
      </c>
      <c r="N584">
        <v>9</v>
      </c>
      <c r="O584" t="s">
        <v>67</v>
      </c>
      <c r="P584" t="s">
        <v>18</v>
      </c>
      <c r="Q584" t="s">
        <v>18</v>
      </c>
      <c r="R584" t="s">
        <v>20</v>
      </c>
      <c r="S584" t="s">
        <v>24</v>
      </c>
      <c r="T584">
        <v>9</v>
      </c>
      <c r="U584">
        <f>Table_ExternalData_1[[#This Row],[FinData'[Gross Sales']]]-Table_ExternalData_1[[#This Row],[FinData'[Discounts']]]</f>
        <v>7690.8</v>
      </c>
      <c r="V584">
        <f>SUM(Table_ExternalData_1[FinData'[Sales']])</f>
        <v>118726350.25999992</v>
      </c>
      <c r="W584">
        <f>SUM(Table_ExternalData_1[FinData'[Profit']])</f>
        <v>16893702.260000009</v>
      </c>
      <c r="X584" s="15">
        <f>Table_ExternalData_1[[#This Row],[sum of profit]]/Table_ExternalData_1[[#This Row],[sum of sale]]</f>
        <v>0.14229109395685402</v>
      </c>
    </row>
    <row r="585" spans="1:24" x14ac:dyDescent="0.25">
      <c r="A585" t="s">
        <v>2</v>
      </c>
      <c r="B585" t="s">
        <v>11</v>
      </c>
      <c r="C585" t="s">
        <v>14</v>
      </c>
      <c r="D585" t="s">
        <v>74</v>
      </c>
      <c r="E585">
        <v>982.5</v>
      </c>
      <c r="F585">
        <v>5</v>
      </c>
      <c r="G585">
        <v>350</v>
      </c>
      <c r="H585">
        <v>343875</v>
      </c>
      <c r="I585">
        <v>44703.75</v>
      </c>
      <c r="J585">
        <v>299171.25</v>
      </c>
      <c r="K585">
        <v>255450</v>
      </c>
      <c r="L585">
        <v>43721.25</v>
      </c>
      <c r="M585" s="2">
        <v>41640</v>
      </c>
      <c r="N585">
        <v>1</v>
      </c>
      <c r="O585" t="s">
        <v>61</v>
      </c>
      <c r="P585" t="s">
        <v>19</v>
      </c>
      <c r="Q585" t="s">
        <v>19</v>
      </c>
      <c r="R585" t="s">
        <v>22</v>
      </c>
      <c r="S585" t="s">
        <v>28</v>
      </c>
      <c r="T585">
        <v>1</v>
      </c>
      <c r="U585">
        <f>Table_ExternalData_1[[#This Row],[FinData'[Gross Sales']]]-Table_ExternalData_1[[#This Row],[FinData'[Discounts']]]</f>
        <v>299171.25</v>
      </c>
      <c r="V585">
        <f>SUM(Table_ExternalData_1[FinData'[Sales']])</f>
        <v>118726350.25999992</v>
      </c>
      <c r="W585">
        <f>SUM(Table_ExternalData_1[FinData'[Profit']])</f>
        <v>16893702.260000009</v>
      </c>
      <c r="X585" s="15">
        <f>Table_ExternalData_1[[#This Row],[sum of profit]]/Table_ExternalData_1[[#This Row],[sum of sale]]</f>
        <v>0.14229109395685402</v>
      </c>
    </row>
    <row r="586" spans="1:24" x14ac:dyDescent="0.25">
      <c r="A586" t="s">
        <v>2</v>
      </c>
      <c r="B586" t="s">
        <v>11</v>
      </c>
      <c r="C586" t="s">
        <v>14</v>
      </c>
      <c r="D586" t="s">
        <v>74</v>
      </c>
      <c r="E586">
        <v>1298</v>
      </c>
      <c r="F586">
        <v>5</v>
      </c>
      <c r="G586">
        <v>7</v>
      </c>
      <c r="H586">
        <v>9086</v>
      </c>
      <c r="I586">
        <v>1181.18</v>
      </c>
      <c r="J586">
        <v>7904.82</v>
      </c>
      <c r="K586">
        <v>6490</v>
      </c>
      <c r="L586">
        <v>1414.82</v>
      </c>
      <c r="M586" s="2">
        <v>41671</v>
      </c>
      <c r="N586">
        <v>2</v>
      </c>
      <c r="O586" t="s">
        <v>69</v>
      </c>
      <c r="P586" t="s">
        <v>19</v>
      </c>
      <c r="Q586" t="s">
        <v>19</v>
      </c>
      <c r="R586" t="s">
        <v>22</v>
      </c>
      <c r="S586" t="s">
        <v>29</v>
      </c>
      <c r="T586">
        <v>2</v>
      </c>
      <c r="U586">
        <f>Table_ExternalData_1[[#This Row],[FinData'[Gross Sales']]]-Table_ExternalData_1[[#This Row],[FinData'[Discounts']]]</f>
        <v>7904.82</v>
      </c>
      <c r="V586">
        <f>SUM(Table_ExternalData_1[FinData'[Sales']])</f>
        <v>118726350.25999992</v>
      </c>
      <c r="W586">
        <f>SUM(Table_ExternalData_1[FinData'[Profit']])</f>
        <v>16893702.260000009</v>
      </c>
      <c r="X586" s="15">
        <f>Table_ExternalData_1[[#This Row],[sum of profit]]/Table_ExternalData_1[[#This Row],[sum of sale]]</f>
        <v>0.14229109395685402</v>
      </c>
    </row>
    <row r="587" spans="1:24" x14ac:dyDescent="0.25">
      <c r="A587" t="s">
        <v>0</v>
      </c>
      <c r="B587" t="s">
        <v>10</v>
      </c>
      <c r="C587" t="s">
        <v>14</v>
      </c>
      <c r="D587" t="s">
        <v>74</v>
      </c>
      <c r="E587">
        <v>604</v>
      </c>
      <c r="F587">
        <v>5</v>
      </c>
      <c r="G587">
        <v>12</v>
      </c>
      <c r="H587">
        <v>7248</v>
      </c>
      <c r="I587">
        <v>942.24</v>
      </c>
      <c r="J587">
        <v>6305.76</v>
      </c>
      <c r="K587">
        <v>1812</v>
      </c>
      <c r="L587">
        <v>4493.76</v>
      </c>
      <c r="M587" s="2">
        <v>41791</v>
      </c>
      <c r="N587">
        <v>6</v>
      </c>
      <c r="O587" t="s">
        <v>62</v>
      </c>
      <c r="P587" t="s">
        <v>19</v>
      </c>
      <c r="Q587" t="s">
        <v>19</v>
      </c>
      <c r="R587" t="s">
        <v>23</v>
      </c>
      <c r="S587" t="s">
        <v>33</v>
      </c>
      <c r="T587">
        <v>6</v>
      </c>
      <c r="U587">
        <f>Table_ExternalData_1[[#This Row],[FinData'[Gross Sales']]]-Table_ExternalData_1[[#This Row],[FinData'[Discounts']]]</f>
        <v>6305.76</v>
      </c>
      <c r="V587">
        <f>SUM(Table_ExternalData_1[FinData'[Sales']])</f>
        <v>118726350.25999992</v>
      </c>
      <c r="W587">
        <f>SUM(Table_ExternalData_1[FinData'[Profit']])</f>
        <v>16893702.260000009</v>
      </c>
      <c r="X587" s="15">
        <f>Table_ExternalData_1[[#This Row],[sum of profit]]/Table_ExternalData_1[[#This Row],[sum of sale]]</f>
        <v>0.14229109395685402</v>
      </c>
    </row>
    <row r="588" spans="1:24" x14ac:dyDescent="0.25">
      <c r="A588" t="s">
        <v>2</v>
      </c>
      <c r="B588" t="s">
        <v>10</v>
      </c>
      <c r="C588" t="s">
        <v>14</v>
      </c>
      <c r="D588" t="s">
        <v>74</v>
      </c>
      <c r="E588">
        <v>2255</v>
      </c>
      <c r="F588">
        <v>5</v>
      </c>
      <c r="G588">
        <v>20</v>
      </c>
      <c r="H588">
        <v>45100</v>
      </c>
      <c r="I588">
        <v>5863</v>
      </c>
      <c r="J588">
        <v>39237</v>
      </c>
      <c r="K588">
        <v>22550</v>
      </c>
      <c r="L588">
        <v>16687</v>
      </c>
      <c r="M588" s="2">
        <v>41821</v>
      </c>
      <c r="N588">
        <v>7</v>
      </c>
      <c r="O588" t="s">
        <v>65</v>
      </c>
      <c r="P588" t="s">
        <v>19</v>
      </c>
      <c r="Q588" t="s">
        <v>19</v>
      </c>
      <c r="R588" t="s">
        <v>20</v>
      </c>
      <c r="S588" t="s">
        <v>34</v>
      </c>
      <c r="T588">
        <v>7</v>
      </c>
      <c r="U588">
        <f>Table_ExternalData_1[[#This Row],[FinData'[Gross Sales']]]-Table_ExternalData_1[[#This Row],[FinData'[Discounts']]]</f>
        <v>39237</v>
      </c>
      <c r="V588">
        <f>SUM(Table_ExternalData_1[FinData'[Sales']])</f>
        <v>118726350.25999992</v>
      </c>
      <c r="W588">
        <f>SUM(Table_ExternalData_1[FinData'[Profit']])</f>
        <v>16893702.260000009</v>
      </c>
      <c r="X588" s="15">
        <f>Table_ExternalData_1[[#This Row],[sum of profit]]/Table_ExternalData_1[[#This Row],[sum of sale]]</f>
        <v>0.14229109395685402</v>
      </c>
    </row>
    <row r="589" spans="1:24" x14ac:dyDescent="0.25">
      <c r="A589" t="s">
        <v>2</v>
      </c>
      <c r="B589" t="s">
        <v>7</v>
      </c>
      <c r="C589" t="s">
        <v>14</v>
      </c>
      <c r="D589" t="s">
        <v>74</v>
      </c>
      <c r="E589">
        <v>1249</v>
      </c>
      <c r="F589">
        <v>5</v>
      </c>
      <c r="G589">
        <v>20</v>
      </c>
      <c r="H589">
        <v>24980</v>
      </c>
      <c r="I589">
        <v>3247.4</v>
      </c>
      <c r="J589">
        <v>21732.6</v>
      </c>
      <c r="K589">
        <v>12490</v>
      </c>
      <c r="L589">
        <v>9242.6</v>
      </c>
      <c r="M589" s="2">
        <v>41913</v>
      </c>
      <c r="N589">
        <v>10</v>
      </c>
      <c r="O589" t="s">
        <v>68</v>
      </c>
      <c r="P589" t="s">
        <v>19</v>
      </c>
      <c r="Q589" t="s">
        <v>19</v>
      </c>
      <c r="R589" t="s">
        <v>21</v>
      </c>
      <c r="S589" t="s">
        <v>25</v>
      </c>
      <c r="T589">
        <v>10</v>
      </c>
      <c r="U589">
        <f>Table_ExternalData_1[[#This Row],[FinData'[Gross Sales']]]-Table_ExternalData_1[[#This Row],[FinData'[Discounts']]]</f>
        <v>21732.6</v>
      </c>
      <c r="V589">
        <f>SUM(Table_ExternalData_1[FinData'[Sales']])</f>
        <v>118726350.25999992</v>
      </c>
      <c r="W589">
        <f>SUM(Table_ExternalData_1[FinData'[Profit']])</f>
        <v>16893702.260000009</v>
      </c>
      <c r="X589" s="15">
        <f>Table_ExternalData_1[[#This Row],[sum of profit]]/Table_ExternalData_1[[#This Row],[sum of sale]]</f>
        <v>0.14229109395685402</v>
      </c>
    </row>
    <row r="590" spans="1:24" x14ac:dyDescent="0.25">
      <c r="A590" t="s">
        <v>2</v>
      </c>
      <c r="B590" t="s">
        <v>11</v>
      </c>
      <c r="C590" t="s">
        <v>15</v>
      </c>
      <c r="D590" t="s">
        <v>74</v>
      </c>
      <c r="E590">
        <v>1438.5</v>
      </c>
      <c r="F590">
        <v>10</v>
      </c>
      <c r="G590">
        <v>7</v>
      </c>
      <c r="H590">
        <v>10069.5</v>
      </c>
      <c r="I590">
        <v>1309.0350000000001</v>
      </c>
      <c r="J590">
        <v>8760.4650000000001</v>
      </c>
      <c r="K590">
        <v>7192.5</v>
      </c>
      <c r="L590">
        <v>1567.9649999999999</v>
      </c>
      <c r="M590" s="2">
        <v>41640</v>
      </c>
      <c r="N590">
        <v>1</v>
      </c>
      <c r="O590" t="s">
        <v>61</v>
      </c>
      <c r="P590" t="s">
        <v>19</v>
      </c>
      <c r="Q590" t="s">
        <v>19</v>
      </c>
      <c r="R590" t="s">
        <v>22</v>
      </c>
      <c r="S590" t="s">
        <v>28</v>
      </c>
      <c r="T590">
        <v>1</v>
      </c>
      <c r="U590">
        <f>Table_ExternalData_1[[#This Row],[FinData'[Gross Sales']]]-Table_ExternalData_1[[#This Row],[FinData'[Discounts']]]</f>
        <v>8760.4650000000001</v>
      </c>
      <c r="V590">
        <f>SUM(Table_ExternalData_1[FinData'[Sales']])</f>
        <v>118726350.25999992</v>
      </c>
      <c r="W590">
        <f>SUM(Table_ExternalData_1[FinData'[Profit']])</f>
        <v>16893702.260000009</v>
      </c>
      <c r="X590" s="15">
        <f>Table_ExternalData_1[[#This Row],[sum of profit]]/Table_ExternalData_1[[#This Row],[sum of sale]]</f>
        <v>0.14229109395685402</v>
      </c>
    </row>
    <row r="591" spans="1:24" x14ac:dyDescent="0.25">
      <c r="A591" t="s">
        <v>4</v>
      </c>
      <c r="B591" t="s">
        <v>9</v>
      </c>
      <c r="C591" t="s">
        <v>15</v>
      </c>
      <c r="D591" t="s">
        <v>74</v>
      </c>
      <c r="E591">
        <v>807</v>
      </c>
      <c r="F591">
        <v>10</v>
      </c>
      <c r="G591">
        <v>300</v>
      </c>
      <c r="H591">
        <v>242100</v>
      </c>
      <c r="I591">
        <v>31473</v>
      </c>
      <c r="J591">
        <v>210627</v>
      </c>
      <c r="K591">
        <v>201750</v>
      </c>
      <c r="L591">
        <v>8877</v>
      </c>
      <c r="M591" s="2">
        <v>41640</v>
      </c>
      <c r="N591">
        <v>1</v>
      </c>
      <c r="O591" t="s">
        <v>61</v>
      </c>
      <c r="P591" t="s">
        <v>19</v>
      </c>
      <c r="Q591" t="s">
        <v>19</v>
      </c>
      <c r="R591" t="s">
        <v>22</v>
      </c>
      <c r="S591" t="s">
        <v>28</v>
      </c>
      <c r="T591">
        <v>1</v>
      </c>
      <c r="U591">
        <f>Table_ExternalData_1[[#This Row],[FinData'[Gross Sales']]]-Table_ExternalData_1[[#This Row],[FinData'[Discounts']]]</f>
        <v>210627</v>
      </c>
      <c r="V591">
        <f>SUM(Table_ExternalData_1[FinData'[Sales']])</f>
        <v>118726350.25999992</v>
      </c>
      <c r="W591">
        <f>SUM(Table_ExternalData_1[FinData'[Profit']])</f>
        <v>16893702.260000009</v>
      </c>
      <c r="X591" s="15">
        <f>Table_ExternalData_1[[#This Row],[sum of profit]]/Table_ExternalData_1[[#This Row],[sum of sale]]</f>
        <v>0.14229109395685402</v>
      </c>
    </row>
    <row r="592" spans="1:24" x14ac:dyDescent="0.25">
      <c r="A592" t="s">
        <v>2</v>
      </c>
      <c r="B592" t="s">
        <v>11</v>
      </c>
      <c r="C592" t="s">
        <v>15</v>
      </c>
      <c r="D592" t="s">
        <v>74</v>
      </c>
      <c r="E592">
        <v>2641</v>
      </c>
      <c r="F592">
        <v>10</v>
      </c>
      <c r="G592">
        <v>20</v>
      </c>
      <c r="H592">
        <v>52820</v>
      </c>
      <c r="I592">
        <v>6866.6</v>
      </c>
      <c r="J592">
        <v>45953.4</v>
      </c>
      <c r="K592">
        <v>26410</v>
      </c>
      <c r="L592">
        <v>19543.400000000001</v>
      </c>
      <c r="M592" s="2">
        <v>41671</v>
      </c>
      <c r="N592">
        <v>2</v>
      </c>
      <c r="O592" t="s">
        <v>69</v>
      </c>
      <c r="P592" t="s">
        <v>19</v>
      </c>
      <c r="Q592" t="s">
        <v>19</v>
      </c>
      <c r="R592" t="s">
        <v>22</v>
      </c>
      <c r="S592" t="s">
        <v>29</v>
      </c>
      <c r="T592">
        <v>2</v>
      </c>
      <c r="U592">
        <f>Table_ExternalData_1[[#This Row],[FinData'[Gross Sales']]]-Table_ExternalData_1[[#This Row],[FinData'[Discounts']]]</f>
        <v>45953.4</v>
      </c>
      <c r="V592">
        <f>SUM(Table_ExternalData_1[FinData'[Sales']])</f>
        <v>118726350.25999992</v>
      </c>
      <c r="W592">
        <f>SUM(Table_ExternalData_1[FinData'[Profit']])</f>
        <v>16893702.260000009</v>
      </c>
      <c r="X592" s="15">
        <f>Table_ExternalData_1[[#This Row],[sum of profit]]/Table_ExternalData_1[[#This Row],[sum of sale]]</f>
        <v>0.14229109395685402</v>
      </c>
    </row>
    <row r="593" spans="1:24" x14ac:dyDescent="0.25">
      <c r="A593" t="s">
        <v>2</v>
      </c>
      <c r="B593" t="s">
        <v>9</v>
      </c>
      <c r="C593" t="s">
        <v>15</v>
      </c>
      <c r="D593" t="s">
        <v>74</v>
      </c>
      <c r="E593">
        <v>2708</v>
      </c>
      <c r="F593">
        <v>10</v>
      </c>
      <c r="G593">
        <v>20</v>
      </c>
      <c r="H593">
        <v>54160</v>
      </c>
      <c r="I593">
        <v>7040.8</v>
      </c>
      <c r="J593">
        <v>47119.199999999997</v>
      </c>
      <c r="K593">
        <v>27080</v>
      </c>
      <c r="L593">
        <v>20039.2</v>
      </c>
      <c r="M593" s="2">
        <v>41671</v>
      </c>
      <c r="N593">
        <v>2</v>
      </c>
      <c r="O593" t="s">
        <v>69</v>
      </c>
      <c r="P593" t="s">
        <v>19</v>
      </c>
      <c r="Q593" t="s">
        <v>19</v>
      </c>
      <c r="R593" t="s">
        <v>22</v>
      </c>
      <c r="S593" t="s">
        <v>29</v>
      </c>
      <c r="T593">
        <v>2</v>
      </c>
      <c r="U593">
        <f>Table_ExternalData_1[[#This Row],[FinData'[Gross Sales']]]-Table_ExternalData_1[[#This Row],[FinData'[Discounts']]]</f>
        <v>47119.199999999997</v>
      </c>
      <c r="V593">
        <f>SUM(Table_ExternalData_1[FinData'[Sales']])</f>
        <v>118726350.25999992</v>
      </c>
      <c r="W593">
        <f>SUM(Table_ExternalData_1[FinData'[Profit']])</f>
        <v>16893702.260000009</v>
      </c>
      <c r="X593" s="15">
        <f>Table_ExternalData_1[[#This Row],[sum of profit]]/Table_ExternalData_1[[#This Row],[sum of sale]]</f>
        <v>0.14229109395685402</v>
      </c>
    </row>
    <row r="594" spans="1:24" x14ac:dyDescent="0.25">
      <c r="A594" t="s">
        <v>2</v>
      </c>
      <c r="B594" t="s">
        <v>7</v>
      </c>
      <c r="C594" t="s">
        <v>15</v>
      </c>
      <c r="D594" t="s">
        <v>74</v>
      </c>
      <c r="E594">
        <v>2632</v>
      </c>
      <c r="F594">
        <v>10</v>
      </c>
      <c r="G594">
        <v>350</v>
      </c>
      <c r="H594">
        <v>921200</v>
      </c>
      <c r="I594">
        <v>119756</v>
      </c>
      <c r="J594">
        <v>801444</v>
      </c>
      <c r="K594">
        <v>684320</v>
      </c>
      <c r="L594">
        <v>117124</v>
      </c>
      <c r="M594" s="2">
        <v>41791</v>
      </c>
      <c r="N594">
        <v>6</v>
      </c>
      <c r="O594" t="s">
        <v>62</v>
      </c>
      <c r="P594" t="s">
        <v>19</v>
      </c>
      <c r="Q594" t="s">
        <v>19</v>
      </c>
      <c r="R594" t="s">
        <v>23</v>
      </c>
      <c r="S594" t="s">
        <v>33</v>
      </c>
      <c r="T594">
        <v>6</v>
      </c>
      <c r="U594">
        <f>Table_ExternalData_1[[#This Row],[FinData'[Gross Sales']]]-Table_ExternalData_1[[#This Row],[FinData'[Discounts']]]</f>
        <v>801444</v>
      </c>
      <c r="V594">
        <f>SUM(Table_ExternalData_1[FinData'[Sales']])</f>
        <v>118726350.25999992</v>
      </c>
      <c r="W594">
        <f>SUM(Table_ExternalData_1[FinData'[Profit']])</f>
        <v>16893702.260000009</v>
      </c>
      <c r="X594" s="15">
        <f>Table_ExternalData_1[[#This Row],[sum of profit]]/Table_ExternalData_1[[#This Row],[sum of sale]]</f>
        <v>0.14229109395685402</v>
      </c>
    </row>
    <row r="595" spans="1:24" x14ac:dyDescent="0.25">
      <c r="A595" t="s">
        <v>1</v>
      </c>
      <c r="B595" t="s">
        <v>7</v>
      </c>
      <c r="C595" t="s">
        <v>15</v>
      </c>
      <c r="D595" t="s">
        <v>74</v>
      </c>
      <c r="E595">
        <v>1583</v>
      </c>
      <c r="F595">
        <v>10</v>
      </c>
      <c r="G595">
        <v>125</v>
      </c>
      <c r="H595">
        <v>197875</v>
      </c>
      <c r="I595">
        <v>25723.75</v>
      </c>
      <c r="J595">
        <v>172151.25</v>
      </c>
      <c r="K595">
        <v>189960</v>
      </c>
      <c r="L595">
        <v>-17808.75</v>
      </c>
      <c r="M595" s="2">
        <v>41791</v>
      </c>
      <c r="N595">
        <v>6</v>
      </c>
      <c r="O595" t="s">
        <v>62</v>
      </c>
      <c r="P595" t="s">
        <v>19</v>
      </c>
      <c r="Q595" t="s">
        <v>19</v>
      </c>
      <c r="R595" t="s">
        <v>23</v>
      </c>
      <c r="S595" t="s">
        <v>33</v>
      </c>
      <c r="T595">
        <v>6</v>
      </c>
      <c r="U595">
        <f>Table_ExternalData_1[[#This Row],[FinData'[Gross Sales']]]-Table_ExternalData_1[[#This Row],[FinData'[Discounts']]]</f>
        <v>172151.25</v>
      </c>
      <c r="V595">
        <f>SUM(Table_ExternalData_1[FinData'[Sales']])</f>
        <v>118726350.25999992</v>
      </c>
      <c r="W595">
        <f>SUM(Table_ExternalData_1[FinData'[Profit']])</f>
        <v>16893702.260000009</v>
      </c>
      <c r="X595" s="15">
        <f>Table_ExternalData_1[[#This Row],[sum of profit]]/Table_ExternalData_1[[#This Row],[sum of sale]]</f>
        <v>0.14229109395685402</v>
      </c>
    </row>
    <row r="596" spans="1:24" x14ac:dyDescent="0.25">
      <c r="A596" t="s">
        <v>0</v>
      </c>
      <c r="B596" t="s">
        <v>10</v>
      </c>
      <c r="C596" t="s">
        <v>15</v>
      </c>
      <c r="D596" t="s">
        <v>74</v>
      </c>
      <c r="E596">
        <v>571</v>
      </c>
      <c r="F596">
        <v>10</v>
      </c>
      <c r="G596">
        <v>12</v>
      </c>
      <c r="H596">
        <v>6852</v>
      </c>
      <c r="I596">
        <v>890.76</v>
      </c>
      <c r="J596">
        <v>5961.24</v>
      </c>
      <c r="K596">
        <v>1713</v>
      </c>
      <c r="L596">
        <v>4248.24</v>
      </c>
      <c r="M596" s="2">
        <v>41821</v>
      </c>
      <c r="N596">
        <v>7</v>
      </c>
      <c r="O596" t="s">
        <v>65</v>
      </c>
      <c r="P596" t="s">
        <v>19</v>
      </c>
      <c r="Q596" t="s">
        <v>19</v>
      </c>
      <c r="R596" t="s">
        <v>20</v>
      </c>
      <c r="S596" t="s">
        <v>34</v>
      </c>
      <c r="T596">
        <v>7</v>
      </c>
      <c r="U596">
        <f>Table_ExternalData_1[[#This Row],[FinData'[Gross Sales']]]-Table_ExternalData_1[[#This Row],[FinData'[Discounts']]]</f>
        <v>5961.24</v>
      </c>
      <c r="V596">
        <f>SUM(Table_ExternalData_1[FinData'[Sales']])</f>
        <v>118726350.25999992</v>
      </c>
      <c r="W596">
        <f>SUM(Table_ExternalData_1[FinData'[Profit']])</f>
        <v>16893702.260000009</v>
      </c>
      <c r="X596" s="15">
        <f>Table_ExternalData_1[[#This Row],[sum of profit]]/Table_ExternalData_1[[#This Row],[sum of sale]]</f>
        <v>0.14229109395685402</v>
      </c>
    </row>
    <row r="597" spans="1:24" x14ac:dyDescent="0.25">
      <c r="A597" t="s">
        <v>2</v>
      </c>
      <c r="B597" t="s">
        <v>8</v>
      </c>
      <c r="C597" t="s">
        <v>15</v>
      </c>
      <c r="D597" t="s">
        <v>74</v>
      </c>
      <c r="E597">
        <v>2696</v>
      </c>
      <c r="F597">
        <v>10</v>
      </c>
      <c r="G597">
        <v>7</v>
      </c>
      <c r="H597">
        <v>18872</v>
      </c>
      <c r="I597">
        <v>2453.36</v>
      </c>
      <c r="J597">
        <v>16418.64</v>
      </c>
      <c r="K597">
        <v>13480</v>
      </c>
      <c r="L597">
        <v>2938.64</v>
      </c>
      <c r="M597" s="2">
        <v>41852</v>
      </c>
      <c r="N597">
        <v>8</v>
      </c>
      <c r="O597" t="s">
        <v>66</v>
      </c>
      <c r="P597" t="s">
        <v>19</v>
      </c>
      <c r="Q597" t="s">
        <v>19</v>
      </c>
      <c r="R597" t="s">
        <v>20</v>
      </c>
      <c r="S597" t="s">
        <v>35</v>
      </c>
      <c r="T597">
        <v>8</v>
      </c>
      <c r="U597">
        <f>Table_ExternalData_1[[#This Row],[FinData'[Gross Sales']]]-Table_ExternalData_1[[#This Row],[FinData'[Discounts']]]</f>
        <v>16418.64</v>
      </c>
      <c r="V597">
        <f>SUM(Table_ExternalData_1[FinData'[Sales']])</f>
        <v>118726350.25999992</v>
      </c>
      <c r="W597">
        <f>SUM(Table_ExternalData_1[FinData'[Profit']])</f>
        <v>16893702.260000009</v>
      </c>
      <c r="X597" s="15">
        <f>Table_ExternalData_1[[#This Row],[sum of profit]]/Table_ExternalData_1[[#This Row],[sum of sale]]</f>
        <v>0.14229109395685402</v>
      </c>
    </row>
    <row r="598" spans="1:24" x14ac:dyDescent="0.25">
      <c r="A598" t="s">
        <v>3</v>
      </c>
      <c r="B598" t="s">
        <v>7</v>
      </c>
      <c r="C598" t="s">
        <v>15</v>
      </c>
      <c r="D598" t="s">
        <v>74</v>
      </c>
      <c r="E598">
        <v>1565</v>
      </c>
      <c r="F598">
        <v>10</v>
      </c>
      <c r="G598">
        <v>15</v>
      </c>
      <c r="H598">
        <v>23475</v>
      </c>
      <c r="I598">
        <v>3051.75</v>
      </c>
      <c r="J598">
        <v>20423.25</v>
      </c>
      <c r="K598">
        <v>15650</v>
      </c>
      <c r="L598">
        <v>4773.25</v>
      </c>
      <c r="M598" s="2">
        <v>41913</v>
      </c>
      <c r="N598">
        <v>10</v>
      </c>
      <c r="O598" t="s">
        <v>68</v>
      </c>
      <c r="P598" t="s">
        <v>19</v>
      </c>
      <c r="Q598" t="s">
        <v>19</v>
      </c>
      <c r="R598" t="s">
        <v>21</v>
      </c>
      <c r="S598" t="s">
        <v>25</v>
      </c>
      <c r="T598">
        <v>10</v>
      </c>
      <c r="U598">
        <f>Table_ExternalData_1[[#This Row],[FinData'[Gross Sales']]]-Table_ExternalData_1[[#This Row],[FinData'[Discounts']]]</f>
        <v>20423.25</v>
      </c>
      <c r="V598">
        <f>SUM(Table_ExternalData_1[FinData'[Sales']])</f>
        <v>118726350.25999992</v>
      </c>
      <c r="W598">
        <f>SUM(Table_ExternalData_1[FinData'[Profit']])</f>
        <v>16893702.260000009</v>
      </c>
      <c r="X598" s="15">
        <f>Table_ExternalData_1[[#This Row],[sum of profit]]/Table_ExternalData_1[[#This Row],[sum of sale]]</f>
        <v>0.14229109395685402</v>
      </c>
    </row>
    <row r="599" spans="1:24" x14ac:dyDescent="0.25">
      <c r="A599" t="s">
        <v>2</v>
      </c>
      <c r="B599" t="s">
        <v>7</v>
      </c>
      <c r="C599" t="s">
        <v>15</v>
      </c>
      <c r="D599" t="s">
        <v>74</v>
      </c>
      <c r="E599">
        <v>1249</v>
      </c>
      <c r="F599">
        <v>10</v>
      </c>
      <c r="G599">
        <v>20</v>
      </c>
      <c r="H599">
        <v>24980</v>
      </c>
      <c r="I599">
        <v>3247.4</v>
      </c>
      <c r="J599">
        <v>21732.6</v>
      </c>
      <c r="K599">
        <v>12490</v>
      </c>
      <c r="L599">
        <v>9242.6</v>
      </c>
      <c r="M599" s="2">
        <v>41913</v>
      </c>
      <c r="N599">
        <v>10</v>
      </c>
      <c r="O599" t="s">
        <v>68</v>
      </c>
      <c r="P599" t="s">
        <v>19</v>
      </c>
      <c r="Q599" t="s">
        <v>19</v>
      </c>
      <c r="R599" t="s">
        <v>21</v>
      </c>
      <c r="S599" t="s">
        <v>25</v>
      </c>
      <c r="T599">
        <v>10</v>
      </c>
      <c r="U599">
        <f>Table_ExternalData_1[[#This Row],[FinData'[Gross Sales']]]-Table_ExternalData_1[[#This Row],[FinData'[Discounts']]]</f>
        <v>21732.6</v>
      </c>
      <c r="V599">
        <f>SUM(Table_ExternalData_1[FinData'[Sales']])</f>
        <v>118726350.25999992</v>
      </c>
      <c r="W599">
        <f>SUM(Table_ExternalData_1[FinData'[Profit']])</f>
        <v>16893702.260000009</v>
      </c>
      <c r="X599" s="15">
        <f>Table_ExternalData_1[[#This Row],[sum of profit]]/Table_ExternalData_1[[#This Row],[sum of sale]]</f>
        <v>0.14229109395685402</v>
      </c>
    </row>
    <row r="600" spans="1:24" x14ac:dyDescent="0.25">
      <c r="A600" t="s">
        <v>2</v>
      </c>
      <c r="B600" t="s">
        <v>9</v>
      </c>
      <c r="C600" t="s">
        <v>15</v>
      </c>
      <c r="D600" t="s">
        <v>74</v>
      </c>
      <c r="E600">
        <v>357</v>
      </c>
      <c r="F600">
        <v>10</v>
      </c>
      <c r="G600">
        <v>350</v>
      </c>
      <c r="H600">
        <v>124950</v>
      </c>
      <c r="I600">
        <v>16243.5</v>
      </c>
      <c r="J600">
        <v>108706.5</v>
      </c>
      <c r="K600">
        <v>92820</v>
      </c>
      <c r="L600">
        <v>15886.5</v>
      </c>
      <c r="M600" s="2">
        <v>41944</v>
      </c>
      <c r="N600">
        <v>11</v>
      </c>
      <c r="O600" t="s">
        <v>70</v>
      </c>
      <c r="P600" t="s">
        <v>19</v>
      </c>
      <c r="Q600" t="s">
        <v>19</v>
      </c>
      <c r="R600" t="s">
        <v>21</v>
      </c>
      <c r="S600" t="s">
        <v>26</v>
      </c>
      <c r="T600">
        <v>11</v>
      </c>
      <c r="U600">
        <f>Table_ExternalData_1[[#This Row],[FinData'[Gross Sales']]]-Table_ExternalData_1[[#This Row],[FinData'[Discounts']]]</f>
        <v>108706.5</v>
      </c>
      <c r="V600">
        <f>SUM(Table_ExternalData_1[FinData'[Sales']])</f>
        <v>118726350.25999992</v>
      </c>
      <c r="W600">
        <f>SUM(Table_ExternalData_1[FinData'[Profit']])</f>
        <v>16893702.260000009</v>
      </c>
      <c r="X600" s="15">
        <f>Table_ExternalData_1[[#This Row],[sum of profit]]/Table_ExternalData_1[[#This Row],[sum of sale]]</f>
        <v>0.14229109395685402</v>
      </c>
    </row>
    <row r="601" spans="1:24" x14ac:dyDescent="0.25">
      <c r="A601" t="s">
        <v>0</v>
      </c>
      <c r="B601" t="s">
        <v>9</v>
      </c>
      <c r="C601" t="s">
        <v>15</v>
      </c>
      <c r="D601" t="s">
        <v>74</v>
      </c>
      <c r="E601">
        <v>1013</v>
      </c>
      <c r="F601">
        <v>10</v>
      </c>
      <c r="G601">
        <v>12</v>
      </c>
      <c r="H601">
        <v>12156</v>
      </c>
      <c r="I601">
        <v>1580.28</v>
      </c>
      <c r="J601">
        <v>10575.72</v>
      </c>
      <c r="K601">
        <v>3039</v>
      </c>
      <c r="L601">
        <v>7536.72</v>
      </c>
      <c r="M601" s="2">
        <v>41974</v>
      </c>
      <c r="N601">
        <v>12</v>
      </c>
      <c r="O601" t="s">
        <v>63</v>
      </c>
      <c r="P601" t="s">
        <v>19</v>
      </c>
      <c r="Q601" t="s">
        <v>19</v>
      </c>
      <c r="R601" t="s">
        <v>21</v>
      </c>
      <c r="S601" t="s">
        <v>27</v>
      </c>
      <c r="T601">
        <v>12</v>
      </c>
      <c r="U601">
        <f>Table_ExternalData_1[[#This Row],[FinData'[Gross Sales']]]-Table_ExternalData_1[[#This Row],[FinData'[Discounts']]]</f>
        <v>10575.72</v>
      </c>
      <c r="V601">
        <f>SUM(Table_ExternalData_1[FinData'[Sales']])</f>
        <v>118726350.25999992</v>
      </c>
      <c r="W601">
        <f>SUM(Table_ExternalData_1[FinData'[Profit']])</f>
        <v>16893702.260000009</v>
      </c>
      <c r="X601" s="15">
        <f>Table_ExternalData_1[[#This Row],[sum of profit]]/Table_ExternalData_1[[#This Row],[sum of sale]]</f>
        <v>0.14229109395685402</v>
      </c>
    </row>
    <row r="602" spans="1:24" x14ac:dyDescent="0.25">
      <c r="A602" t="s">
        <v>3</v>
      </c>
      <c r="B602" t="s">
        <v>8</v>
      </c>
      <c r="C602" t="s">
        <v>16</v>
      </c>
      <c r="D602" t="s">
        <v>74</v>
      </c>
      <c r="E602">
        <v>3997.5</v>
      </c>
      <c r="F602">
        <v>120</v>
      </c>
      <c r="G602">
        <v>15</v>
      </c>
      <c r="H602">
        <v>59962.5</v>
      </c>
      <c r="I602">
        <v>7795.125</v>
      </c>
      <c r="J602">
        <v>52167.375</v>
      </c>
      <c r="K602">
        <v>39975</v>
      </c>
      <c r="L602">
        <v>12192.375</v>
      </c>
      <c r="M602" s="2">
        <v>41640</v>
      </c>
      <c r="N602">
        <v>1</v>
      </c>
      <c r="O602" t="s">
        <v>61</v>
      </c>
      <c r="P602" t="s">
        <v>19</v>
      </c>
      <c r="Q602" t="s">
        <v>19</v>
      </c>
      <c r="R602" t="s">
        <v>22</v>
      </c>
      <c r="S602" t="s">
        <v>28</v>
      </c>
      <c r="T602">
        <v>1</v>
      </c>
      <c r="U602">
        <f>Table_ExternalData_1[[#This Row],[FinData'[Gross Sales']]]-Table_ExternalData_1[[#This Row],[FinData'[Discounts']]]</f>
        <v>52167.375</v>
      </c>
      <c r="V602">
        <f>SUM(Table_ExternalData_1[FinData'[Sales']])</f>
        <v>118726350.25999992</v>
      </c>
      <c r="W602">
        <f>SUM(Table_ExternalData_1[FinData'[Profit']])</f>
        <v>16893702.260000009</v>
      </c>
      <c r="X602" s="15">
        <f>Table_ExternalData_1[[#This Row],[sum of profit]]/Table_ExternalData_1[[#This Row],[sum of sale]]</f>
        <v>0.14229109395685402</v>
      </c>
    </row>
    <row r="603" spans="1:24" x14ac:dyDescent="0.25">
      <c r="A603" t="s">
        <v>2</v>
      </c>
      <c r="B603" t="s">
        <v>7</v>
      </c>
      <c r="C603" t="s">
        <v>16</v>
      </c>
      <c r="D603" t="s">
        <v>74</v>
      </c>
      <c r="E603">
        <v>2632</v>
      </c>
      <c r="F603">
        <v>120</v>
      </c>
      <c r="G603">
        <v>350</v>
      </c>
      <c r="H603">
        <v>921200</v>
      </c>
      <c r="I603">
        <v>119756</v>
      </c>
      <c r="J603">
        <v>801444</v>
      </c>
      <c r="K603">
        <v>684320</v>
      </c>
      <c r="L603">
        <v>117124</v>
      </c>
      <c r="M603" s="2">
        <v>41791</v>
      </c>
      <c r="N603">
        <v>6</v>
      </c>
      <c r="O603" t="s">
        <v>62</v>
      </c>
      <c r="P603" t="s">
        <v>19</v>
      </c>
      <c r="Q603" t="s">
        <v>19</v>
      </c>
      <c r="R603" t="s">
        <v>23</v>
      </c>
      <c r="S603" t="s">
        <v>33</v>
      </c>
      <c r="T603">
        <v>6</v>
      </c>
      <c r="U603">
        <f>Table_ExternalData_1[[#This Row],[FinData'[Gross Sales']]]-Table_ExternalData_1[[#This Row],[FinData'[Discounts']]]</f>
        <v>801444</v>
      </c>
      <c r="V603">
        <f>SUM(Table_ExternalData_1[FinData'[Sales']])</f>
        <v>118726350.25999992</v>
      </c>
      <c r="W603">
        <f>SUM(Table_ExternalData_1[FinData'[Profit']])</f>
        <v>16893702.260000009</v>
      </c>
      <c r="X603" s="15">
        <f>Table_ExternalData_1[[#This Row],[sum of profit]]/Table_ExternalData_1[[#This Row],[sum of sale]]</f>
        <v>0.14229109395685402</v>
      </c>
    </row>
    <row r="604" spans="1:24" x14ac:dyDescent="0.25">
      <c r="A604" t="s">
        <v>2</v>
      </c>
      <c r="B604" t="s">
        <v>8</v>
      </c>
      <c r="C604" t="s">
        <v>16</v>
      </c>
      <c r="D604" t="s">
        <v>74</v>
      </c>
      <c r="E604">
        <v>1190</v>
      </c>
      <c r="F604">
        <v>120</v>
      </c>
      <c r="G604">
        <v>7</v>
      </c>
      <c r="H604">
        <v>8330</v>
      </c>
      <c r="I604">
        <v>1082.9000000000001</v>
      </c>
      <c r="J604">
        <v>7247.1</v>
      </c>
      <c r="K604">
        <v>5950</v>
      </c>
      <c r="L604">
        <v>1297.0999999999999</v>
      </c>
      <c r="M604" s="2">
        <v>41791</v>
      </c>
      <c r="N604">
        <v>6</v>
      </c>
      <c r="O604" t="s">
        <v>62</v>
      </c>
      <c r="P604" t="s">
        <v>19</v>
      </c>
      <c r="Q604" t="s">
        <v>19</v>
      </c>
      <c r="R604" t="s">
        <v>23</v>
      </c>
      <c r="S604" t="s">
        <v>33</v>
      </c>
      <c r="T604">
        <v>6</v>
      </c>
      <c r="U604">
        <f>Table_ExternalData_1[[#This Row],[FinData'[Gross Sales']]]-Table_ExternalData_1[[#This Row],[FinData'[Discounts']]]</f>
        <v>7247.1</v>
      </c>
      <c r="V604">
        <f>SUM(Table_ExternalData_1[FinData'[Sales']])</f>
        <v>118726350.25999992</v>
      </c>
      <c r="W604">
        <f>SUM(Table_ExternalData_1[FinData'[Profit']])</f>
        <v>16893702.260000009</v>
      </c>
      <c r="X604" s="15">
        <f>Table_ExternalData_1[[#This Row],[sum of profit]]/Table_ExternalData_1[[#This Row],[sum of sale]]</f>
        <v>0.14229109395685402</v>
      </c>
    </row>
    <row r="605" spans="1:24" x14ac:dyDescent="0.25">
      <c r="A605" t="s">
        <v>0</v>
      </c>
      <c r="B605" t="s">
        <v>10</v>
      </c>
      <c r="C605" t="s">
        <v>16</v>
      </c>
      <c r="D605" t="s">
        <v>74</v>
      </c>
      <c r="E605">
        <v>604</v>
      </c>
      <c r="F605">
        <v>120</v>
      </c>
      <c r="G605">
        <v>12</v>
      </c>
      <c r="H605">
        <v>7248</v>
      </c>
      <c r="I605">
        <v>942.24</v>
      </c>
      <c r="J605">
        <v>6305.76</v>
      </c>
      <c r="K605">
        <v>1812</v>
      </c>
      <c r="L605">
        <v>4493.76</v>
      </c>
      <c r="M605" s="2">
        <v>41791</v>
      </c>
      <c r="N605">
        <v>6</v>
      </c>
      <c r="O605" t="s">
        <v>62</v>
      </c>
      <c r="P605" t="s">
        <v>19</v>
      </c>
      <c r="Q605" t="s">
        <v>19</v>
      </c>
      <c r="R605" t="s">
        <v>23</v>
      </c>
      <c r="S605" t="s">
        <v>33</v>
      </c>
      <c r="T605">
        <v>6</v>
      </c>
      <c r="U605">
        <f>Table_ExternalData_1[[#This Row],[FinData'[Gross Sales']]]-Table_ExternalData_1[[#This Row],[FinData'[Discounts']]]</f>
        <v>6305.76</v>
      </c>
      <c r="V605">
        <f>SUM(Table_ExternalData_1[FinData'[Sales']])</f>
        <v>118726350.25999992</v>
      </c>
      <c r="W605">
        <f>SUM(Table_ExternalData_1[FinData'[Profit']])</f>
        <v>16893702.260000009</v>
      </c>
      <c r="X605" s="15">
        <f>Table_ExternalData_1[[#This Row],[sum of profit]]/Table_ExternalData_1[[#This Row],[sum of sale]]</f>
        <v>0.14229109395685402</v>
      </c>
    </row>
    <row r="606" spans="1:24" x14ac:dyDescent="0.25">
      <c r="A606" t="s">
        <v>3</v>
      </c>
      <c r="B606" t="s">
        <v>9</v>
      </c>
      <c r="C606" t="s">
        <v>16</v>
      </c>
      <c r="D606" t="s">
        <v>74</v>
      </c>
      <c r="E606">
        <v>660</v>
      </c>
      <c r="F606">
        <v>120</v>
      </c>
      <c r="G606">
        <v>15</v>
      </c>
      <c r="H606">
        <v>9900</v>
      </c>
      <c r="I606">
        <v>1287</v>
      </c>
      <c r="J606">
        <v>8613</v>
      </c>
      <c r="K606">
        <v>6600</v>
      </c>
      <c r="L606">
        <v>2013</v>
      </c>
      <c r="M606" s="2">
        <v>41518</v>
      </c>
      <c r="N606">
        <v>9</v>
      </c>
      <c r="O606" t="s">
        <v>67</v>
      </c>
      <c r="P606" t="s">
        <v>18</v>
      </c>
      <c r="Q606" t="s">
        <v>18</v>
      </c>
      <c r="R606" t="s">
        <v>20</v>
      </c>
      <c r="S606" t="s">
        <v>24</v>
      </c>
      <c r="T606">
        <v>9</v>
      </c>
      <c r="U606">
        <f>Table_ExternalData_1[[#This Row],[FinData'[Gross Sales']]]-Table_ExternalData_1[[#This Row],[FinData'[Discounts']]]</f>
        <v>8613</v>
      </c>
      <c r="V606">
        <f>SUM(Table_ExternalData_1[FinData'[Sales']])</f>
        <v>118726350.25999992</v>
      </c>
      <c r="W606">
        <f>SUM(Table_ExternalData_1[FinData'[Profit']])</f>
        <v>16893702.260000009</v>
      </c>
      <c r="X606" s="15">
        <f>Table_ExternalData_1[[#This Row],[sum of profit]]/Table_ExternalData_1[[#This Row],[sum of sale]]</f>
        <v>0.14229109395685402</v>
      </c>
    </row>
    <row r="607" spans="1:24" x14ac:dyDescent="0.25">
      <c r="A607" t="s">
        <v>0</v>
      </c>
      <c r="B607" t="s">
        <v>10</v>
      </c>
      <c r="C607" t="s">
        <v>16</v>
      </c>
      <c r="D607" t="s">
        <v>74</v>
      </c>
      <c r="E607">
        <v>410</v>
      </c>
      <c r="F607">
        <v>120</v>
      </c>
      <c r="G607">
        <v>12</v>
      </c>
      <c r="H607">
        <v>4920</v>
      </c>
      <c r="I607">
        <v>639.6</v>
      </c>
      <c r="J607">
        <v>4280.3999999999996</v>
      </c>
      <c r="K607">
        <v>1230</v>
      </c>
      <c r="L607">
        <v>3050.4</v>
      </c>
      <c r="M607" s="2">
        <v>41913</v>
      </c>
      <c r="N607">
        <v>10</v>
      </c>
      <c r="O607" t="s">
        <v>68</v>
      </c>
      <c r="P607" t="s">
        <v>19</v>
      </c>
      <c r="Q607" t="s">
        <v>19</v>
      </c>
      <c r="R607" t="s">
        <v>21</v>
      </c>
      <c r="S607" t="s">
        <v>25</v>
      </c>
      <c r="T607">
        <v>10</v>
      </c>
      <c r="U607">
        <f>Table_ExternalData_1[[#This Row],[FinData'[Gross Sales']]]-Table_ExternalData_1[[#This Row],[FinData'[Discounts']]]</f>
        <v>4280.3999999999996</v>
      </c>
      <c r="V607">
        <f>SUM(Table_ExternalData_1[FinData'[Sales']])</f>
        <v>118726350.25999992</v>
      </c>
      <c r="W607">
        <f>SUM(Table_ExternalData_1[FinData'[Profit']])</f>
        <v>16893702.260000009</v>
      </c>
      <c r="X607" s="15">
        <f>Table_ExternalData_1[[#This Row],[sum of profit]]/Table_ExternalData_1[[#This Row],[sum of sale]]</f>
        <v>0.14229109395685402</v>
      </c>
    </row>
    <row r="608" spans="1:24" x14ac:dyDescent="0.25">
      <c r="A608" t="s">
        <v>4</v>
      </c>
      <c r="B608" t="s">
        <v>10</v>
      </c>
      <c r="C608" t="s">
        <v>16</v>
      </c>
      <c r="D608" t="s">
        <v>74</v>
      </c>
      <c r="E608">
        <v>2605</v>
      </c>
      <c r="F608">
        <v>120</v>
      </c>
      <c r="G608">
        <v>300</v>
      </c>
      <c r="H608">
        <v>781500</v>
      </c>
      <c r="I608">
        <v>101595</v>
      </c>
      <c r="J608">
        <v>679905</v>
      </c>
      <c r="K608">
        <v>651250</v>
      </c>
      <c r="L608">
        <v>28655</v>
      </c>
      <c r="M608" s="2">
        <v>41579</v>
      </c>
      <c r="N608">
        <v>11</v>
      </c>
      <c r="O608" t="s">
        <v>70</v>
      </c>
      <c r="P608" t="s">
        <v>18</v>
      </c>
      <c r="Q608" t="s">
        <v>18</v>
      </c>
      <c r="R608" t="s">
        <v>21</v>
      </c>
      <c r="S608" t="s">
        <v>26</v>
      </c>
      <c r="T608">
        <v>11</v>
      </c>
      <c r="U608">
        <f>Table_ExternalData_1[[#This Row],[FinData'[Gross Sales']]]-Table_ExternalData_1[[#This Row],[FinData'[Discounts']]]</f>
        <v>679905</v>
      </c>
      <c r="V608">
        <f>SUM(Table_ExternalData_1[FinData'[Sales']])</f>
        <v>118726350.25999992</v>
      </c>
      <c r="W608">
        <f>SUM(Table_ExternalData_1[FinData'[Profit']])</f>
        <v>16893702.260000009</v>
      </c>
      <c r="X608" s="15">
        <f>Table_ExternalData_1[[#This Row],[sum of profit]]/Table_ExternalData_1[[#This Row],[sum of sale]]</f>
        <v>0.14229109395685402</v>
      </c>
    </row>
    <row r="609" spans="1:24" x14ac:dyDescent="0.25">
      <c r="A609" t="s">
        <v>0</v>
      </c>
      <c r="B609" t="s">
        <v>9</v>
      </c>
      <c r="C609" t="s">
        <v>16</v>
      </c>
      <c r="D609" t="s">
        <v>74</v>
      </c>
      <c r="E609">
        <v>1013</v>
      </c>
      <c r="F609">
        <v>120</v>
      </c>
      <c r="G609">
        <v>12</v>
      </c>
      <c r="H609">
        <v>12156</v>
      </c>
      <c r="I609">
        <v>1580.28</v>
      </c>
      <c r="J609">
        <v>10575.72</v>
      </c>
      <c r="K609">
        <v>3039</v>
      </c>
      <c r="L609">
        <v>7536.72</v>
      </c>
      <c r="M609" s="2">
        <v>41974</v>
      </c>
      <c r="N609">
        <v>12</v>
      </c>
      <c r="O609" t="s">
        <v>63</v>
      </c>
      <c r="P609" t="s">
        <v>19</v>
      </c>
      <c r="Q609" t="s">
        <v>19</v>
      </c>
      <c r="R609" t="s">
        <v>21</v>
      </c>
      <c r="S609" t="s">
        <v>27</v>
      </c>
      <c r="T609">
        <v>12</v>
      </c>
      <c r="U609">
        <f>Table_ExternalData_1[[#This Row],[FinData'[Gross Sales']]]-Table_ExternalData_1[[#This Row],[FinData'[Discounts']]]</f>
        <v>10575.72</v>
      </c>
      <c r="V609">
        <f>SUM(Table_ExternalData_1[FinData'[Sales']])</f>
        <v>118726350.25999992</v>
      </c>
      <c r="W609">
        <f>SUM(Table_ExternalData_1[FinData'[Profit']])</f>
        <v>16893702.260000009</v>
      </c>
      <c r="X609" s="15">
        <f>Table_ExternalData_1[[#This Row],[sum of profit]]/Table_ExternalData_1[[#This Row],[sum of sale]]</f>
        <v>0.14229109395685402</v>
      </c>
    </row>
    <row r="610" spans="1:24" x14ac:dyDescent="0.25">
      <c r="A610" t="s">
        <v>1</v>
      </c>
      <c r="B610" t="s">
        <v>7</v>
      </c>
      <c r="C610" t="s">
        <v>17</v>
      </c>
      <c r="D610" t="s">
        <v>74</v>
      </c>
      <c r="E610">
        <v>1583</v>
      </c>
      <c r="F610">
        <v>250</v>
      </c>
      <c r="G610">
        <v>125</v>
      </c>
      <c r="H610">
        <v>197875</v>
      </c>
      <c r="I610">
        <v>25723.75</v>
      </c>
      <c r="J610">
        <v>172151.25</v>
      </c>
      <c r="K610">
        <v>189960</v>
      </c>
      <c r="L610">
        <v>-17808.75</v>
      </c>
      <c r="M610" s="2">
        <v>41791</v>
      </c>
      <c r="N610">
        <v>6</v>
      </c>
      <c r="O610" t="s">
        <v>62</v>
      </c>
      <c r="P610" t="s">
        <v>19</v>
      </c>
      <c r="Q610" t="s">
        <v>19</v>
      </c>
      <c r="R610" t="s">
        <v>23</v>
      </c>
      <c r="S610" t="s">
        <v>33</v>
      </c>
      <c r="T610">
        <v>6</v>
      </c>
      <c r="U610">
        <f>Table_ExternalData_1[[#This Row],[FinData'[Gross Sales']]]-Table_ExternalData_1[[#This Row],[FinData'[Discounts']]]</f>
        <v>172151.25</v>
      </c>
      <c r="V610">
        <f>SUM(Table_ExternalData_1[FinData'[Sales']])</f>
        <v>118726350.25999992</v>
      </c>
      <c r="W610">
        <f>SUM(Table_ExternalData_1[FinData'[Profit']])</f>
        <v>16893702.260000009</v>
      </c>
      <c r="X610" s="15">
        <f>Table_ExternalData_1[[#This Row],[sum of profit]]/Table_ExternalData_1[[#This Row],[sum of sale]]</f>
        <v>0.14229109395685402</v>
      </c>
    </row>
    <row r="611" spans="1:24" x14ac:dyDescent="0.25">
      <c r="A611" t="s">
        <v>3</v>
      </c>
      <c r="B611" t="s">
        <v>7</v>
      </c>
      <c r="C611" t="s">
        <v>17</v>
      </c>
      <c r="D611" t="s">
        <v>74</v>
      </c>
      <c r="E611">
        <v>1565</v>
      </c>
      <c r="F611">
        <v>250</v>
      </c>
      <c r="G611">
        <v>15</v>
      </c>
      <c r="H611">
        <v>23475</v>
      </c>
      <c r="I611">
        <v>3051.75</v>
      </c>
      <c r="J611">
        <v>20423.25</v>
      </c>
      <c r="K611">
        <v>15650</v>
      </c>
      <c r="L611">
        <v>4773.25</v>
      </c>
      <c r="M611" s="2">
        <v>41913</v>
      </c>
      <c r="N611">
        <v>10</v>
      </c>
      <c r="O611" t="s">
        <v>68</v>
      </c>
      <c r="P611" t="s">
        <v>19</v>
      </c>
      <c r="Q611" t="s">
        <v>19</v>
      </c>
      <c r="R611" t="s">
        <v>21</v>
      </c>
      <c r="S611" t="s">
        <v>25</v>
      </c>
      <c r="T611">
        <v>10</v>
      </c>
      <c r="U611">
        <f>Table_ExternalData_1[[#This Row],[FinData'[Gross Sales']]]-Table_ExternalData_1[[#This Row],[FinData'[Discounts']]]</f>
        <v>20423.25</v>
      </c>
      <c r="V611">
        <f>SUM(Table_ExternalData_1[FinData'[Sales']])</f>
        <v>118726350.25999992</v>
      </c>
      <c r="W611">
        <f>SUM(Table_ExternalData_1[FinData'[Profit']])</f>
        <v>16893702.260000009</v>
      </c>
      <c r="X611" s="15">
        <f>Table_ExternalData_1[[#This Row],[sum of profit]]/Table_ExternalData_1[[#This Row],[sum of sale]]</f>
        <v>0.14229109395685402</v>
      </c>
    </row>
    <row r="612" spans="1:24" x14ac:dyDescent="0.25">
      <c r="A612" t="s">
        <v>1</v>
      </c>
      <c r="B612" t="s">
        <v>7</v>
      </c>
      <c r="C612" t="s">
        <v>12</v>
      </c>
      <c r="D612" t="s">
        <v>74</v>
      </c>
      <c r="E612">
        <v>1659</v>
      </c>
      <c r="F612">
        <v>260</v>
      </c>
      <c r="G612">
        <v>125</v>
      </c>
      <c r="H612">
        <v>207375</v>
      </c>
      <c r="I612">
        <v>26958.75</v>
      </c>
      <c r="J612">
        <v>180416.25</v>
      </c>
      <c r="K612">
        <v>199080</v>
      </c>
      <c r="L612">
        <v>-18663.75</v>
      </c>
      <c r="M612" s="2">
        <v>41640</v>
      </c>
      <c r="N612">
        <v>1</v>
      </c>
      <c r="O612" t="s">
        <v>61</v>
      </c>
      <c r="P612" t="s">
        <v>19</v>
      </c>
      <c r="Q612" t="s">
        <v>19</v>
      </c>
      <c r="R612" t="s">
        <v>22</v>
      </c>
      <c r="S612" t="s">
        <v>28</v>
      </c>
      <c r="T612">
        <v>1</v>
      </c>
      <c r="U612">
        <f>Table_ExternalData_1[[#This Row],[FinData'[Gross Sales']]]-Table_ExternalData_1[[#This Row],[FinData'[Discounts']]]</f>
        <v>180416.25</v>
      </c>
      <c r="V612">
        <f>SUM(Table_ExternalData_1[FinData'[Sales']])</f>
        <v>118726350.25999992</v>
      </c>
      <c r="W612">
        <f>SUM(Table_ExternalData_1[FinData'[Profit']])</f>
        <v>16893702.260000009</v>
      </c>
      <c r="X612" s="15">
        <f>Table_ExternalData_1[[#This Row],[sum of profit]]/Table_ExternalData_1[[#This Row],[sum of sale]]</f>
        <v>0.14229109395685402</v>
      </c>
    </row>
    <row r="613" spans="1:24" x14ac:dyDescent="0.25">
      <c r="A613" t="s">
        <v>2</v>
      </c>
      <c r="B613" t="s">
        <v>8</v>
      </c>
      <c r="C613" t="s">
        <v>12</v>
      </c>
      <c r="D613" t="s">
        <v>74</v>
      </c>
      <c r="E613">
        <v>1190</v>
      </c>
      <c r="F613">
        <v>260</v>
      </c>
      <c r="G613">
        <v>7</v>
      </c>
      <c r="H613">
        <v>8330</v>
      </c>
      <c r="I613">
        <v>1082.9000000000001</v>
      </c>
      <c r="J613">
        <v>7247.1</v>
      </c>
      <c r="K613">
        <v>5950</v>
      </c>
      <c r="L613">
        <v>1297.0999999999999</v>
      </c>
      <c r="M613" s="2">
        <v>41791</v>
      </c>
      <c r="N613">
        <v>6</v>
      </c>
      <c r="O613" t="s">
        <v>62</v>
      </c>
      <c r="P613" t="s">
        <v>19</v>
      </c>
      <c r="Q613" t="s">
        <v>19</v>
      </c>
      <c r="R613" t="s">
        <v>23</v>
      </c>
      <c r="S613" t="s">
        <v>33</v>
      </c>
      <c r="T613">
        <v>6</v>
      </c>
      <c r="U613">
        <f>Table_ExternalData_1[[#This Row],[FinData'[Gross Sales']]]-Table_ExternalData_1[[#This Row],[FinData'[Discounts']]]</f>
        <v>7247.1</v>
      </c>
      <c r="V613">
        <f>SUM(Table_ExternalData_1[FinData'[Sales']])</f>
        <v>118726350.25999992</v>
      </c>
      <c r="W613">
        <f>SUM(Table_ExternalData_1[FinData'[Profit']])</f>
        <v>16893702.260000009</v>
      </c>
      <c r="X613" s="15">
        <f>Table_ExternalData_1[[#This Row],[sum of profit]]/Table_ExternalData_1[[#This Row],[sum of sale]]</f>
        <v>0.14229109395685402</v>
      </c>
    </row>
    <row r="614" spans="1:24" x14ac:dyDescent="0.25">
      <c r="A614" t="s">
        <v>0</v>
      </c>
      <c r="B614" t="s">
        <v>10</v>
      </c>
      <c r="C614" t="s">
        <v>12</v>
      </c>
      <c r="D614" t="s">
        <v>74</v>
      </c>
      <c r="E614">
        <v>410</v>
      </c>
      <c r="F614">
        <v>260</v>
      </c>
      <c r="G614">
        <v>12</v>
      </c>
      <c r="H614">
        <v>4920</v>
      </c>
      <c r="I614">
        <v>639.6</v>
      </c>
      <c r="J614">
        <v>4280.3999999999996</v>
      </c>
      <c r="K614">
        <v>1230</v>
      </c>
      <c r="L614">
        <v>3050.4</v>
      </c>
      <c r="M614" s="2">
        <v>41913</v>
      </c>
      <c r="N614">
        <v>10</v>
      </c>
      <c r="O614" t="s">
        <v>68</v>
      </c>
      <c r="P614" t="s">
        <v>19</v>
      </c>
      <c r="Q614" t="s">
        <v>19</v>
      </c>
      <c r="R614" t="s">
        <v>21</v>
      </c>
      <c r="S614" t="s">
        <v>25</v>
      </c>
      <c r="T614">
        <v>10</v>
      </c>
      <c r="U614">
        <f>Table_ExternalData_1[[#This Row],[FinData'[Gross Sales']]]-Table_ExternalData_1[[#This Row],[FinData'[Discounts']]]</f>
        <v>4280.3999999999996</v>
      </c>
      <c r="V614">
        <f>SUM(Table_ExternalData_1[FinData'[Sales']])</f>
        <v>118726350.25999992</v>
      </c>
      <c r="W614">
        <f>SUM(Table_ExternalData_1[FinData'[Profit']])</f>
        <v>16893702.260000009</v>
      </c>
      <c r="X614" s="15">
        <f>Table_ExternalData_1[[#This Row],[sum of profit]]/Table_ExternalData_1[[#This Row],[sum of sale]]</f>
        <v>0.14229109395685402</v>
      </c>
    </row>
    <row r="615" spans="1:24" x14ac:dyDescent="0.25">
      <c r="A615" t="s">
        <v>0</v>
      </c>
      <c r="B615" t="s">
        <v>9</v>
      </c>
      <c r="C615" t="s">
        <v>12</v>
      </c>
      <c r="D615" t="s">
        <v>74</v>
      </c>
      <c r="E615">
        <v>1770</v>
      </c>
      <c r="F615">
        <v>260</v>
      </c>
      <c r="G615">
        <v>12</v>
      </c>
      <c r="H615">
        <v>21240</v>
      </c>
      <c r="I615">
        <v>2761.2</v>
      </c>
      <c r="J615">
        <v>18478.8</v>
      </c>
      <c r="K615">
        <v>5310</v>
      </c>
      <c r="L615">
        <v>13168.8</v>
      </c>
      <c r="M615" s="2">
        <v>41609</v>
      </c>
      <c r="N615">
        <v>12</v>
      </c>
      <c r="O615" t="s">
        <v>63</v>
      </c>
      <c r="P615" t="s">
        <v>18</v>
      </c>
      <c r="Q615" t="s">
        <v>18</v>
      </c>
      <c r="R615" t="s">
        <v>21</v>
      </c>
      <c r="S615" t="s">
        <v>27</v>
      </c>
      <c r="T615">
        <v>12</v>
      </c>
      <c r="U615">
        <f>Table_ExternalData_1[[#This Row],[FinData'[Gross Sales']]]-Table_ExternalData_1[[#This Row],[FinData'[Discounts']]]</f>
        <v>18478.8</v>
      </c>
      <c r="V615">
        <f>SUM(Table_ExternalData_1[FinData'[Sales']])</f>
        <v>118726350.25999992</v>
      </c>
      <c r="W615">
        <f>SUM(Table_ExternalData_1[FinData'[Profit']])</f>
        <v>16893702.260000009</v>
      </c>
      <c r="X615" s="15">
        <f>Table_ExternalData_1[[#This Row],[sum of profit]]/Table_ExternalData_1[[#This Row],[sum of sale]]</f>
        <v>0.14229109395685402</v>
      </c>
    </row>
    <row r="616" spans="1:24" x14ac:dyDescent="0.25">
      <c r="A616" t="s">
        <v>2</v>
      </c>
      <c r="B616" t="s">
        <v>10</v>
      </c>
      <c r="C616" t="s">
        <v>13</v>
      </c>
      <c r="D616" t="s">
        <v>74</v>
      </c>
      <c r="E616">
        <v>2579</v>
      </c>
      <c r="F616">
        <v>3</v>
      </c>
      <c r="G616">
        <v>20</v>
      </c>
      <c r="H616">
        <v>51580</v>
      </c>
      <c r="I616">
        <v>7221.2</v>
      </c>
      <c r="J616">
        <v>44358.8</v>
      </c>
      <c r="K616">
        <v>25790</v>
      </c>
      <c r="L616">
        <v>18568.8</v>
      </c>
      <c r="M616" s="2">
        <v>41730</v>
      </c>
      <c r="N616">
        <v>4</v>
      </c>
      <c r="O616" t="s">
        <v>71</v>
      </c>
      <c r="P616" t="s">
        <v>19</v>
      </c>
      <c r="Q616" t="s">
        <v>19</v>
      </c>
      <c r="R616" t="s">
        <v>23</v>
      </c>
      <c r="S616" t="s">
        <v>31</v>
      </c>
      <c r="T616">
        <v>4</v>
      </c>
      <c r="U616">
        <f>Table_ExternalData_1[[#This Row],[FinData'[Gross Sales']]]-Table_ExternalData_1[[#This Row],[FinData'[Discounts']]]</f>
        <v>44358.8</v>
      </c>
      <c r="V616">
        <f>SUM(Table_ExternalData_1[FinData'[Sales']])</f>
        <v>118726350.25999992</v>
      </c>
      <c r="W616">
        <f>SUM(Table_ExternalData_1[FinData'[Profit']])</f>
        <v>16893702.260000009</v>
      </c>
      <c r="X616" s="15">
        <f>Table_ExternalData_1[[#This Row],[sum of profit]]/Table_ExternalData_1[[#This Row],[sum of sale]]</f>
        <v>0.14229109395685402</v>
      </c>
    </row>
    <row r="617" spans="1:24" x14ac:dyDescent="0.25">
      <c r="A617" t="s">
        <v>2</v>
      </c>
      <c r="B617" t="s">
        <v>11</v>
      </c>
      <c r="C617" t="s">
        <v>13</v>
      </c>
      <c r="D617" t="s">
        <v>74</v>
      </c>
      <c r="E617">
        <v>1743</v>
      </c>
      <c r="F617">
        <v>3</v>
      </c>
      <c r="G617">
        <v>20</v>
      </c>
      <c r="H617">
        <v>34860</v>
      </c>
      <c r="I617">
        <v>4880.3999999999996</v>
      </c>
      <c r="J617">
        <v>29979.599999999999</v>
      </c>
      <c r="K617">
        <v>17430</v>
      </c>
      <c r="L617">
        <v>12549.6</v>
      </c>
      <c r="M617" s="2">
        <v>41760</v>
      </c>
      <c r="N617">
        <v>5</v>
      </c>
      <c r="O617" t="s">
        <v>32</v>
      </c>
      <c r="P617" t="s">
        <v>19</v>
      </c>
      <c r="Q617" t="s">
        <v>19</v>
      </c>
      <c r="R617" t="s">
        <v>23</v>
      </c>
      <c r="S617" t="s">
        <v>32</v>
      </c>
      <c r="T617">
        <v>5</v>
      </c>
      <c r="U617">
        <f>Table_ExternalData_1[[#This Row],[FinData'[Gross Sales']]]-Table_ExternalData_1[[#This Row],[FinData'[Discounts']]]</f>
        <v>29979.599999999999</v>
      </c>
      <c r="V617">
        <f>SUM(Table_ExternalData_1[FinData'[Sales']])</f>
        <v>118726350.25999992</v>
      </c>
      <c r="W617">
        <f>SUM(Table_ExternalData_1[FinData'[Profit']])</f>
        <v>16893702.260000009</v>
      </c>
      <c r="X617" s="15">
        <f>Table_ExternalData_1[[#This Row],[sum of profit]]/Table_ExternalData_1[[#This Row],[sum of sale]]</f>
        <v>0.14229109395685402</v>
      </c>
    </row>
    <row r="618" spans="1:24" x14ac:dyDescent="0.25">
      <c r="A618" t="s">
        <v>2</v>
      </c>
      <c r="B618" t="s">
        <v>11</v>
      </c>
      <c r="C618" t="s">
        <v>13</v>
      </c>
      <c r="D618" t="s">
        <v>74</v>
      </c>
      <c r="E618">
        <v>2996</v>
      </c>
      <c r="F618">
        <v>3</v>
      </c>
      <c r="G618">
        <v>7</v>
      </c>
      <c r="H618">
        <v>20972</v>
      </c>
      <c r="I618">
        <v>2936.08</v>
      </c>
      <c r="J618">
        <v>18035.919999999998</v>
      </c>
      <c r="K618">
        <v>14980</v>
      </c>
      <c r="L618">
        <v>3055.92</v>
      </c>
      <c r="M618" s="2">
        <v>41548</v>
      </c>
      <c r="N618">
        <v>10</v>
      </c>
      <c r="O618" t="s">
        <v>68</v>
      </c>
      <c r="P618" t="s">
        <v>18</v>
      </c>
      <c r="Q618" t="s">
        <v>18</v>
      </c>
      <c r="R618" t="s">
        <v>21</v>
      </c>
      <c r="S618" t="s">
        <v>25</v>
      </c>
      <c r="T618">
        <v>10</v>
      </c>
      <c r="U618">
        <f>Table_ExternalData_1[[#This Row],[FinData'[Gross Sales']]]-Table_ExternalData_1[[#This Row],[FinData'[Discounts']]]</f>
        <v>18035.919999999998</v>
      </c>
      <c r="V618">
        <f>SUM(Table_ExternalData_1[FinData'[Sales']])</f>
        <v>118726350.25999992</v>
      </c>
      <c r="W618">
        <f>SUM(Table_ExternalData_1[FinData'[Profit']])</f>
        <v>16893702.260000009</v>
      </c>
      <c r="X618" s="15">
        <f>Table_ExternalData_1[[#This Row],[sum of profit]]/Table_ExternalData_1[[#This Row],[sum of sale]]</f>
        <v>0.14229109395685402</v>
      </c>
    </row>
    <row r="619" spans="1:24" x14ac:dyDescent="0.25">
      <c r="A619" t="s">
        <v>2</v>
      </c>
      <c r="B619" t="s">
        <v>9</v>
      </c>
      <c r="C619" t="s">
        <v>13</v>
      </c>
      <c r="D619" t="s">
        <v>74</v>
      </c>
      <c r="E619">
        <v>280</v>
      </c>
      <c r="F619">
        <v>3</v>
      </c>
      <c r="G619">
        <v>7</v>
      </c>
      <c r="H619">
        <v>1960</v>
      </c>
      <c r="I619">
        <v>274.39999999999998</v>
      </c>
      <c r="J619">
        <v>1685.6</v>
      </c>
      <c r="K619">
        <v>1400</v>
      </c>
      <c r="L619">
        <v>285.60000000000002</v>
      </c>
      <c r="M619" s="2">
        <v>41974</v>
      </c>
      <c r="N619">
        <v>12</v>
      </c>
      <c r="O619" t="s">
        <v>63</v>
      </c>
      <c r="P619" t="s">
        <v>19</v>
      </c>
      <c r="Q619" t="s">
        <v>19</v>
      </c>
      <c r="R619" t="s">
        <v>21</v>
      </c>
      <c r="S619" t="s">
        <v>27</v>
      </c>
      <c r="T619">
        <v>12</v>
      </c>
      <c r="U619">
        <f>Table_ExternalData_1[[#This Row],[FinData'[Gross Sales']]]-Table_ExternalData_1[[#This Row],[FinData'[Discounts']]]</f>
        <v>1685.6</v>
      </c>
      <c r="V619">
        <f>SUM(Table_ExternalData_1[FinData'[Sales']])</f>
        <v>118726350.25999992</v>
      </c>
      <c r="W619">
        <f>SUM(Table_ExternalData_1[FinData'[Profit']])</f>
        <v>16893702.260000009</v>
      </c>
      <c r="X619" s="15">
        <f>Table_ExternalData_1[[#This Row],[sum of profit]]/Table_ExternalData_1[[#This Row],[sum of sale]]</f>
        <v>0.14229109395685402</v>
      </c>
    </row>
    <row r="620" spans="1:24" x14ac:dyDescent="0.25">
      <c r="A620" t="s">
        <v>2</v>
      </c>
      <c r="B620" t="s">
        <v>8</v>
      </c>
      <c r="C620" t="s">
        <v>14</v>
      </c>
      <c r="D620" t="s">
        <v>74</v>
      </c>
      <c r="E620">
        <v>293</v>
      </c>
      <c r="F620">
        <v>5</v>
      </c>
      <c r="G620">
        <v>7</v>
      </c>
      <c r="H620">
        <v>2051</v>
      </c>
      <c r="I620">
        <v>287.14</v>
      </c>
      <c r="J620">
        <v>1763.86</v>
      </c>
      <c r="K620">
        <v>1465</v>
      </c>
      <c r="L620">
        <v>298.86</v>
      </c>
      <c r="M620" s="2">
        <v>41671</v>
      </c>
      <c r="N620">
        <v>2</v>
      </c>
      <c r="O620" t="s">
        <v>69</v>
      </c>
      <c r="P620" t="s">
        <v>19</v>
      </c>
      <c r="Q620" t="s">
        <v>19</v>
      </c>
      <c r="R620" t="s">
        <v>22</v>
      </c>
      <c r="S620" t="s">
        <v>29</v>
      </c>
      <c r="T620">
        <v>2</v>
      </c>
      <c r="U620">
        <f>Table_ExternalData_1[[#This Row],[FinData'[Gross Sales']]]-Table_ExternalData_1[[#This Row],[FinData'[Discounts']]]</f>
        <v>1763.8600000000001</v>
      </c>
      <c r="V620">
        <f>SUM(Table_ExternalData_1[FinData'[Sales']])</f>
        <v>118726350.25999992</v>
      </c>
      <c r="W620">
        <f>SUM(Table_ExternalData_1[FinData'[Profit']])</f>
        <v>16893702.260000009</v>
      </c>
      <c r="X620" s="15">
        <f>Table_ExternalData_1[[#This Row],[sum of profit]]/Table_ExternalData_1[[#This Row],[sum of sale]]</f>
        <v>0.14229109395685402</v>
      </c>
    </row>
    <row r="621" spans="1:24" x14ac:dyDescent="0.25">
      <c r="A621" t="s">
        <v>2</v>
      </c>
      <c r="B621" t="s">
        <v>11</v>
      </c>
      <c r="C621" t="s">
        <v>14</v>
      </c>
      <c r="D621" t="s">
        <v>74</v>
      </c>
      <c r="E621">
        <v>2996</v>
      </c>
      <c r="F621">
        <v>5</v>
      </c>
      <c r="G621">
        <v>7</v>
      </c>
      <c r="H621">
        <v>20972</v>
      </c>
      <c r="I621">
        <v>2936.08</v>
      </c>
      <c r="J621">
        <v>18035.919999999998</v>
      </c>
      <c r="K621">
        <v>14980</v>
      </c>
      <c r="L621">
        <v>3055.92</v>
      </c>
      <c r="M621" s="2">
        <v>41548</v>
      </c>
      <c r="N621">
        <v>10</v>
      </c>
      <c r="O621" t="s">
        <v>68</v>
      </c>
      <c r="P621" t="s">
        <v>18</v>
      </c>
      <c r="Q621" t="s">
        <v>18</v>
      </c>
      <c r="R621" t="s">
        <v>21</v>
      </c>
      <c r="S621" t="s">
        <v>25</v>
      </c>
      <c r="T621">
        <v>10</v>
      </c>
      <c r="U621">
        <f>Table_ExternalData_1[[#This Row],[FinData'[Gross Sales']]]-Table_ExternalData_1[[#This Row],[FinData'[Discounts']]]</f>
        <v>18035.919999999998</v>
      </c>
      <c r="V621">
        <f>SUM(Table_ExternalData_1[FinData'[Sales']])</f>
        <v>118726350.25999992</v>
      </c>
      <c r="W621">
        <f>SUM(Table_ExternalData_1[FinData'[Profit']])</f>
        <v>16893702.260000009</v>
      </c>
      <c r="X621" s="15">
        <f>Table_ExternalData_1[[#This Row],[sum of profit]]/Table_ExternalData_1[[#This Row],[sum of sale]]</f>
        <v>0.14229109395685402</v>
      </c>
    </row>
    <row r="622" spans="1:24" x14ac:dyDescent="0.25">
      <c r="A622" t="s">
        <v>3</v>
      </c>
      <c r="B622" t="s">
        <v>9</v>
      </c>
      <c r="C622" t="s">
        <v>15</v>
      </c>
      <c r="D622" t="s">
        <v>74</v>
      </c>
      <c r="E622">
        <v>278</v>
      </c>
      <c r="F622">
        <v>10</v>
      </c>
      <c r="G622">
        <v>15</v>
      </c>
      <c r="H622">
        <v>4170</v>
      </c>
      <c r="I622">
        <v>583.79999999999995</v>
      </c>
      <c r="J622">
        <v>3586.2</v>
      </c>
      <c r="K622">
        <v>2780</v>
      </c>
      <c r="L622">
        <v>806.2</v>
      </c>
      <c r="M622" s="2">
        <v>41671</v>
      </c>
      <c r="N622">
        <v>2</v>
      </c>
      <c r="O622" t="s">
        <v>69</v>
      </c>
      <c r="P622" t="s">
        <v>19</v>
      </c>
      <c r="Q622" t="s">
        <v>19</v>
      </c>
      <c r="R622" t="s">
        <v>22</v>
      </c>
      <c r="S622" t="s">
        <v>29</v>
      </c>
      <c r="T622">
        <v>2</v>
      </c>
      <c r="U622">
        <f>Table_ExternalData_1[[#This Row],[FinData'[Gross Sales']]]-Table_ExternalData_1[[#This Row],[FinData'[Discounts']]]</f>
        <v>3586.2</v>
      </c>
      <c r="V622">
        <f>SUM(Table_ExternalData_1[FinData'[Sales']])</f>
        <v>118726350.25999992</v>
      </c>
      <c r="W622">
        <f>SUM(Table_ExternalData_1[FinData'[Profit']])</f>
        <v>16893702.260000009</v>
      </c>
      <c r="X622" s="15">
        <f>Table_ExternalData_1[[#This Row],[sum of profit]]/Table_ExternalData_1[[#This Row],[sum of sale]]</f>
        <v>0.14229109395685402</v>
      </c>
    </row>
    <row r="623" spans="1:24" x14ac:dyDescent="0.25">
      <c r="A623" t="s">
        <v>2</v>
      </c>
      <c r="B623" t="s">
        <v>7</v>
      </c>
      <c r="C623" t="s">
        <v>15</v>
      </c>
      <c r="D623" t="s">
        <v>74</v>
      </c>
      <c r="E623">
        <v>2428</v>
      </c>
      <c r="F623">
        <v>10</v>
      </c>
      <c r="G623">
        <v>20</v>
      </c>
      <c r="H623">
        <v>48560</v>
      </c>
      <c r="I623">
        <v>6798.4</v>
      </c>
      <c r="J623">
        <v>41761.599999999999</v>
      </c>
      <c r="K623">
        <v>24280</v>
      </c>
      <c r="L623">
        <v>17481.599999999999</v>
      </c>
      <c r="M623" s="2">
        <v>41699</v>
      </c>
      <c r="N623">
        <v>3</v>
      </c>
      <c r="O623" t="s">
        <v>64</v>
      </c>
      <c r="P623" t="s">
        <v>19</v>
      </c>
      <c r="Q623" t="s">
        <v>19</v>
      </c>
      <c r="R623" t="s">
        <v>22</v>
      </c>
      <c r="S623" t="s">
        <v>30</v>
      </c>
      <c r="T623">
        <v>3</v>
      </c>
      <c r="U623">
        <f>Table_ExternalData_1[[#This Row],[FinData'[Gross Sales']]]-Table_ExternalData_1[[#This Row],[FinData'[Discounts']]]</f>
        <v>41761.599999999999</v>
      </c>
      <c r="V623">
        <f>SUM(Table_ExternalData_1[FinData'[Sales']])</f>
        <v>118726350.25999992</v>
      </c>
      <c r="W623">
        <f>SUM(Table_ExternalData_1[FinData'[Profit']])</f>
        <v>16893702.260000009</v>
      </c>
      <c r="X623" s="15">
        <f>Table_ExternalData_1[[#This Row],[sum of profit]]/Table_ExternalData_1[[#This Row],[sum of sale]]</f>
        <v>0.14229109395685402</v>
      </c>
    </row>
    <row r="624" spans="1:24" x14ac:dyDescent="0.25">
      <c r="A624" t="s">
        <v>3</v>
      </c>
      <c r="B624" t="s">
        <v>11</v>
      </c>
      <c r="C624" t="s">
        <v>15</v>
      </c>
      <c r="D624" t="s">
        <v>74</v>
      </c>
      <c r="E624">
        <v>1767</v>
      </c>
      <c r="F624">
        <v>10</v>
      </c>
      <c r="G624">
        <v>15</v>
      </c>
      <c r="H624">
        <v>26505</v>
      </c>
      <c r="I624">
        <v>3710.7</v>
      </c>
      <c r="J624">
        <v>22794.3</v>
      </c>
      <c r="K624">
        <v>17670</v>
      </c>
      <c r="L624">
        <v>5124.3</v>
      </c>
      <c r="M624" s="2">
        <v>41883</v>
      </c>
      <c r="N624">
        <v>9</v>
      </c>
      <c r="O624" t="s">
        <v>67</v>
      </c>
      <c r="P624" t="s">
        <v>19</v>
      </c>
      <c r="Q624" t="s">
        <v>19</v>
      </c>
      <c r="R624" t="s">
        <v>20</v>
      </c>
      <c r="S624" t="s">
        <v>24</v>
      </c>
      <c r="T624">
        <v>9</v>
      </c>
      <c r="U624">
        <f>Table_ExternalData_1[[#This Row],[FinData'[Gross Sales']]]-Table_ExternalData_1[[#This Row],[FinData'[Discounts']]]</f>
        <v>22794.3</v>
      </c>
      <c r="V624">
        <f>SUM(Table_ExternalData_1[FinData'[Sales']])</f>
        <v>118726350.25999992</v>
      </c>
      <c r="W624">
        <f>SUM(Table_ExternalData_1[FinData'[Profit']])</f>
        <v>16893702.260000009</v>
      </c>
      <c r="X624" s="15">
        <f>Table_ExternalData_1[[#This Row],[sum of profit]]/Table_ExternalData_1[[#This Row],[sum of sale]]</f>
        <v>0.14229109395685402</v>
      </c>
    </row>
    <row r="625" spans="1:24" x14ac:dyDescent="0.25">
      <c r="A625" t="s">
        <v>0</v>
      </c>
      <c r="B625" t="s">
        <v>8</v>
      </c>
      <c r="C625" t="s">
        <v>15</v>
      </c>
      <c r="D625" t="s">
        <v>74</v>
      </c>
      <c r="E625">
        <v>1393</v>
      </c>
      <c r="F625">
        <v>10</v>
      </c>
      <c r="G625">
        <v>12</v>
      </c>
      <c r="H625">
        <v>16716</v>
      </c>
      <c r="I625">
        <v>2340.2399999999998</v>
      </c>
      <c r="J625">
        <v>14375.76</v>
      </c>
      <c r="K625">
        <v>4179</v>
      </c>
      <c r="L625">
        <v>10196.76</v>
      </c>
      <c r="M625" s="2">
        <v>41913</v>
      </c>
      <c r="N625">
        <v>10</v>
      </c>
      <c r="O625" t="s">
        <v>68</v>
      </c>
      <c r="P625" t="s">
        <v>19</v>
      </c>
      <c r="Q625" t="s">
        <v>19</v>
      </c>
      <c r="R625" t="s">
        <v>21</v>
      </c>
      <c r="S625" t="s">
        <v>25</v>
      </c>
      <c r="T625">
        <v>10</v>
      </c>
      <c r="U625">
        <f>Table_ExternalData_1[[#This Row],[FinData'[Gross Sales']]]-Table_ExternalData_1[[#This Row],[FinData'[Discounts']]]</f>
        <v>14375.76</v>
      </c>
      <c r="V625">
        <f>SUM(Table_ExternalData_1[FinData'[Sales']])</f>
        <v>118726350.25999992</v>
      </c>
      <c r="W625">
        <f>SUM(Table_ExternalData_1[FinData'[Profit']])</f>
        <v>16893702.260000009</v>
      </c>
      <c r="X625" s="15">
        <f>Table_ExternalData_1[[#This Row],[sum of profit]]/Table_ExternalData_1[[#This Row],[sum of sale]]</f>
        <v>0.14229109395685402</v>
      </c>
    </row>
    <row r="626" spans="1:24" x14ac:dyDescent="0.25">
      <c r="A626" t="s">
        <v>2</v>
      </c>
      <c r="B626" t="s">
        <v>9</v>
      </c>
      <c r="C626" t="s">
        <v>17</v>
      </c>
      <c r="D626" t="s">
        <v>74</v>
      </c>
      <c r="E626">
        <v>280</v>
      </c>
      <c r="F626">
        <v>250</v>
      </c>
      <c r="G626">
        <v>7</v>
      </c>
      <c r="H626">
        <v>1960</v>
      </c>
      <c r="I626">
        <v>274.39999999999998</v>
      </c>
      <c r="J626">
        <v>1685.6</v>
      </c>
      <c r="K626">
        <v>1400</v>
      </c>
      <c r="L626">
        <v>285.60000000000002</v>
      </c>
      <c r="M626" s="2">
        <v>41974</v>
      </c>
      <c r="N626">
        <v>12</v>
      </c>
      <c r="O626" t="s">
        <v>63</v>
      </c>
      <c r="P626" t="s">
        <v>19</v>
      </c>
      <c r="Q626" t="s">
        <v>19</v>
      </c>
      <c r="R626" t="s">
        <v>21</v>
      </c>
      <c r="S626" t="s">
        <v>27</v>
      </c>
      <c r="T626">
        <v>12</v>
      </c>
      <c r="U626">
        <f>Table_ExternalData_1[[#This Row],[FinData'[Gross Sales']]]-Table_ExternalData_1[[#This Row],[FinData'[Discounts']]]</f>
        <v>1685.6</v>
      </c>
      <c r="V626">
        <f>SUM(Table_ExternalData_1[FinData'[Sales']])</f>
        <v>118726350.25999992</v>
      </c>
      <c r="W626">
        <f>SUM(Table_ExternalData_1[FinData'[Profit']])</f>
        <v>16893702.260000009</v>
      </c>
      <c r="X626" s="15">
        <f>Table_ExternalData_1[[#This Row],[sum of profit]]/Table_ExternalData_1[[#This Row],[sum of sale]]</f>
        <v>0.14229109395685402</v>
      </c>
    </row>
    <row r="627" spans="1:24" x14ac:dyDescent="0.25">
      <c r="A627" t="s">
        <v>0</v>
      </c>
      <c r="B627" t="s">
        <v>8</v>
      </c>
      <c r="C627" t="s">
        <v>12</v>
      </c>
      <c r="D627" t="s">
        <v>74</v>
      </c>
      <c r="E627">
        <v>1393</v>
      </c>
      <c r="F627">
        <v>260</v>
      </c>
      <c r="G627">
        <v>12</v>
      </c>
      <c r="H627">
        <v>16716</v>
      </c>
      <c r="I627">
        <v>2340.2399999999998</v>
      </c>
      <c r="J627">
        <v>14375.76</v>
      </c>
      <c r="K627">
        <v>4179</v>
      </c>
      <c r="L627">
        <v>10196.76</v>
      </c>
      <c r="M627" s="2">
        <v>41913</v>
      </c>
      <c r="N627">
        <v>10</v>
      </c>
      <c r="O627" t="s">
        <v>68</v>
      </c>
      <c r="P627" t="s">
        <v>19</v>
      </c>
      <c r="Q627" t="s">
        <v>19</v>
      </c>
      <c r="R627" t="s">
        <v>21</v>
      </c>
      <c r="S627" t="s">
        <v>25</v>
      </c>
      <c r="T627">
        <v>10</v>
      </c>
      <c r="U627">
        <f>Table_ExternalData_1[[#This Row],[FinData'[Gross Sales']]]-Table_ExternalData_1[[#This Row],[FinData'[Discounts']]]</f>
        <v>14375.76</v>
      </c>
      <c r="V627">
        <f>SUM(Table_ExternalData_1[FinData'[Sales']])</f>
        <v>118726350.25999992</v>
      </c>
      <c r="W627">
        <f>SUM(Table_ExternalData_1[FinData'[Profit']])</f>
        <v>16893702.260000009</v>
      </c>
      <c r="X627" s="15">
        <f>Table_ExternalData_1[[#This Row],[sum of profit]]/Table_ExternalData_1[[#This Row],[sum of sale]]</f>
        <v>0.14229109395685402</v>
      </c>
    </row>
    <row r="628" spans="1:24" x14ac:dyDescent="0.25">
      <c r="A628" t="s">
        <v>0</v>
      </c>
      <c r="B628" t="s">
        <v>11</v>
      </c>
      <c r="C628" t="s">
        <v>12</v>
      </c>
      <c r="D628" t="s">
        <v>74</v>
      </c>
      <c r="E628">
        <v>2015</v>
      </c>
      <c r="F628">
        <v>260</v>
      </c>
      <c r="G628">
        <v>12</v>
      </c>
      <c r="H628">
        <v>24180</v>
      </c>
      <c r="I628">
        <v>3385.2</v>
      </c>
      <c r="J628">
        <v>20794.8</v>
      </c>
      <c r="K628">
        <v>6045</v>
      </c>
      <c r="L628">
        <v>14749.8</v>
      </c>
      <c r="M628" s="2">
        <v>41609</v>
      </c>
      <c r="N628">
        <v>12</v>
      </c>
      <c r="O628" t="s">
        <v>63</v>
      </c>
      <c r="P628" t="s">
        <v>18</v>
      </c>
      <c r="Q628" t="s">
        <v>18</v>
      </c>
      <c r="R628" t="s">
        <v>21</v>
      </c>
      <c r="S628" t="s">
        <v>27</v>
      </c>
      <c r="T628">
        <v>12</v>
      </c>
      <c r="U628">
        <f>Table_ExternalData_1[[#This Row],[FinData'[Gross Sales']]]-Table_ExternalData_1[[#This Row],[FinData'[Discounts']]]</f>
        <v>20794.8</v>
      </c>
      <c r="V628">
        <f>SUM(Table_ExternalData_1[FinData'[Sales']])</f>
        <v>118726350.25999992</v>
      </c>
      <c r="W628">
        <f>SUM(Table_ExternalData_1[FinData'[Profit']])</f>
        <v>16893702.260000009</v>
      </c>
      <c r="X628" s="15">
        <f>Table_ExternalData_1[[#This Row],[sum of profit]]/Table_ExternalData_1[[#This Row],[sum of sale]]</f>
        <v>0.14229109395685402</v>
      </c>
    </row>
    <row r="629" spans="1:24" x14ac:dyDescent="0.25">
      <c r="A629" t="s">
        <v>4</v>
      </c>
      <c r="B629" t="s">
        <v>10</v>
      </c>
      <c r="C629" t="s">
        <v>13</v>
      </c>
      <c r="D629" t="s">
        <v>74</v>
      </c>
      <c r="E629">
        <v>801</v>
      </c>
      <c r="F629">
        <v>3</v>
      </c>
      <c r="G629">
        <v>300</v>
      </c>
      <c r="H629">
        <v>240300</v>
      </c>
      <c r="I629">
        <v>33642</v>
      </c>
      <c r="J629">
        <v>206658</v>
      </c>
      <c r="K629">
        <v>200250</v>
      </c>
      <c r="L629">
        <v>6408</v>
      </c>
      <c r="M629" s="2">
        <v>41821</v>
      </c>
      <c r="N629">
        <v>7</v>
      </c>
      <c r="O629" t="s">
        <v>65</v>
      </c>
      <c r="P629" t="s">
        <v>19</v>
      </c>
      <c r="Q629" t="s">
        <v>19</v>
      </c>
      <c r="R629" t="s">
        <v>20</v>
      </c>
      <c r="S629" t="s">
        <v>34</v>
      </c>
      <c r="T629">
        <v>7</v>
      </c>
      <c r="U629">
        <f>Table_ExternalData_1[[#This Row],[FinData'[Gross Sales']]]-Table_ExternalData_1[[#This Row],[FinData'[Discounts']]]</f>
        <v>206658</v>
      </c>
      <c r="V629">
        <f>SUM(Table_ExternalData_1[FinData'[Sales']])</f>
        <v>118726350.25999992</v>
      </c>
      <c r="W629">
        <f>SUM(Table_ExternalData_1[FinData'[Profit']])</f>
        <v>16893702.260000009</v>
      </c>
      <c r="X629" s="15">
        <f>Table_ExternalData_1[[#This Row],[sum of profit]]/Table_ExternalData_1[[#This Row],[sum of sale]]</f>
        <v>0.14229109395685402</v>
      </c>
    </row>
    <row r="630" spans="1:24" x14ac:dyDescent="0.25">
      <c r="A630" t="s">
        <v>1</v>
      </c>
      <c r="B630" t="s">
        <v>8</v>
      </c>
      <c r="C630" t="s">
        <v>13</v>
      </c>
      <c r="D630" t="s">
        <v>74</v>
      </c>
      <c r="E630">
        <v>1023</v>
      </c>
      <c r="F630">
        <v>3</v>
      </c>
      <c r="G630">
        <v>125</v>
      </c>
      <c r="H630">
        <v>127875</v>
      </c>
      <c r="I630">
        <v>17902.5</v>
      </c>
      <c r="J630">
        <v>109972.5</v>
      </c>
      <c r="K630">
        <v>122760</v>
      </c>
      <c r="L630">
        <v>-12787.5</v>
      </c>
      <c r="M630" s="2">
        <v>41518</v>
      </c>
      <c r="N630">
        <v>9</v>
      </c>
      <c r="O630" t="s">
        <v>67</v>
      </c>
      <c r="P630" t="s">
        <v>18</v>
      </c>
      <c r="Q630" t="s">
        <v>18</v>
      </c>
      <c r="R630" t="s">
        <v>20</v>
      </c>
      <c r="S630" t="s">
        <v>24</v>
      </c>
      <c r="T630">
        <v>9</v>
      </c>
      <c r="U630">
        <f>Table_ExternalData_1[[#This Row],[FinData'[Gross Sales']]]-Table_ExternalData_1[[#This Row],[FinData'[Discounts']]]</f>
        <v>109972.5</v>
      </c>
      <c r="V630">
        <f>SUM(Table_ExternalData_1[FinData'[Sales']])</f>
        <v>118726350.25999992</v>
      </c>
      <c r="W630">
        <f>SUM(Table_ExternalData_1[FinData'[Profit']])</f>
        <v>16893702.260000009</v>
      </c>
      <c r="X630" s="15">
        <f>Table_ExternalData_1[[#This Row],[sum of profit]]/Table_ExternalData_1[[#This Row],[sum of sale]]</f>
        <v>0.14229109395685402</v>
      </c>
    </row>
    <row r="631" spans="1:24" x14ac:dyDescent="0.25">
      <c r="A631" t="s">
        <v>4</v>
      </c>
      <c r="B631" t="s">
        <v>7</v>
      </c>
      <c r="C631" t="s">
        <v>13</v>
      </c>
      <c r="D631" t="s">
        <v>74</v>
      </c>
      <c r="E631">
        <v>1496</v>
      </c>
      <c r="F631">
        <v>3</v>
      </c>
      <c r="G631">
        <v>300</v>
      </c>
      <c r="H631">
        <v>448800</v>
      </c>
      <c r="I631">
        <v>62832</v>
      </c>
      <c r="J631">
        <v>385968</v>
      </c>
      <c r="K631">
        <v>374000</v>
      </c>
      <c r="L631">
        <v>11968</v>
      </c>
      <c r="M631" s="2">
        <v>41913</v>
      </c>
      <c r="N631">
        <v>10</v>
      </c>
      <c r="O631" t="s">
        <v>68</v>
      </c>
      <c r="P631" t="s">
        <v>19</v>
      </c>
      <c r="Q631" t="s">
        <v>19</v>
      </c>
      <c r="R631" t="s">
        <v>21</v>
      </c>
      <c r="S631" t="s">
        <v>25</v>
      </c>
      <c r="T631">
        <v>10</v>
      </c>
      <c r="U631">
        <f>Table_ExternalData_1[[#This Row],[FinData'[Gross Sales']]]-Table_ExternalData_1[[#This Row],[FinData'[Discounts']]]</f>
        <v>385968</v>
      </c>
      <c r="V631">
        <f>SUM(Table_ExternalData_1[FinData'[Sales']])</f>
        <v>118726350.25999992</v>
      </c>
      <c r="W631">
        <f>SUM(Table_ExternalData_1[FinData'[Profit']])</f>
        <v>16893702.260000009</v>
      </c>
      <c r="X631" s="15">
        <f>Table_ExternalData_1[[#This Row],[sum of profit]]/Table_ExternalData_1[[#This Row],[sum of sale]]</f>
        <v>0.14229109395685402</v>
      </c>
    </row>
    <row r="632" spans="1:24" x14ac:dyDescent="0.25">
      <c r="A632" t="s">
        <v>4</v>
      </c>
      <c r="B632" t="s">
        <v>11</v>
      </c>
      <c r="C632" t="s">
        <v>13</v>
      </c>
      <c r="D632" t="s">
        <v>74</v>
      </c>
      <c r="E632">
        <v>1010</v>
      </c>
      <c r="F632">
        <v>3</v>
      </c>
      <c r="G632">
        <v>300</v>
      </c>
      <c r="H632">
        <v>303000</v>
      </c>
      <c r="I632">
        <v>42420</v>
      </c>
      <c r="J632">
        <v>260580</v>
      </c>
      <c r="K632">
        <v>252500</v>
      </c>
      <c r="L632">
        <v>8080</v>
      </c>
      <c r="M632" s="2">
        <v>41913</v>
      </c>
      <c r="N632">
        <v>10</v>
      </c>
      <c r="O632" t="s">
        <v>68</v>
      </c>
      <c r="P632" t="s">
        <v>19</v>
      </c>
      <c r="Q632" t="s">
        <v>19</v>
      </c>
      <c r="R632" t="s">
        <v>21</v>
      </c>
      <c r="S632" t="s">
        <v>25</v>
      </c>
      <c r="T632">
        <v>10</v>
      </c>
      <c r="U632">
        <f>Table_ExternalData_1[[#This Row],[FinData'[Gross Sales']]]-Table_ExternalData_1[[#This Row],[FinData'[Discounts']]]</f>
        <v>260580</v>
      </c>
      <c r="V632">
        <f>SUM(Table_ExternalData_1[FinData'[Sales']])</f>
        <v>118726350.25999992</v>
      </c>
      <c r="W632">
        <f>SUM(Table_ExternalData_1[FinData'[Profit']])</f>
        <v>16893702.260000009</v>
      </c>
      <c r="X632" s="15">
        <f>Table_ExternalData_1[[#This Row],[sum of profit]]/Table_ExternalData_1[[#This Row],[sum of sale]]</f>
        <v>0.14229109395685402</v>
      </c>
    </row>
    <row r="633" spans="1:24" x14ac:dyDescent="0.25">
      <c r="A633" t="s">
        <v>3</v>
      </c>
      <c r="B633" t="s">
        <v>9</v>
      </c>
      <c r="C633" t="s">
        <v>13</v>
      </c>
      <c r="D633" t="s">
        <v>74</v>
      </c>
      <c r="E633">
        <v>1513</v>
      </c>
      <c r="F633">
        <v>3</v>
      </c>
      <c r="G633">
        <v>15</v>
      </c>
      <c r="H633">
        <v>22695</v>
      </c>
      <c r="I633">
        <v>3177.3</v>
      </c>
      <c r="J633">
        <v>19517.7</v>
      </c>
      <c r="K633">
        <v>15130</v>
      </c>
      <c r="L633">
        <v>4387.7</v>
      </c>
      <c r="M633" s="2">
        <v>41944</v>
      </c>
      <c r="N633">
        <v>11</v>
      </c>
      <c r="O633" t="s">
        <v>70</v>
      </c>
      <c r="P633" t="s">
        <v>19</v>
      </c>
      <c r="Q633" t="s">
        <v>19</v>
      </c>
      <c r="R633" t="s">
        <v>21</v>
      </c>
      <c r="S633" t="s">
        <v>26</v>
      </c>
      <c r="T633">
        <v>11</v>
      </c>
      <c r="U633">
        <f>Table_ExternalData_1[[#This Row],[FinData'[Gross Sales']]]-Table_ExternalData_1[[#This Row],[FinData'[Discounts']]]</f>
        <v>19517.7</v>
      </c>
      <c r="V633">
        <f>SUM(Table_ExternalData_1[FinData'[Sales']])</f>
        <v>118726350.25999992</v>
      </c>
      <c r="W633">
        <f>SUM(Table_ExternalData_1[FinData'[Profit']])</f>
        <v>16893702.260000009</v>
      </c>
      <c r="X633" s="15">
        <f>Table_ExternalData_1[[#This Row],[sum of profit]]/Table_ExternalData_1[[#This Row],[sum of sale]]</f>
        <v>0.14229109395685402</v>
      </c>
    </row>
    <row r="634" spans="1:24" x14ac:dyDescent="0.25">
      <c r="A634" t="s">
        <v>3</v>
      </c>
      <c r="B634" t="s">
        <v>7</v>
      </c>
      <c r="C634" t="s">
        <v>13</v>
      </c>
      <c r="D634" t="s">
        <v>74</v>
      </c>
      <c r="E634">
        <v>2300</v>
      </c>
      <c r="F634">
        <v>3</v>
      </c>
      <c r="G634">
        <v>15</v>
      </c>
      <c r="H634">
        <v>34500</v>
      </c>
      <c r="I634">
        <v>4830</v>
      </c>
      <c r="J634">
        <v>29670</v>
      </c>
      <c r="K634">
        <v>23000</v>
      </c>
      <c r="L634">
        <v>6670</v>
      </c>
      <c r="M634" s="2">
        <v>41974</v>
      </c>
      <c r="N634">
        <v>12</v>
      </c>
      <c r="O634" t="s">
        <v>63</v>
      </c>
      <c r="P634" t="s">
        <v>19</v>
      </c>
      <c r="Q634" t="s">
        <v>19</v>
      </c>
      <c r="R634" t="s">
        <v>21</v>
      </c>
      <c r="S634" t="s">
        <v>27</v>
      </c>
      <c r="T634">
        <v>12</v>
      </c>
      <c r="U634">
        <f>Table_ExternalData_1[[#This Row],[FinData'[Gross Sales']]]-Table_ExternalData_1[[#This Row],[FinData'[Discounts']]]</f>
        <v>29670</v>
      </c>
      <c r="V634">
        <f>SUM(Table_ExternalData_1[FinData'[Sales']])</f>
        <v>118726350.25999992</v>
      </c>
      <c r="W634">
        <f>SUM(Table_ExternalData_1[FinData'[Profit']])</f>
        <v>16893702.260000009</v>
      </c>
      <c r="X634" s="15">
        <f>Table_ExternalData_1[[#This Row],[sum of profit]]/Table_ExternalData_1[[#This Row],[sum of sale]]</f>
        <v>0.14229109395685402</v>
      </c>
    </row>
    <row r="635" spans="1:24" x14ac:dyDescent="0.25">
      <c r="A635" t="s">
        <v>1</v>
      </c>
      <c r="B635" t="s">
        <v>10</v>
      </c>
      <c r="C635" t="s">
        <v>13</v>
      </c>
      <c r="D635" t="s">
        <v>74</v>
      </c>
      <c r="E635">
        <v>2821</v>
      </c>
      <c r="F635">
        <v>3</v>
      </c>
      <c r="G635">
        <v>125</v>
      </c>
      <c r="H635">
        <v>352625</v>
      </c>
      <c r="I635">
        <v>49367.5</v>
      </c>
      <c r="J635">
        <v>303257.5</v>
      </c>
      <c r="K635">
        <v>338520</v>
      </c>
      <c r="L635">
        <v>-35262.5</v>
      </c>
      <c r="M635" s="2">
        <v>41609</v>
      </c>
      <c r="N635">
        <v>12</v>
      </c>
      <c r="O635" t="s">
        <v>63</v>
      </c>
      <c r="P635" t="s">
        <v>18</v>
      </c>
      <c r="Q635" t="s">
        <v>18</v>
      </c>
      <c r="R635" t="s">
        <v>21</v>
      </c>
      <c r="S635" t="s">
        <v>27</v>
      </c>
      <c r="T635">
        <v>12</v>
      </c>
      <c r="U635">
        <f>Table_ExternalData_1[[#This Row],[FinData'[Gross Sales']]]-Table_ExternalData_1[[#This Row],[FinData'[Discounts']]]</f>
        <v>303257.5</v>
      </c>
      <c r="V635">
        <f>SUM(Table_ExternalData_1[FinData'[Sales']])</f>
        <v>118726350.25999992</v>
      </c>
      <c r="W635">
        <f>SUM(Table_ExternalData_1[FinData'[Profit']])</f>
        <v>16893702.260000009</v>
      </c>
      <c r="X635" s="15">
        <f>Table_ExternalData_1[[#This Row],[sum of profit]]/Table_ExternalData_1[[#This Row],[sum of sale]]</f>
        <v>0.14229109395685402</v>
      </c>
    </row>
    <row r="636" spans="1:24" x14ac:dyDescent="0.25">
      <c r="A636" t="s">
        <v>2</v>
      </c>
      <c r="B636" t="s">
        <v>7</v>
      </c>
      <c r="C636" t="s">
        <v>14</v>
      </c>
      <c r="D636" t="s">
        <v>74</v>
      </c>
      <c r="E636">
        <v>2227.5</v>
      </c>
      <c r="F636">
        <v>5</v>
      </c>
      <c r="G636">
        <v>350</v>
      </c>
      <c r="H636">
        <v>779625</v>
      </c>
      <c r="I636">
        <v>109147.5</v>
      </c>
      <c r="J636">
        <v>670477.5</v>
      </c>
      <c r="K636">
        <v>579150</v>
      </c>
      <c r="L636">
        <v>91327.5</v>
      </c>
      <c r="M636" s="2">
        <v>41640</v>
      </c>
      <c r="N636">
        <v>1</v>
      </c>
      <c r="O636" t="s">
        <v>61</v>
      </c>
      <c r="P636" t="s">
        <v>19</v>
      </c>
      <c r="Q636" t="s">
        <v>19</v>
      </c>
      <c r="R636" t="s">
        <v>22</v>
      </c>
      <c r="S636" t="s">
        <v>28</v>
      </c>
      <c r="T636">
        <v>1</v>
      </c>
      <c r="U636">
        <f>Table_ExternalData_1[[#This Row],[FinData'[Gross Sales']]]-Table_ExternalData_1[[#This Row],[FinData'[Discounts']]]</f>
        <v>670477.5</v>
      </c>
      <c r="V636">
        <f>SUM(Table_ExternalData_1[FinData'[Sales']])</f>
        <v>118726350.25999992</v>
      </c>
      <c r="W636">
        <f>SUM(Table_ExternalData_1[FinData'[Profit']])</f>
        <v>16893702.260000009</v>
      </c>
      <c r="X636" s="15">
        <f>Table_ExternalData_1[[#This Row],[sum of profit]]/Table_ExternalData_1[[#This Row],[sum of sale]]</f>
        <v>0.14229109395685402</v>
      </c>
    </row>
    <row r="637" spans="1:24" x14ac:dyDescent="0.25">
      <c r="A637" t="s">
        <v>2</v>
      </c>
      <c r="B637" t="s">
        <v>9</v>
      </c>
      <c r="C637" t="s">
        <v>14</v>
      </c>
      <c r="D637" t="s">
        <v>74</v>
      </c>
      <c r="E637">
        <v>1199</v>
      </c>
      <c r="F637">
        <v>5</v>
      </c>
      <c r="G637">
        <v>350</v>
      </c>
      <c r="H637">
        <v>419650</v>
      </c>
      <c r="I637">
        <v>58751</v>
      </c>
      <c r="J637">
        <v>360899</v>
      </c>
      <c r="K637">
        <v>311740</v>
      </c>
      <c r="L637">
        <v>49159</v>
      </c>
      <c r="M637" s="2">
        <v>41730</v>
      </c>
      <c r="N637">
        <v>4</v>
      </c>
      <c r="O637" t="s">
        <v>71</v>
      </c>
      <c r="P637" t="s">
        <v>19</v>
      </c>
      <c r="Q637" t="s">
        <v>19</v>
      </c>
      <c r="R637" t="s">
        <v>23</v>
      </c>
      <c r="S637" t="s">
        <v>31</v>
      </c>
      <c r="T637">
        <v>4</v>
      </c>
      <c r="U637">
        <f>Table_ExternalData_1[[#This Row],[FinData'[Gross Sales']]]-Table_ExternalData_1[[#This Row],[FinData'[Discounts']]]</f>
        <v>360899</v>
      </c>
      <c r="V637">
        <f>SUM(Table_ExternalData_1[FinData'[Sales']])</f>
        <v>118726350.25999992</v>
      </c>
      <c r="W637">
        <f>SUM(Table_ExternalData_1[FinData'[Profit']])</f>
        <v>16893702.260000009</v>
      </c>
      <c r="X637" s="15">
        <f>Table_ExternalData_1[[#This Row],[sum of profit]]/Table_ExternalData_1[[#This Row],[sum of sale]]</f>
        <v>0.14229109395685402</v>
      </c>
    </row>
    <row r="638" spans="1:24" x14ac:dyDescent="0.25">
      <c r="A638" t="s">
        <v>2</v>
      </c>
      <c r="B638" t="s">
        <v>7</v>
      </c>
      <c r="C638" t="s">
        <v>14</v>
      </c>
      <c r="D638" t="s">
        <v>74</v>
      </c>
      <c r="E638">
        <v>200</v>
      </c>
      <c r="F638">
        <v>5</v>
      </c>
      <c r="G638">
        <v>350</v>
      </c>
      <c r="H638">
        <v>70000</v>
      </c>
      <c r="I638">
        <v>9800</v>
      </c>
      <c r="J638">
        <v>60200</v>
      </c>
      <c r="K638">
        <v>52000</v>
      </c>
      <c r="L638">
        <v>8200</v>
      </c>
      <c r="M638" s="2">
        <v>41760</v>
      </c>
      <c r="N638">
        <v>5</v>
      </c>
      <c r="O638" t="s">
        <v>32</v>
      </c>
      <c r="P638" t="s">
        <v>19</v>
      </c>
      <c r="Q638" t="s">
        <v>19</v>
      </c>
      <c r="R638" t="s">
        <v>23</v>
      </c>
      <c r="S638" t="s">
        <v>32</v>
      </c>
      <c r="T638">
        <v>5</v>
      </c>
      <c r="U638">
        <f>Table_ExternalData_1[[#This Row],[FinData'[Gross Sales']]]-Table_ExternalData_1[[#This Row],[FinData'[Discounts']]]</f>
        <v>60200</v>
      </c>
      <c r="V638">
        <f>SUM(Table_ExternalData_1[FinData'[Sales']])</f>
        <v>118726350.25999992</v>
      </c>
      <c r="W638">
        <f>SUM(Table_ExternalData_1[FinData'[Profit']])</f>
        <v>16893702.260000009</v>
      </c>
      <c r="X638" s="15">
        <f>Table_ExternalData_1[[#This Row],[sum of profit]]/Table_ExternalData_1[[#This Row],[sum of sale]]</f>
        <v>0.14229109395685402</v>
      </c>
    </row>
    <row r="639" spans="1:24" x14ac:dyDescent="0.25">
      <c r="A639" t="s">
        <v>2</v>
      </c>
      <c r="B639" t="s">
        <v>7</v>
      </c>
      <c r="C639" t="s">
        <v>14</v>
      </c>
      <c r="D639" t="s">
        <v>74</v>
      </c>
      <c r="E639">
        <v>388</v>
      </c>
      <c r="F639">
        <v>5</v>
      </c>
      <c r="G639">
        <v>7</v>
      </c>
      <c r="H639">
        <v>2716</v>
      </c>
      <c r="I639">
        <v>380.24</v>
      </c>
      <c r="J639">
        <v>2335.7600000000002</v>
      </c>
      <c r="K639">
        <v>1940</v>
      </c>
      <c r="L639">
        <v>395.76</v>
      </c>
      <c r="M639" s="2">
        <v>41883</v>
      </c>
      <c r="N639">
        <v>9</v>
      </c>
      <c r="O639" t="s">
        <v>67</v>
      </c>
      <c r="P639" t="s">
        <v>19</v>
      </c>
      <c r="Q639" t="s">
        <v>19</v>
      </c>
      <c r="R639" t="s">
        <v>20</v>
      </c>
      <c r="S639" t="s">
        <v>24</v>
      </c>
      <c r="T639">
        <v>9</v>
      </c>
      <c r="U639">
        <f>Table_ExternalData_1[[#This Row],[FinData'[Gross Sales']]]-Table_ExternalData_1[[#This Row],[FinData'[Discounts']]]</f>
        <v>2335.7600000000002</v>
      </c>
      <c r="V639">
        <f>SUM(Table_ExternalData_1[FinData'[Sales']])</f>
        <v>118726350.25999992</v>
      </c>
      <c r="W639">
        <f>SUM(Table_ExternalData_1[FinData'[Profit']])</f>
        <v>16893702.260000009</v>
      </c>
      <c r="X639" s="15">
        <f>Table_ExternalData_1[[#This Row],[sum of profit]]/Table_ExternalData_1[[#This Row],[sum of sale]]</f>
        <v>0.14229109395685402</v>
      </c>
    </row>
    <row r="640" spans="1:24" x14ac:dyDescent="0.25">
      <c r="A640" t="s">
        <v>2</v>
      </c>
      <c r="B640" t="s">
        <v>10</v>
      </c>
      <c r="C640" t="s">
        <v>14</v>
      </c>
      <c r="D640" t="s">
        <v>74</v>
      </c>
      <c r="E640">
        <v>1727</v>
      </c>
      <c r="F640">
        <v>5</v>
      </c>
      <c r="G640">
        <v>7</v>
      </c>
      <c r="H640">
        <v>12089</v>
      </c>
      <c r="I640">
        <v>1692.46</v>
      </c>
      <c r="J640">
        <v>10396.540000000001</v>
      </c>
      <c r="K640">
        <v>8635</v>
      </c>
      <c r="L640">
        <v>1761.54</v>
      </c>
      <c r="M640" s="2">
        <v>41548</v>
      </c>
      <c r="N640">
        <v>10</v>
      </c>
      <c r="O640" t="s">
        <v>68</v>
      </c>
      <c r="P640" t="s">
        <v>18</v>
      </c>
      <c r="Q640" t="s">
        <v>18</v>
      </c>
      <c r="R640" t="s">
        <v>21</v>
      </c>
      <c r="S640" t="s">
        <v>25</v>
      </c>
      <c r="T640">
        <v>10</v>
      </c>
      <c r="U640">
        <f>Table_ExternalData_1[[#This Row],[FinData'[Gross Sales']]]-Table_ExternalData_1[[#This Row],[FinData'[Discounts']]]</f>
        <v>10396.540000000001</v>
      </c>
      <c r="V640">
        <f>SUM(Table_ExternalData_1[FinData'[Sales']])</f>
        <v>118726350.25999992</v>
      </c>
      <c r="W640">
        <f>SUM(Table_ExternalData_1[FinData'[Profit']])</f>
        <v>16893702.260000009</v>
      </c>
      <c r="X640" s="15">
        <f>Table_ExternalData_1[[#This Row],[sum of profit]]/Table_ExternalData_1[[#This Row],[sum of sale]]</f>
        <v>0.14229109395685402</v>
      </c>
    </row>
    <row r="641" spans="1:24" x14ac:dyDescent="0.25">
      <c r="A641" t="s">
        <v>3</v>
      </c>
      <c r="B641" t="s">
        <v>7</v>
      </c>
      <c r="C641" t="s">
        <v>14</v>
      </c>
      <c r="D641" t="s">
        <v>74</v>
      </c>
      <c r="E641">
        <v>2300</v>
      </c>
      <c r="F641">
        <v>5</v>
      </c>
      <c r="G641">
        <v>15</v>
      </c>
      <c r="H641">
        <v>34500</v>
      </c>
      <c r="I641">
        <v>4830</v>
      </c>
      <c r="J641">
        <v>29670</v>
      </c>
      <c r="K641">
        <v>23000</v>
      </c>
      <c r="L641">
        <v>6670</v>
      </c>
      <c r="M641" s="2">
        <v>41974</v>
      </c>
      <c r="N641">
        <v>12</v>
      </c>
      <c r="O641" t="s">
        <v>63</v>
      </c>
      <c r="P641" t="s">
        <v>19</v>
      </c>
      <c r="Q641" t="s">
        <v>19</v>
      </c>
      <c r="R641" t="s">
        <v>21</v>
      </c>
      <c r="S641" t="s">
        <v>27</v>
      </c>
      <c r="T641">
        <v>12</v>
      </c>
      <c r="U641">
        <f>Table_ExternalData_1[[#This Row],[FinData'[Gross Sales']]]-Table_ExternalData_1[[#This Row],[FinData'[Discounts']]]</f>
        <v>29670</v>
      </c>
      <c r="V641">
        <f>SUM(Table_ExternalData_1[FinData'[Sales']])</f>
        <v>118726350.25999992</v>
      </c>
      <c r="W641">
        <f>SUM(Table_ExternalData_1[FinData'[Profit']])</f>
        <v>16893702.260000009</v>
      </c>
      <c r="X641" s="15">
        <f>Table_ExternalData_1[[#This Row],[sum of profit]]/Table_ExternalData_1[[#This Row],[sum of sale]]</f>
        <v>0.14229109395685402</v>
      </c>
    </row>
    <row r="642" spans="1:24" x14ac:dyDescent="0.25">
      <c r="A642" t="s">
        <v>2</v>
      </c>
      <c r="B642" t="s">
        <v>10</v>
      </c>
      <c r="C642" t="s">
        <v>15</v>
      </c>
      <c r="D642" t="s">
        <v>74</v>
      </c>
      <c r="E642">
        <v>260</v>
      </c>
      <c r="F642">
        <v>10</v>
      </c>
      <c r="G642">
        <v>20</v>
      </c>
      <c r="H642">
        <v>5200</v>
      </c>
      <c r="I642">
        <v>728</v>
      </c>
      <c r="J642">
        <v>4472</v>
      </c>
      <c r="K642">
        <v>2600</v>
      </c>
      <c r="L642">
        <v>1872</v>
      </c>
      <c r="M642" s="2">
        <v>41671</v>
      </c>
      <c r="N642">
        <v>2</v>
      </c>
      <c r="O642" t="s">
        <v>69</v>
      </c>
      <c r="P642" t="s">
        <v>19</v>
      </c>
      <c r="Q642" t="s">
        <v>19</v>
      </c>
      <c r="R642" t="s">
        <v>22</v>
      </c>
      <c r="S642" t="s">
        <v>29</v>
      </c>
      <c r="T642">
        <v>2</v>
      </c>
      <c r="U642">
        <f>Table_ExternalData_1[[#This Row],[FinData'[Gross Sales']]]-Table_ExternalData_1[[#This Row],[FinData'[Discounts']]]</f>
        <v>4472</v>
      </c>
      <c r="V642">
        <f>SUM(Table_ExternalData_1[FinData'[Sales']])</f>
        <v>118726350.25999992</v>
      </c>
      <c r="W642">
        <f>SUM(Table_ExternalData_1[FinData'[Profit']])</f>
        <v>16893702.260000009</v>
      </c>
      <c r="X642" s="15">
        <f>Table_ExternalData_1[[#This Row],[sum of profit]]/Table_ExternalData_1[[#This Row],[sum of sale]]</f>
        <v>0.14229109395685402</v>
      </c>
    </row>
    <row r="643" spans="1:24" x14ac:dyDescent="0.25">
      <c r="A643" t="s">
        <v>3</v>
      </c>
      <c r="B643" t="s">
        <v>7</v>
      </c>
      <c r="C643" t="s">
        <v>15</v>
      </c>
      <c r="D643" t="s">
        <v>74</v>
      </c>
      <c r="E643">
        <v>2470</v>
      </c>
      <c r="F643">
        <v>10</v>
      </c>
      <c r="G643">
        <v>15</v>
      </c>
      <c r="H643">
        <v>37050</v>
      </c>
      <c r="I643">
        <v>5187</v>
      </c>
      <c r="J643">
        <v>31863</v>
      </c>
      <c r="K643">
        <v>24700</v>
      </c>
      <c r="L643">
        <v>7163</v>
      </c>
      <c r="M643" s="2">
        <v>41518</v>
      </c>
      <c r="N643">
        <v>9</v>
      </c>
      <c r="O643" t="s">
        <v>67</v>
      </c>
      <c r="P643" t="s">
        <v>18</v>
      </c>
      <c r="Q643" t="s">
        <v>18</v>
      </c>
      <c r="R643" t="s">
        <v>20</v>
      </c>
      <c r="S643" t="s">
        <v>24</v>
      </c>
      <c r="T643">
        <v>9</v>
      </c>
      <c r="U643">
        <f>Table_ExternalData_1[[#This Row],[FinData'[Gross Sales']]]-Table_ExternalData_1[[#This Row],[FinData'[Discounts']]]</f>
        <v>31863</v>
      </c>
      <c r="V643">
        <f>SUM(Table_ExternalData_1[FinData'[Sales']])</f>
        <v>118726350.25999992</v>
      </c>
      <c r="W643">
        <f>SUM(Table_ExternalData_1[FinData'[Profit']])</f>
        <v>16893702.260000009</v>
      </c>
      <c r="X643" s="15">
        <f>Table_ExternalData_1[[#This Row],[sum of profit]]/Table_ExternalData_1[[#This Row],[sum of sale]]</f>
        <v>0.14229109395685402</v>
      </c>
    </row>
    <row r="644" spans="1:24" x14ac:dyDescent="0.25">
      <c r="A644" t="s">
        <v>3</v>
      </c>
      <c r="B644" t="s">
        <v>7</v>
      </c>
      <c r="C644" t="s">
        <v>15</v>
      </c>
      <c r="D644" t="s">
        <v>74</v>
      </c>
      <c r="E644">
        <v>1743</v>
      </c>
      <c r="F644">
        <v>10</v>
      </c>
      <c r="G644">
        <v>15</v>
      </c>
      <c r="H644">
        <v>26145</v>
      </c>
      <c r="I644">
        <v>3660.3</v>
      </c>
      <c r="J644">
        <v>22484.7</v>
      </c>
      <c r="K644">
        <v>17430</v>
      </c>
      <c r="L644">
        <v>5054.7</v>
      </c>
      <c r="M644" s="2">
        <v>41548</v>
      </c>
      <c r="N644">
        <v>10</v>
      </c>
      <c r="O644" t="s">
        <v>68</v>
      </c>
      <c r="P644" t="s">
        <v>18</v>
      </c>
      <c r="Q644" t="s">
        <v>18</v>
      </c>
      <c r="R644" t="s">
        <v>21</v>
      </c>
      <c r="S644" t="s">
        <v>25</v>
      </c>
      <c r="T644">
        <v>10</v>
      </c>
      <c r="U644">
        <f>Table_ExternalData_1[[#This Row],[FinData'[Gross Sales']]]-Table_ExternalData_1[[#This Row],[FinData'[Discounts']]]</f>
        <v>22484.7</v>
      </c>
      <c r="V644">
        <f>SUM(Table_ExternalData_1[FinData'[Sales']])</f>
        <v>118726350.25999992</v>
      </c>
      <c r="W644">
        <f>SUM(Table_ExternalData_1[FinData'[Profit']])</f>
        <v>16893702.260000009</v>
      </c>
      <c r="X644" s="15">
        <f>Table_ExternalData_1[[#This Row],[sum of profit]]/Table_ExternalData_1[[#This Row],[sum of sale]]</f>
        <v>0.14229109395685402</v>
      </c>
    </row>
    <row r="645" spans="1:24" x14ac:dyDescent="0.25">
      <c r="A645" t="s">
        <v>0</v>
      </c>
      <c r="B645" t="s">
        <v>11</v>
      </c>
      <c r="C645" t="s">
        <v>15</v>
      </c>
      <c r="D645" t="s">
        <v>74</v>
      </c>
      <c r="E645">
        <v>2914</v>
      </c>
      <c r="F645">
        <v>10</v>
      </c>
      <c r="G645">
        <v>12</v>
      </c>
      <c r="H645">
        <v>34968</v>
      </c>
      <c r="I645">
        <v>4895.5200000000004</v>
      </c>
      <c r="J645">
        <v>30072.48</v>
      </c>
      <c r="K645">
        <v>8742</v>
      </c>
      <c r="L645">
        <v>21330.48</v>
      </c>
      <c r="M645" s="2">
        <v>41913</v>
      </c>
      <c r="N645">
        <v>10</v>
      </c>
      <c r="O645" t="s">
        <v>68</v>
      </c>
      <c r="P645" t="s">
        <v>19</v>
      </c>
      <c r="Q645" t="s">
        <v>19</v>
      </c>
      <c r="R645" t="s">
        <v>21</v>
      </c>
      <c r="S645" t="s">
        <v>25</v>
      </c>
      <c r="T645">
        <v>10</v>
      </c>
      <c r="U645">
        <f>Table_ExternalData_1[[#This Row],[FinData'[Gross Sales']]]-Table_ExternalData_1[[#This Row],[FinData'[Discounts']]]</f>
        <v>30072.48</v>
      </c>
      <c r="V645">
        <f>SUM(Table_ExternalData_1[FinData'[Sales']])</f>
        <v>118726350.25999992</v>
      </c>
      <c r="W645">
        <f>SUM(Table_ExternalData_1[FinData'[Profit']])</f>
        <v>16893702.260000009</v>
      </c>
      <c r="X645" s="15">
        <f>Table_ExternalData_1[[#This Row],[sum of profit]]/Table_ExternalData_1[[#This Row],[sum of sale]]</f>
        <v>0.14229109395685402</v>
      </c>
    </row>
    <row r="646" spans="1:24" x14ac:dyDescent="0.25">
      <c r="A646" t="s">
        <v>2</v>
      </c>
      <c r="B646" t="s">
        <v>8</v>
      </c>
      <c r="C646" t="s">
        <v>15</v>
      </c>
      <c r="D646" t="s">
        <v>74</v>
      </c>
      <c r="E646">
        <v>1731</v>
      </c>
      <c r="F646">
        <v>10</v>
      </c>
      <c r="G646">
        <v>7</v>
      </c>
      <c r="H646">
        <v>12117</v>
      </c>
      <c r="I646">
        <v>1696.38</v>
      </c>
      <c r="J646">
        <v>10420.620000000001</v>
      </c>
      <c r="K646">
        <v>8655</v>
      </c>
      <c r="L646">
        <v>1765.62</v>
      </c>
      <c r="M646" s="2">
        <v>41913</v>
      </c>
      <c r="N646">
        <v>10</v>
      </c>
      <c r="O646" t="s">
        <v>68</v>
      </c>
      <c r="P646" t="s">
        <v>19</v>
      </c>
      <c r="Q646" t="s">
        <v>19</v>
      </c>
      <c r="R646" t="s">
        <v>21</v>
      </c>
      <c r="S646" t="s">
        <v>25</v>
      </c>
      <c r="T646">
        <v>10</v>
      </c>
      <c r="U646">
        <f>Table_ExternalData_1[[#This Row],[FinData'[Gross Sales']]]-Table_ExternalData_1[[#This Row],[FinData'[Discounts']]]</f>
        <v>10420.619999999999</v>
      </c>
      <c r="V646">
        <f>SUM(Table_ExternalData_1[FinData'[Sales']])</f>
        <v>118726350.25999992</v>
      </c>
      <c r="W646">
        <f>SUM(Table_ExternalData_1[FinData'[Profit']])</f>
        <v>16893702.260000009</v>
      </c>
      <c r="X646" s="15">
        <f>Table_ExternalData_1[[#This Row],[sum of profit]]/Table_ExternalData_1[[#This Row],[sum of sale]]</f>
        <v>0.14229109395685402</v>
      </c>
    </row>
    <row r="647" spans="1:24" x14ac:dyDescent="0.25">
      <c r="A647" t="s">
        <v>2</v>
      </c>
      <c r="B647" t="s">
        <v>7</v>
      </c>
      <c r="C647" t="s">
        <v>15</v>
      </c>
      <c r="D647" t="s">
        <v>74</v>
      </c>
      <c r="E647">
        <v>700</v>
      </c>
      <c r="F647">
        <v>10</v>
      </c>
      <c r="G647">
        <v>350</v>
      </c>
      <c r="H647">
        <v>245000</v>
      </c>
      <c r="I647">
        <v>34300</v>
      </c>
      <c r="J647">
        <v>210700</v>
      </c>
      <c r="K647">
        <v>182000</v>
      </c>
      <c r="L647">
        <v>28700</v>
      </c>
      <c r="M647" s="2">
        <v>41944</v>
      </c>
      <c r="N647">
        <v>11</v>
      </c>
      <c r="O647" t="s">
        <v>70</v>
      </c>
      <c r="P647" t="s">
        <v>19</v>
      </c>
      <c r="Q647" t="s">
        <v>19</v>
      </c>
      <c r="R647" t="s">
        <v>21</v>
      </c>
      <c r="S647" t="s">
        <v>26</v>
      </c>
      <c r="T647">
        <v>11</v>
      </c>
      <c r="U647">
        <f>Table_ExternalData_1[[#This Row],[FinData'[Gross Sales']]]-Table_ExternalData_1[[#This Row],[FinData'[Discounts']]]</f>
        <v>210700</v>
      </c>
      <c r="V647">
        <f>SUM(Table_ExternalData_1[FinData'[Sales']])</f>
        <v>118726350.25999992</v>
      </c>
      <c r="W647">
        <f>SUM(Table_ExternalData_1[FinData'[Profit']])</f>
        <v>16893702.260000009</v>
      </c>
      <c r="X647" s="15">
        <f>Table_ExternalData_1[[#This Row],[sum of profit]]/Table_ExternalData_1[[#This Row],[sum of sale]]</f>
        <v>0.14229109395685402</v>
      </c>
    </row>
    <row r="648" spans="1:24" x14ac:dyDescent="0.25">
      <c r="A648" t="s">
        <v>0</v>
      </c>
      <c r="B648" t="s">
        <v>7</v>
      </c>
      <c r="C648" t="s">
        <v>15</v>
      </c>
      <c r="D648" t="s">
        <v>74</v>
      </c>
      <c r="E648">
        <v>2222</v>
      </c>
      <c r="F648">
        <v>10</v>
      </c>
      <c r="G648">
        <v>12</v>
      </c>
      <c r="H648">
        <v>26664</v>
      </c>
      <c r="I648">
        <v>3732.96</v>
      </c>
      <c r="J648">
        <v>22931.040000000001</v>
      </c>
      <c r="K648">
        <v>6666</v>
      </c>
      <c r="L648">
        <v>16265.04</v>
      </c>
      <c r="M648" s="2">
        <v>41579</v>
      </c>
      <c r="N648">
        <v>11</v>
      </c>
      <c r="O648" t="s">
        <v>70</v>
      </c>
      <c r="P648" t="s">
        <v>18</v>
      </c>
      <c r="Q648" t="s">
        <v>18</v>
      </c>
      <c r="R648" t="s">
        <v>21</v>
      </c>
      <c r="S648" t="s">
        <v>26</v>
      </c>
      <c r="T648">
        <v>11</v>
      </c>
      <c r="U648">
        <f>Table_ExternalData_1[[#This Row],[FinData'[Gross Sales']]]-Table_ExternalData_1[[#This Row],[FinData'[Discounts']]]</f>
        <v>22931.040000000001</v>
      </c>
      <c r="V648">
        <f>SUM(Table_ExternalData_1[FinData'[Sales']])</f>
        <v>118726350.25999992</v>
      </c>
      <c r="W648">
        <f>SUM(Table_ExternalData_1[FinData'[Profit']])</f>
        <v>16893702.260000009</v>
      </c>
      <c r="X648" s="15">
        <f>Table_ExternalData_1[[#This Row],[sum of profit]]/Table_ExternalData_1[[#This Row],[sum of sale]]</f>
        <v>0.14229109395685402</v>
      </c>
    </row>
    <row r="649" spans="1:24" x14ac:dyDescent="0.25">
      <c r="A649" t="s">
        <v>2</v>
      </c>
      <c r="B649" t="s">
        <v>11</v>
      </c>
      <c r="C649" t="s">
        <v>15</v>
      </c>
      <c r="D649" t="s">
        <v>74</v>
      </c>
      <c r="E649">
        <v>1177</v>
      </c>
      <c r="F649">
        <v>10</v>
      </c>
      <c r="G649">
        <v>350</v>
      </c>
      <c r="H649">
        <v>411950</v>
      </c>
      <c r="I649">
        <v>57673</v>
      </c>
      <c r="J649">
        <v>354277</v>
      </c>
      <c r="K649">
        <v>306020</v>
      </c>
      <c r="L649">
        <v>48257</v>
      </c>
      <c r="M649" s="2">
        <v>41944</v>
      </c>
      <c r="N649">
        <v>11</v>
      </c>
      <c r="O649" t="s">
        <v>70</v>
      </c>
      <c r="P649" t="s">
        <v>19</v>
      </c>
      <c r="Q649" t="s">
        <v>19</v>
      </c>
      <c r="R649" t="s">
        <v>21</v>
      </c>
      <c r="S649" t="s">
        <v>26</v>
      </c>
      <c r="T649">
        <v>11</v>
      </c>
      <c r="U649">
        <f>Table_ExternalData_1[[#This Row],[FinData'[Gross Sales']]]-Table_ExternalData_1[[#This Row],[FinData'[Discounts']]]</f>
        <v>354277</v>
      </c>
      <c r="V649">
        <f>SUM(Table_ExternalData_1[FinData'[Sales']])</f>
        <v>118726350.25999992</v>
      </c>
      <c r="W649">
        <f>SUM(Table_ExternalData_1[FinData'[Profit']])</f>
        <v>16893702.260000009</v>
      </c>
      <c r="X649" s="15">
        <f>Table_ExternalData_1[[#This Row],[sum of profit]]/Table_ExternalData_1[[#This Row],[sum of sale]]</f>
        <v>0.14229109395685402</v>
      </c>
    </row>
    <row r="650" spans="1:24" x14ac:dyDescent="0.25">
      <c r="A650" t="s">
        <v>2</v>
      </c>
      <c r="B650" t="s">
        <v>8</v>
      </c>
      <c r="C650" t="s">
        <v>15</v>
      </c>
      <c r="D650" t="s">
        <v>74</v>
      </c>
      <c r="E650">
        <v>1922</v>
      </c>
      <c r="F650">
        <v>10</v>
      </c>
      <c r="G650">
        <v>350</v>
      </c>
      <c r="H650">
        <v>672700</v>
      </c>
      <c r="I650">
        <v>94178</v>
      </c>
      <c r="J650">
        <v>578522</v>
      </c>
      <c r="K650">
        <v>499720</v>
      </c>
      <c r="L650">
        <v>78802</v>
      </c>
      <c r="M650" s="2">
        <v>41579</v>
      </c>
      <c r="N650">
        <v>11</v>
      </c>
      <c r="O650" t="s">
        <v>70</v>
      </c>
      <c r="P650" t="s">
        <v>18</v>
      </c>
      <c r="Q650" t="s">
        <v>18</v>
      </c>
      <c r="R650" t="s">
        <v>21</v>
      </c>
      <c r="S650" t="s">
        <v>26</v>
      </c>
      <c r="T650">
        <v>11</v>
      </c>
      <c r="U650">
        <f>Table_ExternalData_1[[#This Row],[FinData'[Gross Sales']]]-Table_ExternalData_1[[#This Row],[FinData'[Discounts']]]</f>
        <v>578522</v>
      </c>
      <c r="V650">
        <f>SUM(Table_ExternalData_1[FinData'[Sales']])</f>
        <v>118726350.25999992</v>
      </c>
      <c r="W650">
        <f>SUM(Table_ExternalData_1[FinData'[Profit']])</f>
        <v>16893702.260000009</v>
      </c>
      <c r="X650" s="15">
        <f>Table_ExternalData_1[[#This Row],[sum of profit]]/Table_ExternalData_1[[#This Row],[sum of sale]]</f>
        <v>0.14229109395685402</v>
      </c>
    </row>
    <row r="651" spans="1:24" x14ac:dyDescent="0.25">
      <c r="A651" t="s">
        <v>1</v>
      </c>
      <c r="B651" t="s">
        <v>10</v>
      </c>
      <c r="C651" t="s">
        <v>16</v>
      </c>
      <c r="D651" t="s">
        <v>74</v>
      </c>
      <c r="E651">
        <v>1575</v>
      </c>
      <c r="F651">
        <v>120</v>
      </c>
      <c r="G651">
        <v>125</v>
      </c>
      <c r="H651">
        <v>196875</v>
      </c>
      <c r="I651">
        <v>27562.5</v>
      </c>
      <c r="J651">
        <v>169312.5</v>
      </c>
      <c r="K651">
        <v>189000</v>
      </c>
      <c r="L651">
        <v>-19687.5</v>
      </c>
      <c r="M651" s="2">
        <v>41671</v>
      </c>
      <c r="N651">
        <v>2</v>
      </c>
      <c r="O651" t="s">
        <v>69</v>
      </c>
      <c r="P651" t="s">
        <v>19</v>
      </c>
      <c r="Q651" t="s">
        <v>19</v>
      </c>
      <c r="R651" t="s">
        <v>22</v>
      </c>
      <c r="S651" t="s">
        <v>29</v>
      </c>
      <c r="T651">
        <v>2</v>
      </c>
      <c r="U651">
        <f>Table_ExternalData_1[[#This Row],[FinData'[Gross Sales']]]-Table_ExternalData_1[[#This Row],[FinData'[Discounts']]]</f>
        <v>169312.5</v>
      </c>
      <c r="V651">
        <f>SUM(Table_ExternalData_1[FinData'[Sales']])</f>
        <v>118726350.25999992</v>
      </c>
      <c r="W651">
        <f>SUM(Table_ExternalData_1[FinData'[Profit']])</f>
        <v>16893702.260000009</v>
      </c>
      <c r="X651" s="15">
        <f>Table_ExternalData_1[[#This Row],[sum of profit]]/Table_ExternalData_1[[#This Row],[sum of sale]]</f>
        <v>0.14229109395685402</v>
      </c>
    </row>
    <row r="652" spans="1:24" x14ac:dyDescent="0.25">
      <c r="A652" t="s">
        <v>2</v>
      </c>
      <c r="B652" t="s">
        <v>11</v>
      </c>
      <c r="C652" t="s">
        <v>16</v>
      </c>
      <c r="D652" t="s">
        <v>74</v>
      </c>
      <c r="E652">
        <v>606</v>
      </c>
      <c r="F652">
        <v>120</v>
      </c>
      <c r="G652">
        <v>20</v>
      </c>
      <c r="H652">
        <v>12120</v>
      </c>
      <c r="I652">
        <v>1696.8</v>
      </c>
      <c r="J652">
        <v>10423.200000000001</v>
      </c>
      <c r="K652">
        <v>6060</v>
      </c>
      <c r="L652">
        <v>4363.2</v>
      </c>
      <c r="M652" s="2">
        <v>41730</v>
      </c>
      <c r="N652">
        <v>4</v>
      </c>
      <c r="O652" t="s">
        <v>71</v>
      </c>
      <c r="P652" t="s">
        <v>19</v>
      </c>
      <c r="Q652" t="s">
        <v>19</v>
      </c>
      <c r="R652" t="s">
        <v>23</v>
      </c>
      <c r="S652" t="s">
        <v>31</v>
      </c>
      <c r="T652">
        <v>4</v>
      </c>
      <c r="U652">
        <f>Table_ExternalData_1[[#This Row],[FinData'[Gross Sales']]]-Table_ExternalData_1[[#This Row],[FinData'[Discounts']]]</f>
        <v>10423.200000000001</v>
      </c>
      <c r="V652">
        <f>SUM(Table_ExternalData_1[FinData'[Sales']])</f>
        <v>118726350.25999992</v>
      </c>
      <c r="W652">
        <f>SUM(Table_ExternalData_1[FinData'[Profit']])</f>
        <v>16893702.260000009</v>
      </c>
      <c r="X652" s="15">
        <f>Table_ExternalData_1[[#This Row],[sum of profit]]/Table_ExternalData_1[[#This Row],[sum of sale]]</f>
        <v>0.14229109395685402</v>
      </c>
    </row>
    <row r="653" spans="1:24" x14ac:dyDescent="0.25">
      <c r="A653" t="s">
        <v>4</v>
      </c>
      <c r="B653" t="s">
        <v>11</v>
      </c>
      <c r="C653" t="s">
        <v>16</v>
      </c>
      <c r="D653" t="s">
        <v>74</v>
      </c>
      <c r="E653">
        <v>2460</v>
      </c>
      <c r="F653">
        <v>120</v>
      </c>
      <c r="G653">
        <v>300</v>
      </c>
      <c r="H653">
        <v>738000</v>
      </c>
      <c r="I653">
        <v>103320</v>
      </c>
      <c r="J653">
        <v>634680</v>
      </c>
      <c r="K653">
        <v>615000</v>
      </c>
      <c r="L653">
        <v>19680</v>
      </c>
      <c r="M653" s="2">
        <v>41821</v>
      </c>
      <c r="N653">
        <v>7</v>
      </c>
      <c r="O653" t="s">
        <v>65</v>
      </c>
      <c r="P653" t="s">
        <v>19</v>
      </c>
      <c r="Q653" t="s">
        <v>19</v>
      </c>
      <c r="R653" t="s">
        <v>20</v>
      </c>
      <c r="S653" t="s">
        <v>34</v>
      </c>
      <c r="T653">
        <v>7</v>
      </c>
      <c r="U653">
        <f>Table_ExternalData_1[[#This Row],[FinData'[Gross Sales']]]-Table_ExternalData_1[[#This Row],[FinData'[Discounts']]]</f>
        <v>634680</v>
      </c>
      <c r="V653">
        <f>SUM(Table_ExternalData_1[FinData'[Sales']])</f>
        <v>118726350.25999992</v>
      </c>
      <c r="W653">
        <f>SUM(Table_ExternalData_1[FinData'[Profit']])</f>
        <v>16893702.260000009</v>
      </c>
      <c r="X653" s="15">
        <f>Table_ExternalData_1[[#This Row],[sum of profit]]/Table_ExternalData_1[[#This Row],[sum of sale]]</f>
        <v>0.14229109395685402</v>
      </c>
    </row>
    <row r="654" spans="1:24" x14ac:dyDescent="0.25">
      <c r="A654" t="s">
        <v>4</v>
      </c>
      <c r="B654" t="s">
        <v>7</v>
      </c>
      <c r="C654" t="s">
        <v>16</v>
      </c>
      <c r="D654" t="s">
        <v>74</v>
      </c>
      <c r="E654">
        <v>269</v>
      </c>
      <c r="F654">
        <v>120</v>
      </c>
      <c r="G654">
        <v>300</v>
      </c>
      <c r="H654">
        <v>80700</v>
      </c>
      <c r="I654">
        <v>11298</v>
      </c>
      <c r="J654">
        <v>69402</v>
      </c>
      <c r="K654">
        <v>67250</v>
      </c>
      <c r="L654">
        <v>2152</v>
      </c>
      <c r="M654" s="2">
        <v>41548</v>
      </c>
      <c r="N654">
        <v>10</v>
      </c>
      <c r="O654" t="s">
        <v>68</v>
      </c>
      <c r="P654" t="s">
        <v>18</v>
      </c>
      <c r="Q654" t="s">
        <v>18</v>
      </c>
      <c r="R654" t="s">
        <v>21</v>
      </c>
      <c r="S654" t="s">
        <v>25</v>
      </c>
      <c r="T654">
        <v>10</v>
      </c>
      <c r="U654">
        <f>Table_ExternalData_1[[#This Row],[FinData'[Gross Sales']]]-Table_ExternalData_1[[#This Row],[FinData'[Discounts']]]</f>
        <v>69402</v>
      </c>
      <c r="V654">
        <f>SUM(Table_ExternalData_1[FinData'[Sales']])</f>
        <v>118726350.25999992</v>
      </c>
      <c r="W654">
        <f>SUM(Table_ExternalData_1[FinData'[Profit']])</f>
        <v>16893702.260000009</v>
      </c>
      <c r="X654" s="15">
        <f>Table_ExternalData_1[[#This Row],[sum of profit]]/Table_ExternalData_1[[#This Row],[sum of sale]]</f>
        <v>0.14229109395685402</v>
      </c>
    </row>
    <row r="655" spans="1:24" x14ac:dyDescent="0.25">
      <c r="A655" t="s">
        <v>4</v>
      </c>
      <c r="B655" t="s">
        <v>9</v>
      </c>
      <c r="C655" t="s">
        <v>16</v>
      </c>
      <c r="D655" t="s">
        <v>74</v>
      </c>
      <c r="E655">
        <v>2536</v>
      </c>
      <c r="F655">
        <v>120</v>
      </c>
      <c r="G655">
        <v>300</v>
      </c>
      <c r="H655">
        <v>760800</v>
      </c>
      <c r="I655">
        <v>106512</v>
      </c>
      <c r="J655">
        <v>654288</v>
      </c>
      <c r="K655">
        <v>634000</v>
      </c>
      <c r="L655">
        <v>20288</v>
      </c>
      <c r="M655" s="2">
        <v>41579</v>
      </c>
      <c r="N655">
        <v>11</v>
      </c>
      <c r="O655" t="s">
        <v>70</v>
      </c>
      <c r="P655" t="s">
        <v>18</v>
      </c>
      <c r="Q655" t="s">
        <v>18</v>
      </c>
      <c r="R655" t="s">
        <v>21</v>
      </c>
      <c r="S655" t="s">
        <v>26</v>
      </c>
      <c r="T655">
        <v>11</v>
      </c>
      <c r="U655">
        <f>Table_ExternalData_1[[#This Row],[FinData'[Gross Sales']]]-Table_ExternalData_1[[#This Row],[FinData'[Discounts']]]</f>
        <v>654288</v>
      </c>
      <c r="V655">
        <f>SUM(Table_ExternalData_1[FinData'[Sales']])</f>
        <v>118726350.25999992</v>
      </c>
      <c r="W655">
        <f>SUM(Table_ExternalData_1[FinData'[Profit']])</f>
        <v>16893702.260000009</v>
      </c>
      <c r="X655" s="15">
        <f>Table_ExternalData_1[[#This Row],[sum of profit]]/Table_ExternalData_1[[#This Row],[sum of sale]]</f>
        <v>0.14229109395685402</v>
      </c>
    </row>
    <row r="656" spans="1:24" x14ac:dyDescent="0.25">
      <c r="A656" t="s">
        <v>2</v>
      </c>
      <c r="B656" t="s">
        <v>10</v>
      </c>
      <c r="C656" t="s">
        <v>17</v>
      </c>
      <c r="D656" t="s">
        <v>74</v>
      </c>
      <c r="E656">
        <v>2903</v>
      </c>
      <c r="F656">
        <v>250</v>
      </c>
      <c r="G656">
        <v>7</v>
      </c>
      <c r="H656">
        <v>20321</v>
      </c>
      <c r="I656">
        <v>2844.94</v>
      </c>
      <c r="J656">
        <v>17476.060000000001</v>
      </c>
      <c r="K656">
        <v>14515</v>
      </c>
      <c r="L656">
        <v>2961.06</v>
      </c>
      <c r="M656" s="2">
        <v>41699</v>
      </c>
      <c r="N656">
        <v>3</v>
      </c>
      <c r="O656" t="s">
        <v>64</v>
      </c>
      <c r="P656" t="s">
        <v>19</v>
      </c>
      <c r="Q656" t="s">
        <v>19</v>
      </c>
      <c r="R656" t="s">
        <v>22</v>
      </c>
      <c r="S656" t="s">
        <v>30</v>
      </c>
      <c r="T656">
        <v>3</v>
      </c>
      <c r="U656">
        <f>Table_ExternalData_1[[#This Row],[FinData'[Gross Sales']]]-Table_ExternalData_1[[#This Row],[FinData'[Discounts']]]</f>
        <v>17476.060000000001</v>
      </c>
      <c r="V656">
        <f>SUM(Table_ExternalData_1[FinData'[Sales']])</f>
        <v>118726350.25999992</v>
      </c>
      <c r="W656">
        <f>SUM(Table_ExternalData_1[FinData'[Profit']])</f>
        <v>16893702.260000009</v>
      </c>
      <c r="X656" s="15">
        <f>Table_ExternalData_1[[#This Row],[sum of profit]]/Table_ExternalData_1[[#This Row],[sum of sale]]</f>
        <v>0.14229109395685402</v>
      </c>
    </row>
    <row r="657" spans="1:24" x14ac:dyDescent="0.25">
      <c r="A657" t="s">
        <v>4</v>
      </c>
      <c r="B657" t="s">
        <v>11</v>
      </c>
      <c r="C657" t="s">
        <v>17</v>
      </c>
      <c r="D657" t="s">
        <v>74</v>
      </c>
      <c r="E657">
        <v>2541</v>
      </c>
      <c r="F657">
        <v>250</v>
      </c>
      <c r="G657">
        <v>300</v>
      </c>
      <c r="H657">
        <v>762300</v>
      </c>
      <c r="I657">
        <v>106722</v>
      </c>
      <c r="J657">
        <v>655578</v>
      </c>
      <c r="K657">
        <v>635250</v>
      </c>
      <c r="L657">
        <v>20328</v>
      </c>
      <c r="M657" s="2">
        <v>41852</v>
      </c>
      <c r="N657">
        <v>8</v>
      </c>
      <c r="O657" t="s">
        <v>66</v>
      </c>
      <c r="P657" t="s">
        <v>19</v>
      </c>
      <c r="Q657" t="s">
        <v>19</v>
      </c>
      <c r="R657" t="s">
        <v>20</v>
      </c>
      <c r="S657" t="s">
        <v>35</v>
      </c>
      <c r="T657">
        <v>8</v>
      </c>
      <c r="U657">
        <f>Table_ExternalData_1[[#This Row],[FinData'[Gross Sales']]]-Table_ExternalData_1[[#This Row],[FinData'[Discounts']]]</f>
        <v>655578</v>
      </c>
      <c r="V657">
        <f>SUM(Table_ExternalData_1[FinData'[Sales']])</f>
        <v>118726350.25999992</v>
      </c>
      <c r="W657">
        <f>SUM(Table_ExternalData_1[FinData'[Profit']])</f>
        <v>16893702.260000009</v>
      </c>
      <c r="X657" s="15">
        <f>Table_ExternalData_1[[#This Row],[sum of profit]]/Table_ExternalData_1[[#This Row],[sum of sale]]</f>
        <v>0.14229109395685402</v>
      </c>
    </row>
    <row r="658" spans="1:24" x14ac:dyDescent="0.25">
      <c r="A658" t="s">
        <v>4</v>
      </c>
      <c r="B658" t="s">
        <v>7</v>
      </c>
      <c r="C658" t="s">
        <v>17</v>
      </c>
      <c r="D658" t="s">
        <v>74</v>
      </c>
      <c r="E658">
        <v>269</v>
      </c>
      <c r="F658">
        <v>250</v>
      </c>
      <c r="G658">
        <v>300</v>
      </c>
      <c r="H658">
        <v>80700</v>
      </c>
      <c r="I658">
        <v>11298</v>
      </c>
      <c r="J658">
        <v>69402</v>
      </c>
      <c r="K658">
        <v>67250</v>
      </c>
      <c r="L658">
        <v>2152</v>
      </c>
      <c r="M658" s="2">
        <v>41548</v>
      </c>
      <c r="N658">
        <v>10</v>
      </c>
      <c r="O658" t="s">
        <v>68</v>
      </c>
      <c r="P658" t="s">
        <v>18</v>
      </c>
      <c r="Q658" t="s">
        <v>18</v>
      </c>
      <c r="R658" t="s">
        <v>21</v>
      </c>
      <c r="S658" t="s">
        <v>25</v>
      </c>
      <c r="T658">
        <v>10</v>
      </c>
      <c r="U658">
        <f>Table_ExternalData_1[[#This Row],[FinData'[Gross Sales']]]-Table_ExternalData_1[[#This Row],[FinData'[Discounts']]]</f>
        <v>69402</v>
      </c>
      <c r="V658">
        <f>SUM(Table_ExternalData_1[FinData'[Sales']])</f>
        <v>118726350.25999992</v>
      </c>
      <c r="W658">
        <f>SUM(Table_ExternalData_1[FinData'[Profit']])</f>
        <v>16893702.260000009</v>
      </c>
      <c r="X658" s="15">
        <f>Table_ExternalData_1[[#This Row],[sum of profit]]/Table_ExternalData_1[[#This Row],[sum of sale]]</f>
        <v>0.14229109395685402</v>
      </c>
    </row>
    <row r="659" spans="1:24" x14ac:dyDescent="0.25">
      <c r="A659" t="s">
        <v>4</v>
      </c>
      <c r="B659" t="s">
        <v>7</v>
      </c>
      <c r="C659" t="s">
        <v>17</v>
      </c>
      <c r="D659" t="s">
        <v>74</v>
      </c>
      <c r="E659">
        <v>1496</v>
      </c>
      <c r="F659">
        <v>250</v>
      </c>
      <c r="G659">
        <v>300</v>
      </c>
      <c r="H659">
        <v>448800</v>
      </c>
      <c r="I659">
        <v>62832</v>
      </c>
      <c r="J659">
        <v>385968</v>
      </c>
      <c r="K659">
        <v>374000</v>
      </c>
      <c r="L659">
        <v>11968</v>
      </c>
      <c r="M659" s="2">
        <v>41913</v>
      </c>
      <c r="N659">
        <v>10</v>
      </c>
      <c r="O659" t="s">
        <v>68</v>
      </c>
      <c r="P659" t="s">
        <v>19</v>
      </c>
      <c r="Q659" t="s">
        <v>19</v>
      </c>
      <c r="R659" t="s">
        <v>21</v>
      </c>
      <c r="S659" t="s">
        <v>25</v>
      </c>
      <c r="T659">
        <v>10</v>
      </c>
      <c r="U659">
        <f>Table_ExternalData_1[[#This Row],[FinData'[Gross Sales']]]-Table_ExternalData_1[[#This Row],[FinData'[Discounts']]]</f>
        <v>385968</v>
      </c>
      <c r="V659">
        <f>SUM(Table_ExternalData_1[FinData'[Sales']])</f>
        <v>118726350.25999992</v>
      </c>
      <c r="W659">
        <f>SUM(Table_ExternalData_1[FinData'[Profit']])</f>
        <v>16893702.260000009</v>
      </c>
      <c r="X659" s="15">
        <f>Table_ExternalData_1[[#This Row],[sum of profit]]/Table_ExternalData_1[[#This Row],[sum of sale]]</f>
        <v>0.14229109395685402</v>
      </c>
    </row>
    <row r="660" spans="1:24" x14ac:dyDescent="0.25">
      <c r="A660" t="s">
        <v>4</v>
      </c>
      <c r="B660" t="s">
        <v>11</v>
      </c>
      <c r="C660" t="s">
        <v>17</v>
      </c>
      <c r="D660" t="s">
        <v>74</v>
      </c>
      <c r="E660">
        <v>1010</v>
      </c>
      <c r="F660">
        <v>250</v>
      </c>
      <c r="G660">
        <v>300</v>
      </c>
      <c r="H660">
        <v>303000</v>
      </c>
      <c r="I660">
        <v>42420</v>
      </c>
      <c r="J660">
        <v>260580</v>
      </c>
      <c r="K660">
        <v>252500</v>
      </c>
      <c r="L660">
        <v>8080</v>
      </c>
      <c r="M660" s="2">
        <v>41913</v>
      </c>
      <c r="N660">
        <v>10</v>
      </c>
      <c r="O660" t="s">
        <v>68</v>
      </c>
      <c r="P660" t="s">
        <v>19</v>
      </c>
      <c r="Q660" t="s">
        <v>19</v>
      </c>
      <c r="R660" t="s">
        <v>21</v>
      </c>
      <c r="S660" t="s">
        <v>25</v>
      </c>
      <c r="T660">
        <v>10</v>
      </c>
      <c r="U660">
        <f>Table_ExternalData_1[[#This Row],[FinData'[Gross Sales']]]-Table_ExternalData_1[[#This Row],[FinData'[Discounts']]]</f>
        <v>260580</v>
      </c>
      <c r="V660">
        <f>SUM(Table_ExternalData_1[FinData'[Sales']])</f>
        <v>118726350.25999992</v>
      </c>
      <c r="W660">
        <f>SUM(Table_ExternalData_1[FinData'[Profit']])</f>
        <v>16893702.260000009</v>
      </c>
      <c r="X660" s="15">
        <f>Table_ExternalData_1[[#This Row],[sum of profit]]/Table_ExternalData_1[[#This Row],[sum of sale]]</f>
        <v>0.14229109395685402</v>
      </c>
    </row>
    <row r="661" spans="1:24" x14ac:dyDescent="0.25">
      <c r="A661" t="s">
        <v>2</v>
      </c>
      <c r="B661" t="s">
        <v>8</v>
      </c>
      <c r="C661" t="s">
        <v>17</v>
      </c>
      <c r="D661" t="s">
        <v>74</v>
      </c>
      <c r="E661">
        <v>1281</v>
      </c>
      <c r="F661">
        <v>250</v>
      </c>
      <c r="G661">
        <v>350</v>
      </c>
      <c r="H661">
        <v>448350</v>
      </c>
      <c r="I661">
        <v>62769</v>
      </c>
      <c r="J661">
        <v>385581</v>
      </c>
      <c r="K661">
        <v>333060</v>
      </c>
      <c r="L661">
        <v>52521</v>
      </c>
      <c r="M661" s="2">
        <v>41609</v>
      </c>
      <c r="N661">
        <v>12</v>
      </c>
      <c r="O661" t="s">
        <v>63</v>
      </c>
      <c r="P661" t="s">
        <v>18</v>
      </c>
      <c r="Q661" t="s">
        <v>18</v>
      </c>
      <c r="R661" t="s">
        <v>21</v>
      </c>
      <c r="S661" t="s">
        <v>27</v>
      </c>
      <c r="T661">
        <v>12</v>
      </c>
      <c r="U661">
        <f>Table_ExternalData_1[[#This Row],[FinData'[Gross Sales']]]-Table_ExternalData_1[[#This Row],[FinData'[Discounts']]]</f>
        <v>385581</v>
      </c>
      <c r="V661">
        <f>SUM(Table_ExternalData_1[FinData'[Sales']])</f>
        <v>118726350.25999992</v>
      </c>
      <c r="W661">
        <f>SUM(Table_ExternalData_1[FinData'[Profit']])</f>
        <v>16893702.260000009</v>
      </c>
      <c r="X661" s="15">
        <f>Table_ExternalData_1[[#This Row],[sum of profit]]/Table_ExternalData_1[[#This Row],[sum of sale]]</f>
        <v>0.14229109395685402</v>
      </c>
    </row>
    <row r="662" spans="1:24" x14ac:dyDescent="0.25">
      <c r="A662" t="s">
        <v>4</v>
      </c>
      <c r="B662" t="s">
        <v>7</v>
      </c>
      <c r="C662" t="s">
        <v>12</v>
      </c>
      <c r="D662" t="s">
        <v>74</v>
      </c>
      <c r="E662">
        <v>888</v>
      </c>
      <c r="F662">
        <v>260</v>
      </c>
      <c r="G662">
        <v>300</v>
      </c>
      <c r="H662">
        <v>266400</v>
      </c>
      <c r="I662">
        <v>37296</v>
      </c>
      <c r="J662">
        <v>229104</v>
      </c>
      <c r="K662">
        <v>222000</v>
      </c>
      <c r="L662">
        <v>7104</v>
      </c>
      <c r="M662" s="2">
        <v>41699</v>
      </c>
      <c r="N662">
        <v>3</v>
      </c>
      <c r="O662" t="s">
        <v>64</v>
      </c>
      <c r="P662" t="s">
        <v>19</v>
      </c>
      <c r="Q662" t="s">
        <v>19</v>
      </c>
      <c r="R662" t="s">
        <v>22</v>
      </c>
      <c r="S662" t="s">
        <v>30</v>
      </c>
      <c r="T662">
        <v>3</v>
      </c>
      <c r="U662">
        <f>Table_ExternalData_1[[#This Row],[FinData'[Gross Sales']]]-Table_ExternalData_1[[#This Row],[FinData'[Discounts']]]</f>
        <v>229104</v>
      </c>
      <c r="V662">
        <f>SUM(Table_ExternalData_1[FinData'[Sales']])</f>
        <v>118726350.25999992</v>
      </c>
      <c r="W662">
        <f>SUM(Table_ExternalData_1[FinData'[Profit']])</f>
        <v>16893702.260000009</v>
      </c>
      <c r="X662" s="15">
        <f>Table_ExternalData_1[[#This Row],[sum of profit]]/Table_ExternalData_1[[#This Row],[sum of sale]]</f>
        <v>0.14229109395685402</v>
      </c>
    </row>
    <row r="663" spans="1:24" x14ac:dyDescent="0.25">
      <c r="A663" t="s">
        <v>1</v>
      </c>
      <c r="B663" t="s">
        <v>11</v>
      </c>
      <c r="C663" t="s">
        <v>12</v>
      </c>
      <c r="D663" t="s">
        <v>74</v>
      </c>
      <c r="E663">
        <v>2844</v>
      </c>
      <c r="F663">
        <v>260</v>
      </c>
      <c r="G663">
        <v>125</v>
      </c>
      <c r="H663">
        <v>355500</v>
      </c>
      <c r="I663">
        <v>49770</v>
      </c>
      <c r="J663">
        <v>305730</v>
      </c>
      <c r="K663">
        <v>341280</v>
      </c>
      <c r="L663">
        <v>-35550</v>
      </c>
      <c r="M663" s="2">
        <v>41760</v>
      </c>
      <c r="N663">
        <v>5</v>
      </c>
      <c r="O663" t="s">
        <v>32</v>
      </c>
      <c r="P663" t="s">
        <v>19</v>
      </c>
      <c r="Q663" t="s">
        <v>19</v>
      </c>
      <c r="R663" t="s">
        <v>23</v>
      </c>
      <c r="S663" t="s">
        <v>32</v>
      </c>
      <c r="T663">
        <v>5</v>
      </c>
      <c r="U663">
        <f>Table_ExternalData_1[[#This Row],[FinData'[Gross Sales']]]-Table_ExternalData_1[[#This Row],[FinData'[Discounts']]]</f>
        <v>305730</v>
      </c>
      <c r="V663">
        <f>SUM(Table_ExternalData_1[FinData'[Sales']])</f>
        <v>118726350.25999992</v>
      </c>
      <c r="W663">
        <f>SUM(Table_ExternalData_1[FinData'[Profit']])</f>
        <v>16893702.260000009</v>
      </c>
      <c r="X663" s="15">
        <f>Table_ExternalData_1[[#This Row],[sum of profit]]/Table_ExternalData_1[[#This Row],[sum of sale]]</f>
        <v>0.14229109395685402</v>
      </c>
    </row>
    <row r="664" spans="1:24" x14ac:dyDescent="0.25">
      <c r="A664" t="s">
        <v>0</v>
      </c>
      <c r="B664" t="s">
        <v>8</v>
      </c>
      <c r="C664" t="s">
        <v>12</v>
      </c>
      <c r="D664" t="s">
        <v>74</v>
      </c>
      <c r="E664">
        <v>2475</v>
      </c>
      <c r="F664">
        <v>260</v>
      </c>
      <c r="G664">
        <v>12</v>
      </c>
      <c r="H664">
        <v>29700</v>
      </c>
      <c r="I664">
        <v>4158</v>
      </c>
      <c r="J664">
        <v>25542</v>
      </c>
      <c r="K664">
        <v>7425</v>
      </c>
      <c r="L664">
        <v>18117</v>
      </c>
      <c r="M664" s="2">
        <v>41852</v>
      </c>
      <c r="N664">
        <v>8</v>
      </c>
      <c r="O664" t="s">
        <v>66</v>
      </c>
      <c r="P664" t="s">
        <v>19</v>
      </c>
      <c r="Q664" t="s">
        <v>19</v>
      </c>
      <c r="R664" t="s">
        <v>20</v>
      </c>
      <c r="S664" t="s">
        <v>35</v>
      </c>
      <c r="T664">
        <v>8</v>
      </c>
      <c r="U664">
        <f>Table_ExternalData_1[[#This Row],[FinData'[Gross Sales']]]-Table_ExternalData_1[[#This Row],[FinData'[Discounts']]]</f>
        <v>25542</v>
      </c>
      <c r="V664">
        <f>SUM(Table_ExternalData_1[FinData'[Sales']])</f>
        <v>118726350.25999992</v>
      </c>
      <c r="W664">
        <f>SUM(Table_ExternalData_1[FinData'[Profit']])</f>
        <v>16893702.260000009</v>
      </c>
      <c r="X664" s="15">
        <f>Table_ExternalData_1[[#This Row],[sum of profit]]/Table_ExternalData_1[[#This Row],[sum of sale]]</f>
        <v>0.14229109395685402</v>
      </c>
    </row>
    <row r="665" spans="1:24" x14ac:dyDescent="0.25">
      <c r="A665" t="s">
        <v>3</v>
      </c>
      <c r="B665" t="s">
        <v>7</v>
      </c>
      <c r="C665" t="s">
        <v>12</v>
      </c>
      <c r="D665" t="s">
        <v>74</v>
      </c>
      <c r="E665">
        <v>1743</v>
      </c>
      <c r="F665">
        <v>260</v>
      </c>
      <c r="G665">
        <v>15</v>
      </c>
      <c r="H665">
        <v>26145</v>
      </c>
      <c r="I665">
        <v>3660.3</v>
      </c>
      <c r="J665">
        <v>22484.7</v>
      </c>
      <c r="K665">
        <v>17430</v>
      </c>
      <c r="L665">
        <v>5054.7</v>
      </c>
      <c r="M665" s="2">
        <v>41548</v>
      </c>
      <c r="N665">
        <v>10</v>
      </c>
      <c r="O665" t="s">
        <v>68</v>
      </c>
      <c r="P665" t="s">
        <v>18</v>
      </c>
      <c r="Q665" t="s">
        <v>18</v>
      </c>
      <c r="R665" t="s">
        <v>21</v>
      </c>
      <c r="S665" t="s">
        <v>25</v>
      </c>
      <c r="T665">
        <v>10</v>
      </c>
      <c r="U665">
        <f>Table_ExternalData_1[[#This Row],[FinData'[Gross Sales']]]-Table_ExternalData_1[[#This Row],[FinData'[Discounts']]]</f>
        <v>22484.7</v>
      </c>
      <c r="V665">
        <f>SUM(Table_ExternalData_1[FinData'[Sales']])</f>
        <v>118726350.25999992</v>
      </c>
      <c r="W665">
        <f>SUM(Table_ExternalData_1[FinData'[Profit']])</f>
        <v>16893702.260000009</v>
      </c>
      <c r="X665" s="15">
        <f>Table_ExternalData_1[[#This Row],[sum of profit]]/Table_ExternalData_1[[#This Row],[sum of sale]]</f>
        <v>0.14229109395685402</v>
      </c>
    </row>
    <row r="666" spans="1:24" x14ac:dyDescent="0.25">
      <c r="A666" t="s">
        <v>0</v>
      </c>
      <c r="B666" t="s">
        <v>11</v>
      </c>
      <c r="C666" t="s">
        <v>12</v>
      </c>
      <c r="D666" t="s">
        <v>74</v>
      </c>
      <c r="E666">
        <v>2914</v>
      </c>
      <c r="F666">
        <v>260</v>
      </c>
      <c r="G666">
        <v>12</v>
      </c>
      <c r="H666">
        <v>34968</v>
      </c>
      <c r="I666">
        <v>4895.5200000000004</v>
      </c>
      <c r="J666">
        <v>30072.48</v>
      </c>
      <c r="K666">
        <v>8742</v>
      </c>
      <c r="L666">
        <v>21330.48</v>
      </c>
      <c r="M666" s="2">
        <v>41913</v>
      </c>
      <c r="N666">
        <v>10</v>
      </c>
      <c r="O666" t="s">
        <v>68</v>
      </c>
      <c r="P666" t="s">
        <v>19</v>
      </c>
      <c r="Q666" t="s">
        <v>19</v>
      </c>
      <c r="R666" t="s">
        <v>21</v>
      </c>
      <c r="S666" t="s">
        <v>25</v>
      </c>
      <c r="T666">
        <v>10</v>
      </c>
      <c r="U666">
        <f>Table_ExternalData_1[[#This Row],[FinData'[Gross Sales']]]-Table_ExternalData_1[[#This Row],[FinData'[Discounts']]]</f>
        <v>30072.48</v>
      </c>
      <c r="V666">
        <f>SUM(Table_ExternalData_1[FinData'[Sales']])</f>
        <v>118726350.25999992</v>
      </c>
      <c r="W666">
        <f>SUM(Table_ExternalData_1[FinData'[Profit']])</f>
        <v>16893702.260000009</v>
      </c>
      <c r="X666" s="15">
        <f>Table_ExternalData_1[[#This Row],[sum of profit]]/Table_ExternalData_1[[#This Row],[sum of sale]]</f>
        <v>0.14229109395685402</v>
      </c>
    </row>
    <row r="667" spans="1:24" x14ac:dyDescent="0.25">
      <c r="A667" t="s">
        <v>2</v>
      </c>
      <c r="B667" t="s">
        <v>8</v>
      </c>
      <c r="C667" t="s">
        <v>12</v>
      </c>
      <c r="D667" t="s">
        <v>74</v>
      </c>
      <c r="E667">
        <v>1731</v>
      </c>
      <c r="F667">
        <v>260</v>
      </c>
      <c r="G667">
        <v>7</v>
      </c>
      <c r="H667">
        <v>12117</v>
      </c>
      <c r="I667">
        <v>1696.38</v>
      </c>
      <c r="J667">
        <v>10420.620000000001</v>
      </c>
      <c r="K667">
        <v>8655</v>
      </c>
      <c r="L667">
        <v>1765.62</v>
      </c>
      <c r="M667" s="2">
        <v>41913</v>
      </c>
      <c r="N667">
        <v>10</v>
      </c>
      <c r="O667" t="s">
        <v>68</v>
      </c>
      <c r="P667" t="s">
        <v>19</v>
      </c>
      <c r="Q667" t="s">
        <v>19</v>
      </c>
      <c r="R667" t="s">
        <v>21</v>
      </c>
      <c r="S667" t="s">
        <v>25</v>
      </c>
      <c r="T667">
        <v>10</v>
      </c>
      <c r="U667">
        <f>Table_ExternalData_1[[#This Row],[FinData'[Gross Sales']]]-Table_ExternalData_1[[#This Row],[FinData'[Discounts']]]</f>
        <v>10420.619999999999</v>
      </c>
      <c r="V667">
        <f>SUM(Table_ExternalData_1[FinData'[Sales']])</f>
        <v>118726350.25999992</v>
      </c>
      <c r="W667">
        <f>SUM(Table_ExternalData_1[FinData'[Profit']])</f>
        <v>16893702.260000009</v>
      </c>
      <c r="X667" s="15">
        <f>Table_ExternalData_1[[#This Row],[sum of profit]]/Table_ExternalData_1[[#This Row],[sum of sale]]</f>
        <v>0.14229109395685402</v>
      </c>
    </row>
    <row r="668" spans="1:24" x14ac:dyDescent="0.25">
      <c r="A668" t="s">
        <v>2</v>
      </c>
      <c r="B668" t="s">
        <v>10</v>
      </c>
      <c r="C668" t="s">
        <v>12</v>
      </c>
      <c r="D668" t="s">
        <v>74</v>
      </c>
      <c r="E668">
        <v>1727</v>
      </c>
      <c r="F668">
        <v>260</v>
      </c>
      <c r="G668">
        <v>7</v>
      </c>
      <c r="H668">
        <v>12089</v>
      </c>
      <c r="I668">
        <v>1692.46</v>
      </c>
      <c r="J668">
        <v>10396.540000000001</v>
      </c>
      <c r="K668">
        <v>8635</v>
      </c>
      <c r="L668">
        <v>1761.54</v>
      </c>
      <c r="M668" s="2">
        <v>41548</v>
      </c>
      <c r="N668">
        <v>10</v>
      </c>
      <c r="O668" t="s">
        <v>68</v>
      </c>
      <c r="P668" t="s">
        <v>18</v>
      </c>
      <c r="Q668" t="s">
        <v>18</v>
      </c>
      <c r="R668" t="s">
        <v>21</v>
      </c>
      <c r="S668" t="s">
        <v>25</v>
      </c>
      <c r="T668">
        <v>10</v>
      </c>
      <c r="U668">
        <f>Table_ExternalData_1[[#This Row],[FinData'[Gross Sales']]]-Table_ExternalData_1[[#This Row],[FinData'[Discounts']]]</f>
        <v>10396.540000000001</v>
      </c>
      <c r="V668">
        <f>SUM(Table_ExternalData_1[FinData'[Sales']])</f>
        <v>118726350.25999992</v>
      </c>
      <c r="W668">
        <f>SUM(Table_ExternalData_1[FinData'[Profit']])</f>
        <v>16893702.260000009</v>
      </c>
      <c r="X668" s="15">
        <f>Table_ExternalData_1[[#This Row],[sum of profit]]/Table_ExternalData_1[[#This Row],[sum of sale]]</f>
        <v>0.14229109395685402</v>
      </c>
    </row>
    <row r="669" spans="1:24" x14ac:dyDescent="0.25">
      <c r="A669" t="s">
        <v>3</v>
      </c>
      <c r="B669" t="s">
        <v>10</v>
      </c>
      <c r="C669" t="s">
        <v>12</v>
      </c>
      <c r="D669" t="s">
        <v>74</v>
      </c>
      <c r="E669">
        <v>1870</v>
      </c>
      <c r="F669">
        <v>260</v>
      </c>
      <c r="G669">
        <v>15</v>
      </c>
      <c r="H669">
        <v>28050</v>
      </c>
      <c r="I669">
        <v>3927</v>
      </c>
      <c r="J669">
        <v>24123</v>
      </c>
      <c r="K669">
        <v>18700</v>
      </c>
      <c r="L669">
        <v>5423</v>
      </c>
      <c r="M669" s="2">
        <v>41579</v>
      </c>
      <c r="N669">
        <v>11</v>
      </c>
      <c r="O669" t="s">
        <v>70</v>
      </c>
      <c r="P669" t="s">
        <v>18</v>
      </c>
      <c r="Q669" t="s">
        <v>18</v>
      </c>
      <c r="R669" t="s">
        <v>21</v>
      </c>
      <c r="S669" t="s">
        <v>26</v>
      </c>
      <c r="T669">
        <v>11</v>
      </c>
      <c r="U669">
        <f>Table_ExternalData_1[[#This Row],[FinData'[Gross Sales']]]-Table_ExternalData_1[[#This Row],[FinData'[Discounts']]]</f>
        <v>24123</v>
      </c>
      <c r="V669">
        <f>SUM(Table_ExternalData_1[FinData'[Sales']])</f>
        <v>118726350.25999992</v>
      </c>
      <c r="W669">
        <f>SUM(Table_ExternalData_1[FinData'[Profit']])</f>
        <v>16893702.260000009</v>
      </c>
      <c r="X669" s="15">
        <f>Table_ExternalData_1[[#This Row],[sum of profit]]/Table_ExternalData_1[[#This Row],[sum of sale]]</f>
        <v>0.14229109395685402</v>
      </c>
    </row>
    <row r="670" spans="1:24" x14ac:dyDescent="0.25">
      <c r="A670" t="s">
        <v>1</v>
      </c>
      <c r="B670" t="s">
        <v>8</v>
      </c>
      <c r="C670" t="s">
        <v>13</v>
      </c>
      <c r="D670" t="s">
        <v>74</v>
      </c>
      <c r="E670">
        <v>1174</v>
      </c>
      <c r="F670">
        <v>3</v>
      </c>
      <c r="G670">
        <v>125</v>
      </c>
      <c r="H670">
        <v>146750</v>
      </c>
      <c r="I670">
        <v>22012.5</v>
      </c>
      <c r="J670">
        <v>124737.5</v>
      </c>
      <c r="K670">
        <v>140880</v>
      </c>
      <c r="L670">
        <v>-16142.5</v>
      </c>
      <c r="M670" s="2">
        <v>41852</v>
      </c>
      <c r="N670">
        <v>8</v>
      </c>
      <c r="O670" t="s">
        <v>66</v>
      </c>
      <c r="P670" t="s">
        <v>19</v>
      </c>
      <c r="Q670" t="s">
        <v>19</v>
      </c>
      <c r="R670" t="s">
        <v>20</v>
      </c>
      <c r="S670" t="s">
        <v>35</v>
      </c>
      <c r="T670">
        <v>8</v>
      </c>
      <c r="U670">
        <f>Table_ExternalData_1[[#This Row],[FinData'[Gross Sales']]]-Table_ExternalData_1[[#This Row],[FinData'[Discounts']]]</f>
        <v>124737.5</v>
      </c>
      <c r="V670">
        <f>SUM(Table_ExternalData_1[FinData'[Sales']])</f>
        <v>118726350.25999992</v>
      </c>
      <c r="W670">
        <f>SUM(Table_ExternalData_1[FinData'[Profit']])</f>
        <v>16893702.260000009</v>
      </c>
      <c r="X670" s="15">
        <f>Table_ExternalData_1[[#This Row],[sum of profit]]/Table_ExternalData_1[[#This Row],[sum of sale]]</f>
        <v>0.14229109395685402</v>
      </c>
    </row>
    <row r="671" spans="1:24" x14ac:dyDescent="0.25">
      <c r="A671" t="s">
        <v>1</v>
      </c>
      <c r="B671" t="s">
        <v>9</v>
      </c>
      <c r="C671" t="s">
        <v>13</v>
      </c>
      <c r="D671" t="s">
        <v>74</v>
      </c>
      <c r="E671">
        <v>2767</v>
      </c>
      <c r="F671">
        <v>3</v>
      </c>
      <c r="G671">
        <v>125</v>
      </c>
      <c r="H671">
        <v>345875</v>
      </c>
      <c r="I671">
        <v>51881.25</v>
      </c>
      <c r="J671">
        <v>293993.75</v>
      </c>
      <c r="K671">
        <v>332040</v>
      </c>
      <c r="L671">
        <v>-38046.25</v>
      </c>
      <c r="M671" s="2">
        <v>41852</v>
      </c>
      <c r="N671">
        <v>8</v>
      </c>
      <c r="O671" t="s">
        <v>66</v>
      </c>
      <c r="P671" t="s">
        <v>19</v>
      </c>
      <c r="Q671" t="s">
        <v>19</v>
      </c>
      <c r="R671" t="s">
        <v>20</v>
      </c>
      <c r="S671" t="s">
        <v>35</v>
      </c>
      <c r="T671">
        <v>8</v>
      </c>
      <c r="U671">
        <f>Table_ExternalData_1[[#This Row],[FinData'[Gross Sales']]]-Table_ExternalData_1[[#This Row],[FinData'[Discounts']]]</f>
        <v>293993.75</v>
      </c>
      <c r="V671">
        <f>SUM(Table_ExternalData_1[FinData'[Sales']])</f>
        <v>118726350.25999992</v>
      </c>
      <c r="W671">
        <f>SUM(Table_ExternalData_1[FinData'[Profit']])</f>
        <v>16893702.260000009</v>
      </c>
      <c r="X671" s="15">
        <f>Table_ExternalData_1[[#This Row],[sum of profit]]/Table_ExternalData_1[[#This Row],[sum of sale]]</f>
        <v>0.14229109395685402</v>
      </c>
    </row>
    <row r="672" spans="1:24" x14ac:dyDescent="0.25">
      <c r="A672" t="s">
        <v>1</v>
      </c>
      <c r="B672" t="s">
        <v>9</v>
      </c>
      <c r="C672" t="s">
        <v>13</v>
      </c>
      <c r="D672" t="s">
        <v>74</v>
      </c>
      <c r="E672">
        <v>1085</v>
      </c>
      <c r="F672">
        <v>3</v>
      </c>
      <c r="G672">
        <v>125</v>
      </c>
      <c r="H672">
        <v>135625</v>
      </c>
      <c r="I672">
        <v>20343.75</v>
      </c>
      <c r="J672">
        <v>115281.25</v>
      </c>
      <c r="K672">
        <v>130200</v>
      </c>
      <c r="L672">
        <v>-14918.75</v>
      </c>
      <c r="M672" s="2">
        <v>41913</v>
      </c>
      <c r="N672">
        <v>10</v>
      </c>
      <c r="O672" t="s">
        <v>68</v>
      </c>
      <c r="P672" t="s">
        <v>19</v>
      </c>
      <c r="Q672" t="s">
        <v>19</v>
      </c>
      <c r="R672" t="s">
        <v>21</v>
      </c>
      <c r="S672" t="s">
        <v>25</v>
      </c>
      <c r="T672">
        <v>10</v>
      </c>
      <c r="U672">
        <f>Table_ExternalData_1[[#This Row],[FinData'[Gross Sales']]]-Table_ExternalData_1[[#This Row],[FinData'[Discounts']]]</f>
        <v>115281.25</v>
      </c>
      <c r="V672">
        <f>SUM(Table_ExternalData_1[FinData'[Sales']])</f>
        <v>118726350.25999992</v>
      </c>
      <c r="W672">
        <f>SUM(Table_ExternalData_1[FinData'[Profit']])</f>
        <v>16893702.260000009</v>
      </c>
      <c r="X672" s="15">
        <f>Table_ExternalData_1[[#This Row],[sum of profit]]/Table_ExternalData_1[[#This Row],[sum of sale]]</f>
        <v>0.14229109395685402</v>
      </c>
    </row>
    <row r="673" spans="1:24" x14ac:dyDescent="0.25">
      <c r="A673" t="s">
        <v>4</v>
      </c>
      <c r="B673" t="s">
        <v>10</v>
      </c>
      <c r="C673" t="s">
        <v>14</v>
      </c>
      <c r="D673" t="s">
        <v>74</v>
      </c>
      <c r="E673">
        <v>546</v>
      </c>
      <c r="F673">
        <v>5</v>
      </c>
      <c r="G673">
        <v>300</v>
      </c>
      <c r="H673">
        <v>163800</v>
      </c>
      <c r="I673">
        <v>24570</v>
      </c>
      <c r="J673">
        <v>139230</v>
      </c>
      <c r="K673">
        <v>136500</v>
      </c>
      <c r="L673">
        <v>2730</v>
      </c>
      <c r="M673" s="2">
        <v>41913</v>
      </c>
      <c r="N673">
        <v>10</v>
      </c>
      <c r="O673" t="s">
        <v>68</v>
      </c>
      <c r="P673" t="s">
        <v>19</v>
      </c>
      <c r="Q673" t="s">
        <v>19</v>
      </c>
      <c r="R673" t="s">
        <v>21</v>
      </c>
      <c r="S673" t="s">
        <v>25</v>
      </c>
      <c r="T673">
        <v>10</v>
      </c>
      <c r="U673">
        <f>Table_ExternalData_1[[#This Row],[FinData'[Gross Sales']]]-Table_ExternalData_1[[#This Row],[FinData'[Discounts']]]</f>
        <v>139230</v>
      </c>
      <c r="V673">
        <f>SUM(Table_ExternalData_1[FinData'[Sales']])</f>
        <v>118726350.25999992</v>
      </c>
      <c r="W673">
        <f>SUM(Table_ExternalData_1[FinData'[Profit']])</f>
        <v>16893702.260000009</v>
      </c>
      <c r="X673" s="15">
        <f>Table_ExternalData_1[[#This Row],[sum of profit]]/Table_ExternalData_1[[#This Row],[sum of sale]]</f>
        <v>0.14229109395685402</v>
      </c>
    </row>
    <row r="674" spans="1:24" x14ac:dyDescent="0.25">
      <c r="A674" t="s">
        <v>2</v>
      </c>
      <c r="B674" t="s">
        <v>9</v>
      </c>
      <c r="C674" t="s">
        <v>15</v>
      </c>
      <c r="D674" t="s">
        <v>74</v>
      </c>
      <c r="E674">
        <v>1158</v>
      </c>
      <c r="F674">
        <v>10</v>
      </c>
      <c r="G674">
        <v>20</v>
      </c>
      <c r="H674">
        <v>23160</v>
      </c>
      <c r="I674">
        <v>3474</v>
      </c>
      <c r="J674">
        <v>19686</v>
      </c>
      <c r="K674">
        <v>11580</v>
      </c>
      <c r="L674">
        <v>8106</v>
      </c>
      <c r="M674" s="2">
        <v>41699</v>
      </c>
      <c r="N674">
        <v>3</v>
      </c>
      <c r="O674" t="s">
        <v>64</v>
      </c>
      <c r="P674" t="s">
        <v>19</v>
      </c>
      <c r="Q674" t="s">
        <v>19</v>
      </c>
      <c r="R674" t="s">
        <v>22</v>
      </c>
      <c r="S674" t="s">
        <v>30</v>
      </c>
      <c r="T674">
        <v>3</v>
      </c>
      <c r="U674">
        <f>Table_ExternalData_1[[#This Row],[FinData'[Gross Sales']]]-Table_ExternalData_1[[#This Row],[FinData'[Discounts']]]</f>
        <v>19686</v>
      </c>
      <c r="V674">
        <f>SUM(Table_ExternalData_1[FinData'[Sales']])</f>
        <v>118726350.25999992</v>
      </c>
      <c r="W674">
        <f>SUM(Table_ExternalData_1[FinData'[Profit']])</f>
        <v>16893702.260000009</v>
      </c>
      <c r="X674" s="15">
        <f>Table_ExternalData_1[[#This Row],[sum of profit]]/Table_ExternalData_1[[#This Row],[sum of sale]]</f>
        <v>0.14229109395685402</v>
      </c>
    </row>
    <row r="675" spans="1:24" x14ac:dyDescent="0.25">
      <c r="A675" t="s">
        <v>3</v>
      </c>
      <c r="B675" t="s">
        <v>7</v>
      </c>
      <c r="C675" t="s">
        <v>15</v>
      </c>
      <c r="D675" t="s">
        <v>74</v>
      </c>
      <c r="E675">
        <v>1614</v>
      </c>
      <c r="F675">
        <v>10</v>
      </c>
      <c r="G675">
        <v>15</v>
      </c>
      <c r="H675">
        <v>24210</v>
      </c>
      <c r="I675">
        <v>3631.5</v>
      </c>
      <c r="J675">
        <v>20578.5</v>
      </c>
      <c r="K675">
        <v>16140</v>
      </c>
      <c r="L675">
        <v>4438.5</v>
      </c>
      <c r="M675" s="2">
        <v>41730</v>
      </c>
      <c r="N675">
        <v>4</v>
      </c>
      <c r="O675" t="s">
        <v>71</v>
      </c>
      <c r="P675" t="s">
        <v>19</v>
      </c>
      <c r="Q675" t="s">
        <v>19</v>
      </c>
      <c r="R675" t="s">
        <v>23</v>
      </c>
      <c r="S675" t="s">
        <v>31</v>
      </c>
      <c r="T675">
        <v>4</v>
      </c>
      <c r="U675">
        <f>Table_ExternalData_1[[#This Row],[FinData'[Gross Sales']]]-Table_ExternalData_1[[#This Row],[FinData'[Discounts']]]</f>
        <v>20578.5</v>
      </c>
      <c r="V675">
        <f>SUM(Table_ExternalData_1[FinData'[Sales']])</f>
        <v>118726350.25999992</v>
      </c>
      <c r="W675">
        <f>SUM(Table_ExternalData_1[FinData'[Profit']])</f>
        <v>16893702.260000009</v>
      </c>
      <c r="X675" s="15">
        <f>Table_ExternalData_1[[#This Row],[sum of profit]]/Table_ExternalData_1[[#This Row],[sum of sale]]</f>
        <v>0.14229109395685402</v>
      </c>
    </row>
    <row r="676" spans="1:24" x14ac:dyDescent="0.25">
      <c r="A676" t="s">
        <v>2</v>
      </c>
      <c r="B676" t="s">
        <v>10</v>
      </c>
      <c r="C676" t="s">
        <v>15</v>
      </c>
      <c r="D676" t="s">
        <v>74</v>
      </c>
      <c r="E676">
        <v>2535</v>
      </c>
      <c r="F676">
        <v>10</v>
      </c>
      <c r="G676">
        <v>7</v>
      </c>
      <c r="H676">
        <v>17745</v>
      </c>
      <c r="I676">
        <v>2661.75</v>
      </c>
      <c r="J676">
        <v>15083.25</v>
      </c>
      <c r="K676">
        <v>12675</v>
      </c>
      <c r="L676">
        <v>2408.25</v>
      </c>
      <c r="M676" s="2">
        <v>41730</v>
      </c>
      <c r="N676">
        <v>4</v>
      </c>
      <c r="O676" t="s">
        <v>71</v>
      </c>
      <c r="P676" t="s">
        <v>19</v>
      </c>
      <c r="Q676" t="s">
        <v>19</v>
      </c>
      <c r="R676" t="s">
        <v>23</v>
      </c>
      <c r="S676" t="s">
        <v>31</v>
      </c>
      <c r="T676">
        <v>4</v>
      </c>
      <c r="U676">
        <f>Table_ExternalData_1[[#This Row],[FinData'[Gross Sales']]]-Table_ExternalData_1[[#This Row],[FinData'[Discounts']]]</f>
        <v>15083.25</v>
      </c>
      <c r="V676">
        <f>SUM(Table_ExternalData_1[FinData'[Sales']])</f>
        <v>118726350.25999992</v>
      </c>
      <c r="W676">
        <f>SUM(Table_ExternalData_1[FinData'[Profit']])</f>
        <v>16893702.260000009</v>
      </c>
      <c r="X676" s="15">
        <f>Table_ExternalData_1[[#This Row],[sum of profit]]/Table_ExternalData_1[[#This Row],[sum of sale]]</f>
        <v>0.14229109395685402</v>
      </c>
    </row>
    <row r="677" spans="1:24" x14ac:dyDescent="0.25">
      <c r="A677" t="s">
        <v>2</v>
      </c>
      <c r="B677" t="s">
        <v>10</v>
      </c>
      <c r="C677" t="s">
        <v>15</v>
      </c>
      <c r="D677" t="s">
        <v>74</v>
      </c>
      <c r="E677">
        <v>2851</v>
      </c>
      <c r="F677">
        <v>10</v>
      </c>
      <c r="G677">
        <v>350</v>
      </c>
      <c r="H677">
        <v>997850</v>
      </c>
      <c r="I677">
        <v>149677.5</v>
      </c>
      <c r="J677">
        <v>848172.5</v>
      </c>
      <c r="K677">
        <v>741260</v>
      </c>
      <c r="L677">
        <v>106912.5</v>
      </c>
      <c r="M677" s="2">
        <v>41760</v>
      </c>
      <c r="N677">
        <v>5</v>
      </c>
      <c r="O677" t="s">
        <v>32</v>
      </c>
      <c r="P677" t="s">
        <v>19</v>
      </c>
      <c r="Q677" t="s">
        <v>19</v>
      </c>
      <c r="R677" t="s">
        <v>23</v>
      </c>
      <c r="S677" t="s">
        <v>32</v>
      </c>
      <c r="T677">
        <v>5</v>
      </c>
      <c r="U677">
        <f>Table_ExternalData_1[[#This Row],[FinData'[Gross Sales']]]-Table_ExternalData_1[[#This Row],[FinData'[Discounts']]]</f>
        <v>848172.5</v>
      </c>
      <c r="V677">
        <f>SUM(Table_ExternalData_1[FinData'[Sales']])</f>
        <v>118726350.25999992</v>
      </c>
      <c r="W677">
        <f>SUM(Table_ExternalData_1[FinData'[Profit']])</f>
        <v>16893702.260000009</v>
      </c>
      <c r="X677" s="15">
        <f>Table_ExternalData_1[[#This Row],[sum of profit]]/Table_ExternalData_1[[#This Row],[sum of sale]]</f>
        <v>0.14229109395685402</v>
      </c>
    </row>
    <row r="678" spans="1:24" x14ac:dyDescent="0.25">
      <c r="A678" t="s">
        <v>3</v>
      </c>
      <c r="B678" t="s">
        <v>7</v>
      </c>
      <c r="C678" t="s">
        <v>15</v>
      </c>
      <c r="D678" t="s">
        <v>74</v>
      </c>
      <c r="E678">
        <v>2559</v>
      </c>
      <c r="F678">
        <v>10</v>
      </c>
      <c r="G678">
        <v>15</v>
      </c>
      <c r="H678">
        <v>38385</v>
      </c>
      <c r="I678">
        <v>5757.75</v>
      </c>
      <c r="J678">
        <v>32627.25</v>
      </c>
      <c r="K678">
        <v>25590</v>
      </c>
      <c r="L678">
        <v>7037.25</v>
      </c>
      <c r="M678" s="2">
        <v>41852</v>
      </c>
      <c r="N678">
        <v>8</v>
      </c>
      <c r="O678" t="s">
        <v>66</v>
      </c>
      <c r="P678" t="s">
        <v>19</v>
      </c>
      <c r="Q678" t="s">
        <v>19</v>
      </c>
      <c r="R678" t="s">
        <v>20</v>
      </c>
      <c r="S678" t="s">
        <v>35</v>
      </c>
      <c r="T678">
        <v>8</v>
      </c>
      <c r="U678">
        <f>Table_ExternalData_1[[#This Row],[FinData'[Gross Sales']]]-Table_ExternalData_1[[#This Row],[FinData'[Discounts']]]</f>
        <v>32627.25</v>
      </c>
      <c r="V678">
        <f>SUM(Table_ExternalData_1[FinData'[Sales']])</f>
        <v>118726350.25999992</v>
      </c>
      <c r="W678">
        <f>SUM(Table_ExternalData_1[FinData'[Profit']])</f>
        <v>16893702.260000009</v>
      </c>
      <c r="X678" s="15">
        <f>Table_ExternalData_1[[#This Row],[sum of profit]]/Table_ExternalData_1[[#This Row],[sum of sale]]</f>
        <v>0.14229109395685402</v>
      </c>
    </row>
    <row r="679" spans="1:24" x14ac:dyDescent="0.25">
      <c r="A679" t="s">
        <v>2</v>
      </c>
      <c r="B679" t="s">
        <v>11</v>
      </c>
      <c r="C679" t="s">
        <v>15</v>
      </c>
      <c r="D679" t="s">
        <v>74</v>
      </c>
      <c r="E679">
        <v>267</v>
      </c>
      <c r="F679">
        <v>10</v>
      </c>
      <c r="G679">
        <v>20</v>
      </c>
      <c r="H679">
        <v>5340</v>
      </c>
      <c r="I679">
        <v>801</v>
      </c>
      <c r="J679">
        <v>4539</v>
      </c>
      <c r="K679">
        <v>2670</v>
      </c>
      <c r="L679">
        <v>1869</v>
      </c>
      <c r="M679" s="2">
        <v>41548</v>
      </c>
      <c r="N679">
        <v>10</v>
      </c>
      <c r="O679" t="s">
        <v>68</v>
      </c>
      <c r="P679" t="s">
        <v>18</v>
      </c>
      <c r="Q679" t="s">
        <v>18</v>
      </c>
      <c r="R679" t="s">
        <v>21</v>
      </c>
      <c r="S679" t="s">
        <v>25</v>
      </c>
      <c r="T679">
        <v>10</v>
      </c>
      <c r="U679">
        <f>Table_ExternalData_1[[#This Row],[FinData'[Gross Sales']]]-Table_ExternalData_1[[#This Row],[FinData'[Discounts']]]</f>
        <v>4539</v>
      </c>
      <c r="V679">
        <f>SUM(Table_ExternalData_1[FinData'[Sales']])</f>
        <v>118726350.25999992</v>
      </c>
      <c r="W679">
        <f>SUM(Table_ExternalData_1[FinData'[Profit']])</f>
        <v>16893702.260000009</v>
      </c>
      <c r="X679" s="15">
        <f>Table_ExternalData_1[[#This Row],[sum of profit]]/Table_ExternalData_1[[#This Row],[sum of sale]]</f>
        <v>0.14229109395685402</v>
      </c>
    </row>
    <row r="680" spans="1:24" x14ac:dyDescent="0.25">
      <c r="A680" t="s">
        <v>1</v>
      </c>
      <c r="B680" t="s">
        <v>9</v>
      </c>
      <c r="C680" t="s">
        <v>15</v>
      </c>
      <c r="D680" t="s">
        <v>74</v>
      </c>
      <c r="E680">
        <v>1085</v>
      </c>
      <c r="F680">
        <v>10</v>
      </c>
      <c r="G680">
        <v>125</v>
      </c>
      <c r="H680">
        <v>135625</v>
      </c>
      <c r="I680">
        <v>20343.75</v>
      </c>
      <c r="J680">
        <v>115281.25</v>
      </c>
      <c r="K680">
        <v>130200</v>
      </c>
      <c r="L680">
        <v>-14918.75</v>
      </c>
      <c r="M680" s="2">
        <v>41913</v>
      </c>
      <c r="N680">
        <v>10</v>
      </c>
      <c r="O680" t="s">
        <v>68</v>
      </c>
      <c r="P680" t="s">
        <v>19</v>
      </c>
      <c r="Q680" t="s">
        <v>19</v>
      </c>
      <c r="R680" t="s">
        <v>21</v>
      </c>
      <c r="S680" t="s">
        <v>25</v>
      </c>
      <c r="T680">
        <v>10</v>
      </c>
      <c r="U680">
        <f>Table_ExternalData_1[[#This Row],[FinData'[Gross Sales']]]-Table_ExternalData_1[[#This Row],[FinData'[Discounts']]]</f>
        <v>115281.25</v>
      </c>
      <c r="V680">
        <f>SUM(Table_ExternalData_1[FinData'[Sales']])</f>
        <v>118726350.25999992</v>
      </c>
      <c r="W680">
        <f>SUM(Table_ExternalData_1[FinData'[Profit']])</f>
        <v>16893702.260000009</v>
      </c>
      <c r="X680" s="15">
        <f>Table_ExternalData_1[[#This Row],[sum of profit]]/Table_ExternalData_1[[#This Row],[sum of sale]]</f>
        <v>0.14229109395685402</v>
      </c>
    </row>
    <row r="681" spans="1:24" x14ac:dyDescent="0.25">
      <c r="A681" t="s">
        <v>3</v>
      </c>
      <c r="B681" t="s">
        <v>9</v>
      </c>
      <c r="C681" t="s">
        <v>15</v>
      </c>
      <c r="D681" t="s">
        <v>74</v>
      </c>
      <c r="E681">
        <v>1175</v>
      </c>
      <c r="F681">
        <v>10</v>
      </c>
      <c r="G681">
        <v>15</v>
      </c>
      <c r="H681">
        <v>17625</v>
      </c>
      <c r="I681">
        <v>2643.75</v>
      </c>
      <c r="J681">
        <v>14981.25</v>
      </c>
      <c r="K681">
        <v>11750</v>
      </c>
      <c r="L681">
        <v>3231.25</v>
      </c>
      <c r="M681" s="2">
        <v>41913</v>
      </c>
      <c r="N681">
        <v>10</v>
      </c>
      <c r="O681" t="s">
        <v>68</v>
      </c>
      <c r="P681" t="s">
        <v>19</v>
      </c>
      <c r="Q681" t="s">
        <v>19</v>
      </c>
      <c r="R681" t="s">
        <v>21</v>
      </c>
      <c r="S681" t="s">
        <v>25</v>
      </c>
      <c r="T681">
        <v>10</v>
      </c>
      <c r="U681">
        <f>Table_ExternalData_1[[#This Row],[FinData'[Gross Sales']]]-Table_ExternalData_1[[#This Row],[FinData'[Discounts']]]</f>
        <v>14981.25</v>
      </c>
      <c r="V681">
        <f>SUM(Table_ExternalData_1[FinData'[Sales']])</f>
        <v>118726350.25999992</v>
      </c>
      <c r="W681">
        <f>SUM(Table_ExternalData_1[FinData'[Profit']])</f>
        <v>16893702.260000009</v>
      </c>
      <c r="X681" s="15">
        <f>Table_ExternalData_1[[#This Row],[sum of profit]]/Table_ExternalData_1[[#This Row],[sum of sale]]</f>
        <v>0.14229109395685402</v>
      </c>
    </row>
    <row r="682" spans="1:24" x14ac:dyDescent="0.25">
      <c r="A682" t="s">
        <v>2</v>
      </c>
      <c r="B682" t="s">
        <v>11</v>
      </c>
      <c r="C682" t="s">
        <v>15</v>
      </c>
      <c r="D682" t="s">
        <v>74</v>
      </c>
      <c r="E682">
        <v>2007</v>
      </c>
      <c r="F682">
        <v>10</v>
      </c>
      <c r="G682">
        <v>350</v>
      </c>
      <c r="H682">
        <v>702450</v>
      </c>
      <c r="I682">
        <v>105367.5</v>
      </c>
      <c r="J682">
        <v>597082.5</v>
      </c>
      <c r="K682">
        <v>521820</v>
      </c>
      <c r="L682">
        <v>75262.5</v>
      </c>
      <c r="M682" s="2">
        <v>41579</v>
      </c>
      <c r="N682">
        <v>11</v>
      </c>
      <c r="O682" t="s">
        <v>70</v>
      </c>
      <c r="P682" t="s">
        <v>18</v>
      </c>
      <c r="Q682" t="s">
        <v>18</v>
      </c>
      <c r="R682" t="s">
        <v>21</v>
      </c>
      <c r="S682" t="s">
        <v>26</v>
      </c>
      <c r="T682">
        <v>11</v>
      </c>
      <c r="U682">
        <f>Table_ExternalData_1[[#This Row],[FinData'[Gross Sales']]]-Table_ExternalData_1[[#This Row],[FinData'[Discounts']]]</f>
        <v>597082.5</v>
      </c>
      <c r="V682">
        <f>SUM(Table_ExternalData_1[FinData'[Sales']])</f>
        <v>118726350.25999992</v>
      </c>
      <c r="W682">
        <f>SUM(Table_ExternalData_1[FinData'[Profit']])</f>
        <v>16893702.260000009</v>
      </c>
      <c r="X682" s="15">
        <f>Table_ExternalData_1[[#This Row],[sum of profit]]/Table_ExternalData_1[[#This Row],[sum of sale]]</f>
        <v>0.14229109395685402</v>
      </c>
    </row>
    <row r="683" spans="1:24" x14ac:dyDescent="0.25">
      <c r="A683" t="s">
        <v>2</v>
      </c>
      <c r="B683" t="s">
        <v>10</v>
      </c>
      <c r="C683" t="s">
        <v>15</v>
      </c>
      <c r="D683" t="s">
        <v>74</v>
      </c>
      <c r="E683">
        <v>2151</v>
      </c>
      <c r="F683">
        <v>10</v>
      </c>
      <c r="G683">
        <v>350</v>
      </c>
      <c r="H683">
        <v>752850</v>
      </c>
      <c r="I683">
        <v>112927.5</v>
      </c>
      <c r="J683">
        <v>639922.5</v>
      </c>
      <c r="K683">
        <v>559260</v>
      </c>
      <c r="L683">
        <v>80662.5</v>
      </c>
      <c r="M683" s="2">
        <v>41579</v>
      </c>
      <c r="N683">
        <v>11</v>
      </c>
      <c r="O683" t="s">
        <v>70</v>
      </c>
      <c r="P683" t="s">
        <v>18</v>
      </c>
      <c r="Q683" t="s">
        <v>18</v>
      </c>
      <c r="R683" t="s">
        <v>21</v>
      </c>
      <c r="S683" t="s">
        <v>26</v>
      </c>
      <c r="T683">
        <v>11</v>
      </c>
      <c r="U683">
        <f>Table_ExternalData_1[[#This Row],[FinData'[Gross Sales']]]-Table_ExternalData_1[[#This Row],[FinData'[Discounts']]]</f>
        <v>639922.5</v>
      </c>
      <c r="V683">
        <f>SUM(Table_ExternalData_1[FinData'[Sales']])</f>
        <v>118726350.25999992</v>
      </c>
      <c r="W683">
        <f>SUM(Table_ExternalData_1[FinData'[Profit']])</f>
        <v>16893702.260000009</v>
      </c>
      <c r="X683" s="15">
        <f>Table_ExternalData_1[[#This Row],[sum of profit]]/Table_ExternalData_1[[#This Row],[sum of sale]]</f>
        <v>0.14229109395685402</v>
      </c>
    </row>
    <row r="684" spans="1:24" x14ac:dyDescent="0.25">
      <c r="A684" t="s">
        <v>0</v>
      </c>
      <c r="B684" t="s">
        <v>11</v>
      </c>
      <c r="C684" t="s">
        <v>15</v>
      </c>
      <c r="D684" t="s">
        <v>74</v>
      </c>
      <c r="E684">
        <v>914</v>
      </c>
      <c r="F684">
        <v>10</v>
      </c>
      <c r="G684">
        <v>12</v>
      </c>
      <c r="H684">
        <v>10968</v>
      </c>
      <c r="I684">
        <v>1645.2</v>
      </c>
      <c r="J684">
        <v>9322.7999999999993</v>
      </c>
      <c r="K684">
        <v>2742</v>
      </c>
      <c r="L684">
        <v>6580.8</v>
      </c>
      <c r="M684" s="2">
        <v>41974</v>
      </c>
      <c r="N684">
        <v>12</v>
      </c>
      <c r="O684" t="s">
        <v>63</v>
      </c>
      <c r="P684" t="s">
        <v>19</v>
      </c>
      <c r="Q684" t="s">
        <v>19</v>
      </c>
      <c r="R684" t="s">
        <v>21</v>
      </c>
      <c r="S684" t="s">
        <v>27</v>
      </c>
      <c r="T684">
        <v>12</v>
      </c>
      <c r="U684">
        <f>Table_ExternalData_1[[#This Row],[FinData'[Gross Sales']]]-Table_ExternalData_1[[#This Row],[FinData'[Discounts']]]</f>
        <v>9322.7999999999993</v>
      </c>
      <c r="V684">
        <f>SUM(Table_ExternalData_1[FinData'[Sales']])</f>
        <v>118726350.25999992</v>
      </c>
      <c r="W684">
        <f>SUM(Table_ExternalData_1[FinData'[Profit']])</f>
        <v>16893702.260000009</v>
      </c>
      <c r="X684" s="15">
        <f>Table_ExternalData_1[[#This Row],[sum of profit]]/Table_ExternalData_1[[#This Row],[sum of sale]]</f>
        <v>0.14229109395685402</v>
      </c>
    </row>
    <row r="685" spans="1:24" x14ac:dyDescent="0.25">
      <c r="A685" t="s">
        <v>2</v>
      </c>
      <c r="B685" t="s">
        <v>8</v>
      </c>
      <c r="C685" t="s">
        <v>15</v>
      </c>
      <c r="D685" t="s">
        <v>74</v>
      </c>
      <c r="E685">
        <v>293</v>
      </c>
      <c r="F685">
        <v>10</v>
      </c>
      <c r="G685">
        <v>20</v>
      </c>
      <c r="H685">
        <v>5860</v>
      </c>
      <c r="I685">
        <v>879</v>
      </c>
      <c r="J685">
        <v>4981</v>
      </c>
      <c r="K685">
        <v>2930</v>
      </c>
      <c r="L685">
        <v>2051</v>
      </c>
      <c r="M685" s="2">
        <v>41974</v>
      </c>
      <c r="N685">
        <v>12</v>
      </c>
      <c r="O685" t="s">
        <v>63</v>
      </c>
      <c r="P685" t="s">
        <v>19</v>
      </c>
      <c r="Q685" t="s">
        <v>19</v>
      </c>
      <c r="R685" t="s">
        <v>21</v>
      </c>
      <c r="S685" t="s">
        <v>27</v>
      </c>
      <c r="T685">
        <v>12</v>
      </c>
      <c r="U685">
        <f>Table_ExternalData_1[[#This Row],[FinData'[Gross Sales']]]-Table_ExternalData_1[[#This Row],[FinData'[Discounts']]]</f>
        <v>4981</v>
      </c>
      <c r="V685">
        <f>SUM(Table_ExternalData_1[FinData'[Sales']])</f>
        <v>118726350.25999992</v>
      </c>
      <c r="W685">
        <f>SUM(Table_ExternalData_1[FinData'[Profit']])</f>
        <v>16893702.260000009</v>
      </c>
      <c r="X685" s="15">
        <f>Table_ExternalData_1[[#This Row],[sum of profit]]/Table_ExternalData_1[[#This Row],[sum of sale]]</f>
        <v>0.14229109395685402</v>
      </c>
    </row>
    <row r="686" spans="1:24" x14ac:dyDescent="0.25">
      <c r="A686" t="s">
        <v>0</v>
      </c>
      <c r="B686" t="s">
        <v>10</v>
      </c>
      <c r="C686" t="s">
        <v>16</v>
      </c>
      <c r="D686" t="s">
        <v>74</v>
      </c>
      <c r="E686">
        <v>500</v>
      </c>
      <c r="F686">
        <v>120</v>
      </c>
      <c r="G686">
        <v>12</v>
      </c>
      <c r="H686">
        <v>6000</v>
      </c>
      <c r="I686">
        <v>900</v>
      </c>
      <c r="J686">
        <v>5100</v>
      </c>
      <c r="K686">
        <v>1500</v>
      </c>
      <c r="L686">
        <v>3600</v>
      </c>
      <c r="M686" s="2">
        <v>41699</v>
      </c>
      <c r="N686">
        <v>3</v>
      </c>
      <c r="O686" t="s">
        <v>64</v>
      </c>
      <c r="P686" t="s">
        <v>19</v>
      </c>
      <c r="Q686" t="s">
        <v>19</v>
      </c>
      <c r="R686" t="s">
        <v>22</v>
      </c>
      <c r="S686" t="s">
        <v>30</v>
      </c>
      <c r="T686">
        <v>3</v>
      </c>
      <c r="U686">
        <f>Table_ExternalData_1[[#This Row],[FinData'[Gross Sales']]]-Table_ExternalData_1[[#This Row],[FinData'[Discounts']]]</f>
        <v>5100</v>
      </c>
      <c r="V686">
        <f>SUM(Table_ExternalData_1[FinData'[Sales']])</f>
        <v>118726350.25999992</v>
      </c>
      <c r="W686">
        <f>SUM(Table_ExternalData_1[FinData'[Profit']])</f>
        <v>16893702.260000009</v>
      </c>
      <c r="X686" s="15">
        <f>Table_ExternalData_1[[#This Row],[sum of profit]]/Table_ExternalData_1[[#This Row],[sum of sale]]</f>
        <v>0.14229109395685402</v>
      </c>
    </row>
    <row r="687" spans="1:24" x14ac:dyDescent="0.25">
      <c r="A687" t="s">
        <v>3</v>
      </c>
      <c r="B687" t="s">
        <v>8</v>
      </c>
      <c r="C687" t="s">
        <v>16</v>
      </c>
      <c r="D687" t="s">
        <v>74</v>
      </c>
      <c r="E687">
        <v>2826</v>
      </c>
      <c r="F687">
        <v>120</v>
      </c>
      <c r="G687">
        <v>15</v>
      </c>
      <c r="H687">
        <v>42390</v>
      </c>
      <c r="I687">
        <v>6358.5</v>
      </c>
      <c r="J687">
        <v>36031.5</v>
      </c>
      <c r="K687">
        <v>28260</v>
      </c>
      <c r="L687">
        <v>7771.5</v>
      </c>
      <c r="M687" s="2">
        <v>41760</v>
      </c>
      <c r="N687">
        <v>5</v>
      </c>
      <c r="O687" t="s">
        <v>32</v>
      </c>
      <c r="P687" t="s">
        <v>19</v>
      </c>
      <c r="Q687" t="s">
        <v>19</v>
      </c>
      <c r="R687" t="s">
        <v>23</v>
      </c>
      <c r="S687" t="s">
        <v>32</v>
      </c>
      <c r="T687">
        <v>5</v>
      </c>
      <c r="U687">
        <f>Table_ExternalData_1[[#This Row],[FinData'[Gross Sales']]]-Table_ExternalData_1[[#This Row],[FinData'[Discounts']]]</f>
        <v>36031.5</v>
      </c>
      <c r="V687">
        <f>SUM(Table_ExternalData_1[FinData'[Sales']])</f>
        <v>118726350.25999992</v>
      </c>
      <c r="W687">
        <f>SUM(Table_ExternalData_1[FinData'[Profit']])</f>
        <v>16893702.260000009</v>
      </c>
      <c r="X687" s="15">
        <f>Table_ExternalData_1[[#This Row],[sum of profit]]/Table_ExternalData_1[[#This Row],[sum of sale]]</f>
        <v>0.14229109395685402</v>
      </c>
    </row>
    <row r="688" spans="1:24" x14ac:dyDescent="0.25">
      <c r="A688" t="s">
        <v>1</v>
      </c>
      <c r="B688" t="s">
        <v>8</v>
      </c>
      <c r="C688" t="s">
        <v>16</v>
      </c>
      <c r="D688" t="s">
        <v>74</v>
      </c>
      <c r="E688">
        <v>663</v>
      </c>
      <c r="F688">
        <v>120</v>
      </c>
      <c r="G688">
        <v>125</v>
      </c>
      <c r="H688">
        <v>82875</v>
      </c>
      <c r="I688">
        <v>12431.25</v>
      </c>
      <c r="J688">
        <v>70443.75</v>
      </c>
      <c r="K688">
        <v>79560</v>
      </c>
      <c r="L688">
        <v>-9116.25</v>
      </c>
      <c r="M688" s="2">
        <v>41883</v>
      </c>
      <c r="N688">
        <v>9</v>
      </c>
      <c r="O688" t="s">
        <v>67</v>
      </c>
      <c r="P688" t="s">
        <v>19</v>
      </c>
      <c r="Q688" t="s">
        <v>19</v>
      </c>
      <c r="R688" t="s">
        <v>20</v>
      </c>
      <c r="S688" t="s">
        <v>24</v>
      </c>
      <c r="T688">
        <v>9</v>
      </c>
      <c r="U688">
        <f>Table_ExternalData_1[[#This Row],[FinData'[Gross Sales']]]-Table_ExternalData_1[[#This Row],[FinData'[Discounts']]]</f>
        <v>70443.75</v>
      </c>
      <c r="V688">
        <f>SUM(Table_ExternalData_1[FinData'[Sales']])</f>
        <v>118726350.25999992</v>
      </c>
      <c r="W688">
        <f>SUM(Table_ExternalData_1[FinData'[Profit']])</f>
        <v>16893702.260000009</v>
      </c>
      <c r="X688" s="15">
        <f>Table_ExternalData_1[[#This Row],[sum of profit]]/Table_ExternalData_1[[#This Row],[sum of sale]]</f>
        <v>0.14229109395685402</v>
      </c>
    </row>
    <row r="689" spans="1:24" x14ac:dyDescent="0.25">
      <c r="A689" t="s">
        <v>4</v>
      </c>
      <c r="B689" t="s">
        <v>11</v>
      </c>
      <c r="C689" t="s">
        <v>16</v>
      </c>
      <c r="D689" t="s">
        <v>74</v>
      </c>
      <c r="E689">
        <v>2574</v>
      </c>
      <c r="F689">
        <v>120</v>
      </c>
      <c r="G689">
        <v>300</v>
      </c>
      <c r="H689">
        <v>772200</v>
      </c>
      <c r="I689">
        <v>115830</v>
      </c>
      <c r="J689">
        <v>656370</v>
      </c>
      <c r="K689">
        <v>643500</v>
      </c>
      <c r="L689">
        <v>12870</v>
      </c>
      <c r="M689" s="2">
        <v>41579</v>
      </c>
      <c r="N689">
        <v>11</v>
      </c>
      <c r="O689" t="s">
        <v>70</v>
      </c>
      <c r="P689" t="s">
        <v>18</v>
      </c>
      <c r="Q689" t="s">
        <v>18</v>
      </c>
      <c r="R689" t="s">
        <v>21</v>
      </c>
      <c r="S689" t="s">
        <v>26</v>
      </c>
      <c r="T689">
        <v>11</v>
      </c>
      <c r="U689">
        <f>Table_ExternalData_1[[#This Row],[FinData'[Gross Sales']]]-Table_ExternalData_1[[#This Row],[FinData'[Discounts']]]</f>
        <v>656370</v>
      </c>
      <c r="V689">
        <f>SUM(Table_ExternalData_1[FinData'[Sales']])</f>
        <v>118726350.25999992</v>
      </c>
      <c r="W689">
        <f>SUM(Table_ExternalData_1[FinData'[Profit']])</f>
        <v>16893702.260000009</v>
      </c>
      <c r="X689" s="15">
        <f>Table_ExternalData_1[[#This Row],[sum of profit]]/Table_ExternalData_1[[#This Row],[sum of sale]]</f>
        <v>0.14229109395685402</v>
      </c>
    </row>
    <row r="690" spans="1:24" x14ac:dyDescent="0.25">
      <c r="A690" t="s">
        <v>1</v>
      </c>
      <c r="B690" t="s">
        <v>11</v>
      </c>
      <c r="C690" t="s">
        <v>16</v>
      </c>
      <c r="D690" t="s">
        <v>74</v>
      </c>
      <c r="E690">
        <v>2438</v>
      </c>
      <c r="F690">
        <v>120</v>
      </c>
      <c r="G690">
        <v>125</v>
      </c>
      <c r="H690">
        <v>304750</v>
      </c>
      <c r="I690">
        <v>45712.5</v>
      </c>
      <c r="J690">
        <v>259037.5</v>
      </c>
      <c r="K690">
        <v>292560</v>
      </c>
      <c r="L690">
        <v>-33522.5</v>
      </c>
      <c r="M690" s="2">
        <v>41609</v>
      </c>
      <c r="N690">
        <v>12</v>
      </c>
      <c r="O690" t="s">
        <v>63</v>
      </c>
      <c r="P690" t="s">
        <v>18</v>
      </c>
      <c r="Q690" t="s">
        <v>18</v>
      </c>
      <c r="R690" t="s">
        <v>21</v>
      </c>
      <c r="S690" t="s">
        <v>27</v>
      </c>
      <c r="T690">
        <v>12</v>
      </c>
      <c r="U690">
        <f>Table_ExternalData_1[[#This Row],[FinData'[Gross Sales']]]-Table_ExternalData_1[[#This Row],[FinData'[Discounts']]]</f>
        <v>259037.5</v>
      </c>
      <c r="V690">
        <f>SUM(Table_ExternalData_1[FinData'[Sales']])</f>
        <v>118726350.25999992</v>
      </c>
      <c r="W690">
        <f>SUM(Table_ExternalData_1[FinData'[Profit']])</f>
        <v>16893702.260000009</v>
      </c>
      <c r="X690" s="15">
        <f>Table_ExternalData_1[[#This Row],[sum of profit]]/Table_ExternalData_1[[#This Row],[sum of sale]]</f>
        <v>0.14229109395685402</v>
      </c>
    </row>
    <row r="691" spans="1:24" x14ac:dyDescent="0.25">
      <c r="A691" t="s">
        <v>0</v>
      </c>
      <c r="B691" t="s">
        <v>11</v>
      </c>
      <c r="C691" t="s">
        <v>16</v>
      </c>
      <c r="D691" t="s">
        <v>74</v>
      </c>
      <c r="E691">
        <v>914</v>
      </c>
      <c r="F691">
        <v>120</v>
      </c>
      <c r="G691">
        <v>12</v>
      </c>
      <c r="H691">
        <v>10968</v>
      </c>
      <c r="I691">
        <v>1645.2</v>
      </c>
      <c r="J691">
        <v>9322.7999999999993</v>
      </c>
      <c r="K691">
        <v>2742</v>
      </c>
      <c r="L691">
        <v>6580.8</v>
      </c>
      <c r="M691" s="2">
        <v>41974</v>
      </c>
      <c r="N691">
        <v>12</v>
      </c>
      <c r="O691" t="s">
        <v>63</v>
      </c>
      <c r="P691" t="s">
        <v>19</v>
      </c>
      <c r="Q691" t="s">
        <v>19</v>
      </c>
      <c r="R691" t="s">
        <v>21</v>
      </c>
      <c r="S691" t="s">
        <v>27</v>
      </c>
      <c r="T691">
        <v>12</v>
      </c>
      <c r="U691">
        <f>Table_ExternalData_1[[#This Row],[FinData'[Gross Sales']]]-Table_ExternalData_1[[#This Row],[FinData'[Discounts']]]</f>
        <v>9322.7999999999993</v>
      </c>
      <c r="V691">
        <f>SUM(Table_ExternalData_1[FinData'[Sales']])</f>
        <v>118726350.25999992</v>
      </c>
      <c r="W691">
        <f>SUM(Table_ExternalData_1[FinData'[Profit']])</f>
        <v>16893702.260000009</v>
      </c>
      <c r="X691" s="15">
        <f>Table_ExternalData_1[[#This Row],[sum of profit]]/Table_ExternalData_1[[#This Row],[sum of sale]]</f>
        <v>0.14229109395685402</v>
      </c>
    </row>
    <row r="692" spans="1:24" x14ac:dyDescent="0.25">
      <c r="A692" t="s">
        <v>2</v>
      </c>
      <c r="B692" t="s">
        <v>7</v>
      </c>
      <c r="C692" t="s">
        <v>17</v>
      </c>
      <c r="D692" t="s">
        <v>74</v>
      </c>
      <c r="E692">
        <v>865.5</v>
      </c>
      <c r="F692">
        <v>250</v>
      </c>
      <c r="G692">
        <v>20</v>
      </c>
      <c r="H692">
        <v>17310</v>
      </c>
      <c r="I692">
        <v>2596.5</v>
      </c>
      <c r="J692">
        <v>14713.5</v>
      </c>
      <c r="K692">
        <v>8655</v>
      </c>
      <c r="L692">
        <v>6058.5</v>
      </c>
      <c r="M692" s="2">
        <v>41821</v>
      </c>
      <c r="N692">
        <v>7</v>
      </c>
      <c r="O692" t="s">
        <v>65</v>
      </c>
      <c r="P692" t="s">
        <v>19</v>
      </c>
      <c r="Q692" t="s">
        <v>19</v>
      </c>
      <c r="R692" t="s">
        <v>20</v>
      </c>
      <c r="S692" t="s">
        <v>34</v>
      </c>
      <c r="T692">
        <v>7</v>
      </c>
      <c r="U692">
        <f>Table_ExternalData_1[[#This Row],[FinData'[Gross Sales']]]-Table_ExternalData_1[[#This Row],[FinData'[Discounts']]]</f>
        <v>14713.5</v>
      </c>
      <c r="V692">
        <f>SUM(Table_ExternalData_1[FinData'[Sales']])</f>
        <v>118726350.25999992</v>
      </c>
      <c r="W692">
        <f>SUM(Table_ExternalData_1[FinData'[Profit']])</f>
        <v>16893702.260000009</v>
      </c>
      <c r="X692" s="15">
        <f>Table_ExternalData_1[[#This Row],[sum of profit]]/Table_ExternalData_1[[#This Row],[sum of sale]]</f>
        <v>0.14229109395685402</v>
      </c>
    </row>
    <row r="693" spans="1:24" x14ac:dyDescent="0.25">
      <c r="A693" t="s">
        <v>3</v>
      </c>
      <c r="B693" t="s">
        <v>9</v>
      </c>
      <c r="C693" t="s">
        <v>17</v>
      </c>
      <c r="D693" t="s">
        <v>74</v>
      </c>
      <c r="E693">
        <v>492</v>
      </c>
      <c r="F693">
        <v>250</v>
      </c>
      <c r="G693">
        <v>15</v>
      </c>
      <c r="H693">
        <v>7380</v>
      </c>
      <c r="I693">
        <v>1107</v>
      </c>
      <c r="J693">
        <v>6273</v>
      </c>
      <c r="K693">
        <v>4920</v>
      </c>
      <c r="L693">
        <v>1353</v>
      </c>
      <c r="M693" s="2">
        <v>41821</v>
      </c>
      <c r="N693">
        <v>7</v>
      </c>
      <c r="O693" t="s">
        <v>65</v>
      </c>
      <c r="P693" t="s">
        <v>19</v>
      </c>
      <c r="Q693" t="s">
        <v>19</v>
      </c>
      <c r="R693" t="s">
        <v>20</v>
      </c>
      <c r="S693" t="s">
        <v>34</v>
      </c>
      <c r="T693">
        <v>7</v>
      </c>
      <c r="U693">
        <f>Table_ExternalData_1[[#This Row],[FinData'[Gross Sales']]]-Table_ExternalData_1[[#This Row],[FinData'[Discounts']]]</f>
        <v>6273</v>
      </c>
      <c r="V693">
        <f>SUM(Table_ExternalData_1[FinData'[Sales']])</f>
        <v>118726350.25999992</v>
      </c>
      <c r="W693">
        <f>SUM(Table_ExternalData_1[FinData'[Profit']])</f>
        <v>16893702.260000009</v>
      </c>
      <c r="X693" s="15">
        <f>Table_ExternalData_1[[#This Row],[sum of profit]]/Table_ExternalData_1[[#This Row],[sum of sale]]</f>
        <v>0.14229109395685402</v>
      </c>
    </row>
    <row r="694" spans="1:24" x14ac:dyDescent="0.25">
      <c r="A694" t="s">
        <v>2</v>
      </c>
      <c r="B694" t="s">
        <v>11</v>
      </c>
      <c r="C694" t="s">
        <v>17</v>
      </c>
      <c r="D694" t="s">
        <v>74</v>
      </c>
      <c r="E694">
        <v>267</v>
      </c>
      <c r="F694">
        <v>250</v>
      </c>
      <c r="G694">
        <v>20</v>
      </c>
      <c r="H694">
        <v>5340</v>
      </c>
      <c r="I694">
        <v>801</v>
      </c>
      <c r="J694">
        <v>4539</v>
      </c>
      <c r="K694">
        <v>2670</v>
      </c>
      <c r="L694">
        <v>1869</v>
      </c>
      <c r="M694" s="2">
        <v>41548</v>
      </c>
      <c r="N694">
        <v>10</v>
      </c>
      <c r="O694" t="s">
        <v>68</v>
      </c>
      <c r="P694" t="s">
        <v>18</v>
      </c>
      <c r="Q694" t="s">
        <v>18</v>
      </c>
      <c r="R694" t="s">
        <v>21</v>
      </c>
      <c r="S694" t="s">
        <v>25</v>
      </c>
      <c r="T694">
        <v>10</v>
      </c>
      <c r="U694">
        <f>Table_ExternalData_1[[#This Row],[FinData'[Gross Sales']]]-Table_ExternalData_1[[#This Row],[FinData'[Discounts']]]</f>
        <v>4539</v>
      </c>
      <c r="V694">
        <f>SUM(Table_ExternalData_1[FinData'[Sales']])</f>
        <v>118726350.25999992</v>
      </c>
      <c r="W694">
        <f>SUM(Table_ExternalData_1[FinData'[Profit']])</f>
        <v>16893702.260000009</v>
      </c>
      <c r="X694" s="15">
        <f>Table_ExternalData_1[[#This Row],[sum of profit]]/Table_ExternalData_1[[#This Row],[sum of sale]]</f>
        <v>0.14229109395685402</v>
      </c>
    </row>
    <row r="695" spans="1:24" x14ac:dyDescent="0.25">
      <c r="A695" t="s">
        <v>3</v>
      </c>
      <c r="B695" t="s">
        <v>9</v>
      </c>
      <c r="C695" t="s">
        <v>17</v>
      </c>
      <c r="D695" t="s">
        <v>74</v>
      </c>
      <c r="E695">
        <v>1175</v>
      </c>
      <c r="F695">
        <v>250</v>
      </c>
      <c r="G695">
        <v>15</v>
      </c>
      <c r="H695">
        <v>17625</v>
      </c>
      <c r="I695">
        <v>2643.75</v>
      </c>
      <c r="J695">
        <v>14981.25</v>
      </c>
      <c r="K695">
        <v>11750</v>
      </c>
      <c r="L695">
        <v>3231.25</v>
      </c>
      <c r="M695" s="2">
        <v>41913</v>
      </c>
      <c r="N695">
        <v>10</v>
      </c>
      <c r="O695" t="s">
        <v>68</v>
      </c>
      <c r="P695" t="s">
        <v>19</v>
      </c>
      <c r="Q695" t="s">
        <v>19</v>
      </c>
      <c r="R695" t="s">
        <v>21</v>
      </c>
      <c r="S695" t="s">
        <v>25</v>
      </c>
      <c r="T695">
        <v>10</v>
      </c>
      <c r="U695">
        <f>Table_ExternalData_1[[#This Row],[FinData'[Gross Sales']]]-Table_ExternalData_1[[#This Row],[FinData'[Discounts']]]</f>
        <v>14981.25</v>
      </c>
      <c r="V695">
        <f>SUM(Table_ExternalData_1[FinData'[Sales']])</f>
        <v>118726350.25999992</v>
      </c>
      <c r="W695">
        <f>SUM(Table_ExternalData_1[FinData'[Profit']])</f>
        <v>16893702.260000009</v>
      </c>
      <c r="X695" s="15">
        <f>Table_ExternalData_1[[#This Row],[sum of profit]]/Table_ExternalData_1[[#This Row],[sum of sale]]</f>
        <v>0.14229109395685402</v>
      </c>
    </row>
    <row r="696" spans="1:24" x14ac:dyDescent="0.25">
      <c r="A696" t="s">
        <v>1</v>
      </c>
      <c r="B696" t="s">
        <v>7</v>
      </c>
      <c r="C696" t="s">
        <v>17</v>
      </c>
      <c r="D696" t="s">
        <v>74</v>
      </c>
      <c r="E696">
        <v>2954</v>
      </c>
      <c r="F696">
        <v>250</v>
      </c>
      <c r="G696">
        <v>125</v>
      </c>
      <c r="H696">
        <v>369250</v>
      </c>
      <c r="I696">
        <v>55387.5</v>
      </c>
      <c r="J696">
        <v>313862.5</v>
      </c>
      <c r="K696">
        <v>354480</v>
      </c>
      <c r="L696">
        <v>-40617.5</v>
      </c>
      <c r="M696" s="2">
        <v>41579</v>
      </c>
      <c r="N696">
        <v>11</v>
      </c>
      <c r="O696" t="s">
        <v>70</v>
      </c>
      <c r="P696" t="s">
        <v>18</v>
      </c>
      <c r="Q696" t="s">
        <v>18</v>
      </c>
      <c r="R696" t="s">
        <v>21</v>
      </c>
      <c r="S696" t="s">
        <v>26</v>
      </c>
      <c r="T696">
        <v>11</v>
      </c>
      <c r="U696">
        <f>Table_ExternalData_1[[#This Row],[FinData'[Gross Sales']]]-Table_ExternalData_1[[#This Row],[FinData'[Discounts']]]</f>
        <v>313862.5</v>
      </c>
      <c r="V696">
        <f>SUM(Table_ExternalData_1[FinData'[Sales']])</f>
        <v>118726350.25999992</v>
      </c>
      <c r="W696">
        <f>SUM(Table_ExternalData_1[FinData'[Profit']])</f>
        <v>16893702.260000009</v>
      </c>
      <c r="X696" s="15">
        <f>Table_ExternalData_1[[#This Row],[sum of profit]]/Table_ExternalData_1[[#This Row],[sum of sale]]</f>
        <v>0.14229109395685402</v>
      </c>
    </row>
    <row r="697" spans="1:24" x14ac:dyDescent="0.25">
      <c r="A697" t="s">
        <v>1</v>
      </c>
      <c r="B697" t="s">
        <v>9</v>
      </c>
      <c r="C697" t="s">
        <v>17</v>
      </c>
      <c r="D697" t="s">
        <v>74</v>
      </c>
      <c r="E697">
        <v>552</v>
      </c>
      <c r="F697">
        <v>250</v>
      </c>
      <c r="G697">
        <v>125</v>
      </c>
      <c r="H697">
        <v>69000</v>
      </c>
      <c r="I697">
        <v>10350</v>
      </c>
      <c r="J697">
        <v>58650</v>
      </c>
      <c r="K697">
        <v>66240</v>
      </c>
      <c r="L697">
        <v>-7590</v>
      </c>
      <c r="M697" s="2">
        <v>41944</v>
      </c>
      <c r="N697">
        <v>11</v>
      </c>
      <c r="O697" t="s">
        <v>70</v>
      </c>
      <c r="P697" t="s">
        <v>19</v>
      </c>
      <c r="Q697" t="s">
        <v>19</v>
      </c>
      <c r="R697" t="s">
        <v>21</v>
      </c>
      <c r="S697" t="s">
        <v>26</v>
      </c>
      <c r="T697">
        <v>11</v>
      </c>
      <c r="U697">
        <f>Table_ExternalData_1[[#This Row],[FinData'[Gross Sales']]]-Table_ExternalData_1[[#This Row],[FinData'[Discounts']]]</f>
        <v>58650</v>
      </c>
      <c r="V697">
        <f>SUM(Table_ExternalData_1[FinData'[Sales']])</f>
        <v>118726350.25999992</v>
      </c>
      <c r="W697">
        <f>SUM(Table_ExternalData_1[FinData'[Profit']])</f>
        <v>16893702.260000009</v>
      </c>
      <c r="X697" s="15">
        <f>Table_ExternalData_1[[#This Row],[sum of profit]]/Table_ExternalData_1[[#This Row],[sum of sale]]</f>
        <v>0.14229109395685402</v>
      </c>
    </row>
    <row r="698" spans="1:24" x14ac:dyDescent="0.25">
      <c r="A698" t="s">
        <v>2</v>
      </c>
      <c r="B698" t="s">
        <v>8</v>
      </c>
      <c r="C698" t="s">
        <v>17</v>
      </c>
      <c r="D698" t="s">
        <v>74</v>
      </c>
      <c r="E698">
        <v>293</v>
      </c>
      <c r="F698">
        <v>250</v>
      </c>
      <c r="G698">
        <v>20</v>
      </c>
      <c r="H698">
        <v>5860</v>
      </c>
      <c r="I698">
        <v>879</v>
      </c>
      <c r="J698">
        <v>4981</v>
      </c>
      <c r="K698">
        <v>2930</v>
      </c>
      <c r="L698">
        <v>2051</v>
      </c>
      <c r="M698" s="2">
        <v>41974</v>
      </c>
      <c r="N698">
        <v>12</v>
      </c>
      <c r="O698" t="s">
        <v>63</v>
      </c>
      <c r="P698" t="s">
        <v>19</v>
      </c>
      <c r="Q698" t="s">
        <v>19</v>
      </c>
      <c r="R698" t="s">
        <v>21</v>
      </c>
      <c r="S698" t="s">
        <v>27</v>
      </c>
      <c r="T698">
        <v>12</v>
      </c>
      <c r="U698">
        <f>Table_ExternalData_1[[#This Row],[FinData'[Gross Sales']]]-Table_ExternalData_1[[#This Row],[FinData'[Discounts']]]</f>
        <v>4981</v>
      </c>
      <c r="V698">
        <f>SUM(Table_ExternalData_1[FinData'[Sales']])</f>
        <v>118726350.25999992</v>
      </c>
      <c r="W698">
        <f>SUM(Table_ExternalData_1[FinData'[Profit']])</f>
        <v>16893702.260000009</v>
      </c>
      <c r="X698" s="15">
        <f>Table_ExternalData_1[[#This Row],[sum of profit]]/Table_ExternalData_1[[#This Row],[sum of sale]]</f>
        <v>0.14229109395685402</v>
      </c>
    </row>
    <row r="699" spans="1:24" x14ac:dyDescent="0.25">
      <c r="A699" t="s">
        <v>4</v>
      </c>
      <c r="B699" t="s">
        <v>8</v>
      </c>
      <c r="C699" t="s">
        <v>12</v>
      </c>
      <c r="D699" t="s">
        <v>74</v>
      </c>
      <c r="E699">
        <v>2475</v>
      </c>
      <c r="F699">
        <v>260</v>
      </c>
      <c r="G699">
        <v>300</v>
      </c>
      <c r="H699">
        <v>742500</v>
      </c>
      <c r="I699">
        <v>111375</v>
      </c>
      <c r="J699">
        <v>631125</v>
      </c>
      <c r="K699">
        <v>618750</v>
      </c>
      <c r="L699">
        <v>12375</v>
      </c>
      <c r="M699" s="2">
        <v>41699</v>
      </c>
      <c r="N699">
        <v>3</v>
      </c>
      <c r="O699" t="s">
        <v>64</v>
      </c>
      <c r="P699" t="s">
        <v>19</v>
      </c>
      <c r="Q699" t="s">
        <v>19</v>
      </c>
      <c r="R699" t="s">
        <v>22</v>
      </c>
      <c r="S699" t="s">
        <v>30</v>
      </c>
      <c r="T699">
        <v>3</v>
      </c>
      <c r="U699">
        <f>Table_ExternalData_1[[#This Row],[FinData'[Gross Sales']]]-Table_ExternalData_1[[#This Row],[FinData'[Discounts']]]</f>
        <v>631125</v>
      </c>
      <c r="V699">
        <f>SUM(Table_ExternalData_1[FinData'[Sales']])</f>
        <v>118726350.25999992</v>
      </c>
      <c r="W699">
        <f>SUM(Table_ExternalData_1[FinData'[Profit']])</f>
        <v>16893702.260000009</v>
      </c>
      <c r="X699" s="15">
        <f>Table_ExternalData_1[[#This Row],[sum of profit]]/Table_ExternalData_1[[#This Row],[sum of sale]]</f>
        <v>0.14229109395685402</v>
      </c>
    </row>
    <row r="700" spans="1:24" x14ac:dyDescent="0.25">
      <c r="A700" t="s">
        <v>4</v>
      </c>
      <c r="B700" t="s">
        <v>10</v>
      </c>
      <c r="C700" t="s">
        <v>12</v>
      </c>
      <c r="D700" t="s">
        <v>74</v>
      </c>
      <c r="E700">
        <v>546</v>
      </c>
      <c r="F700">
        <v>260</v>
      </c>
      <c r="G700">
        <v>300</v>
      </c>
      <c r="H700">
        <v>163800</v>
      </c>
      <c r="I700">
        <v>24570</v>
      </c>
      <c r="J700">
        <v>139230</v>
      </c>
      <c r="K700">
        <v>136500</v>
      </c>
      <c r="L700">
        <v>2730</v>
      </c>
      <c r="M700" s="2">
        <v>41913</v>
      </c>
      <c r="N700">
        <v>10</v>
      </c>
      <c r="O700" t="s">
        <v>68</v>
      </c>
      <c r="P700" t="s">
        <v>19</v>
      </c>
      <c r="Q700" t="s">
        <v>19</v>
      </c>
      <c r="R700" t="s">
        <v>21</v>
      </c>
      <c r="S700" t="s">
        <v>25</v>
      </c>
      <c r="T700">
        <v>10</v>
      </c>
      <c r="U700">
        <f>Table_ExternalData_1[[#This Row],[FinData'[Gross Sales']]]-Table_ExternalData_1[[#This Row],[FinData'[Discounts']]]</f>
        <v>139230</v>
      </c>
      <c r="V700">
        <f>SUM(Table_ExternalData_1[FinData'[Sales']])</f>
        <v>118726350.25999992</v>
      </c>
      <c r="W700">
        <f>SUM(Table_ExternalData_1[FinData'[Profit']])</f>
        <v>16893702.260000009</v>
      </c>
      <c r="X700" s="15">
        <f>Table_ExternalData_1[[#This Row],[sum of profit]]/Table_ExternalData_1[[#This Row],[sum of sale]]</f>
        <v>0.14229109395685402</v>
      </c>
    </row>
    <row r="701" spans="1:24" x14ac:dyDescent="0.25">
      <c r="A701" t="s">
        <v>2</v>
      </c>
      <c r="B701" t="s">
        <v>10</v>
      </c>
      <c r="C701" t="s">
        <v>14</v>
      </c>
      <c r="D701" t="s">
        <v>74</v>
      </c>
      <c r="E701">
        <v>1368</v>
      </c>
      <c r="F701">
        <v>5</v>
      </c>
      <c r="G701">
        <v>7</v>
      </c>
      <c r="H701">
        <v>9576</v>
      </c>
      <c r="I701">
        <v>1436.4</v>
      </c>
      <c r="J701">
        <v>8139.6</v>
      </c>
      <c r="K701">
        <v>6840</v>
      </c>
      <c r="L701">
        <v>1299.5999999999999</v>
      </c>
      <c r="M701" s="2">
        <v>41671</v>
      </c>
      <c r="N701">
        <v>2</v>
      </c>
      <c r="O701" t="s">
        <v>69</v>
      </c>
      <c r="P701" t="s">
        <v>19</v>
      </c>
      <c r="Q701" t="s">
        <v>19</v>
      </c>
      <c r="R701" t="s">
        <v>22</v>
      </c>
      <c r="S701" t="s">
        <v>29</v>
      </c>
      <c r="T701">
        <v>2</v>
      </c>
      <c r="U701">
        <f>Table_ExternalData_1[[#This Row],[FinData'[Gross Sales']]]-Table_ExternalData_1[[#This Row],[FinData'[Discounts']]]</f>
        <v>8139.6</v>
      </c>
      <c r="V701">
        <f>SUM(Table_ExternalData_1[FinData'[Sales']])</f>
        <v>118726350.25999992</v>
      </c>
      <c r="W701">
        <f>SUM(Table_ExternalData_1[FinData'[Profit']])</f>
        <v>16893702.260000009</v>
      </c>
      <c r="X701" s="15">
        <f>Table_ExternalData_1[[#This Row],[sum of profit]]/Table_ExternalData_1[[#This Row],[sum of sale]]</f>
        <v>0.14229109395685402</v>
      </c>
    </row>
    <row r="702" spans="1:24" x14ac:dyDescent="0.25">
      <c r="A702" t="s">
        <v>2</v>
      </c>
      <c r="B702" t="s">
        <v>7</v>
      </c>
      <c r="C702" t="s">
        <v>15</v>
      </c>
      <c r="D702" t="s">
        <v>74</v>
      </c>
      <c r="E702">
        <v>723</v>
      </c>
      <c r="F702">
        <v>10</v>
      </c>
      <c r="G702">
        <v>7</v>
      </c>
      <c r="H702">
        <v>5061</v>
      </c>
      <c r="I702">
        <v>759.15</v>
      </c>
      <c r="J702">
        <v>4301.8500000000004</v>
      </c>
      <c r="K702">
        <v>3615</v>
      </c>
      <c r="L702">
        <v>686.85</v>
      </c>
      <c r="M702" s="2">
        <v>41730</v>
      </c>
      <c r="N702">
        <v>4</v>
      </c>
      <c r="O702" t="s">
        <v>71</v>
      </c>
      <c r="P702" t="s">
        <v>19</v>
      </c>
      <c r="Q702" t="s">
        <v>19</v>
      </c>
      <c r="R702" t="s">
        <v>23</v>
      </c>
      <c r="S702" t="s">
        <v>31</v>
      </c>
      <c r="T702">
        <v>4</v>
      </c>
      <c r="U702">
        <f>Table_ExternalData_1[[#This Row],[FinData'[Gross Sales']]]-Table_ExternalData_1[[#This Row],[FinData'[Discounts']]]</f>
        <v>4301.8500000000004</v>
      </c>
      <c r="V702">
        <f>SUM(Table_ExternalData_1[FinData'[Sales']])</f>
        <v>118726350.25999992</v>
      </c>
      <c r="W702">
        <f>SUM(Table_ExternalData_1[FinData'[Profit']])</f>
        <v>16893702.260000009</v>
      </c>
      <c r="X702" s="15">
        <f>Table_ExternalData_1[[#This Row],[sum of profit]]/Table_ExternalData_1[[#This Row],[sum of sale]]</f>
        <v>0.14229109395685402</v>
      </c>
    </row>
    <row r="703" spans="1:24" x14ac:dyDescent="0.25">
      <c r="A703" t="s">
        <v>0</v>
      </c>
      <c r="B703" t="s">
        <v>11</v>
      </c>
      <c r="C703" t="s">
        <v>17</v>
      </c>
      <c r="D703" t="s">
        <v>74</v>
      </c>
      <c r="E703">
        <v>1806</v>
      </c>
      <c r="F703">
        <v>250</v>
      </c>
      <c r="G703">
        <v>12</v>
      </c>
      <c r="H703">
        <v>21672</v>
      </c>
      <c r="I703">
        <v>3250.8</v>
      </c>
      <c r="J703">
        <v>18421.2</v>
      </c>
      <c r="K703">
        <v>5418</v>
      </c>
      <c r="L703">
        <v>13003.2</v>
      </c>
      <c r="M703" s="2">
        <v>41760</v>
      </c>
      <c r="N703">
        <v>5</v>
      </c>
      <c r="O703" t="s">
        <v>32</v>
      </c>
      <c r="P703" t="s">
        <v>19</v>
      </c>
      <c r="Q703" t="s">
        <v>19</v>
      </c>
      <c r="R703" t="s">
        <v>23</v>
      </c>
      <c r="S703" t="s">
        <v>32</v>
      </c>
      <c r="T703">
        <v>5</v>
      </c>
      <c r="U703">
        <f>Table_ExternalData_1[[#This Row],[FinData'[Gross Sales']]]-Table_ExternalData_1[[#This Row],[FinData'[Discounts']]]</f>
        <v>18421.2</v>
      </c>
      <c r="V703">
        <f>SUM(Table_ExternalData_1[FinData'[Sales']])</f>
        <v>118726350.25999992</v>
      </c>
      <c r="W703">
        <f>SUM(Table_ExternalData_1[FinData'[Profit']])</f>
        <v>16893702.260000009</v>
      </c>
      <c r="X703" s="15">
        <f>Table_ExternalData_1[[#This Row],[sum of profit]]/Table_ExternalData_1[[#This Row],[sum of sale]]</f>
        <v>0.14229109395685402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67"/>
  <sheetViews>
    <sheetView topLeftCell="C1" workbookViewId="0">
      <selection activeCell="N7" sqref="N7"/>
    </sheetView>
  </sheetViews>
  <sheetFormatPr defaultRowHeight="15" x14ac:dyDescent="0.25"/>
  <cols>
    <col min="2" max="2" width="16.28515625" customWidth="1"/>
    <col min="3" max="3" width="16" customWidth="1"/>
    <col min="5" max="5" width="12.140625" customWidth="1"/>
    <col min="6" max="6" width="12.5703125" customWidth="1"/>
    <col min="7" max="7" width="12.140625" customWidth="1"/>
    <col min="8" max="8" width="11.28515625" customWidth="1"/>
    <col min="9" max="9" width="11.140625" customWidth="1"/>
    <col min="10" max="10" width="13.85546875" bestFit="1" customWidth="1"/>
    <col min="11" max="11" width="16.5703125" customWidth="1"/>
    <col min="12" max="12" width="12.5703125" customWidth="1"/>
    <col min="13" max="15" width="12.7109375" customWidth="1"/>
    <col min="16" max="20" width="12.7109375" bestFit="1" customWidth="1"/>
    <col min="21" max="21" width="13.85546875" bestFit="1" customWidth="1"/>
    <col min="22" max="24" width="12.7109375" bestFit="1" customWidth="1"/>
    <col min="25" max="25" width="13.85546875" customWidth="1"/>
    <col min="26" max="26" width="12.7109375" bestFit="1" customWidth="1"/>
    <col min="27" max="27" width="13.85546875" bestFit="1" customWidth="1"/>
    <col min="28" max="28" width="14.85546875" bestFit="1" customWidth="1"/>
    <col min="29" max="29" width="12.7109375" customWidth="1"/>
    <col min="30" max="31" width="13.85546875" bestFit="1" customWidth="1"/>
    <col min="32" max="32" width="12.7109375" bestFit="1" customWidth="1"/>
    <col min="33" max="35" width="13.85546875" bestFit="1" customWidth="1"/>
    <col min="36" max="36" width="14.85546875" bestFit="1" customWidth="1"/>
    <col min="37" max="42" width="12.7109375" bestFit="1" customWidth="1"/>
    <col min="43" max="45" width="13.85546875" bestFit="1" customWidth="1"/>
    <col min="46" max="47" width="12.7109375" bestFit="1" customWidth="1"/>
    <col min="48" max="51" width="13.85546875" bestFit="1" customWidth="1"/>
    <col min="52" max="52" width="14.85546875" bestFit="1" customWidth="1"/>
  </cols>
  <sheetData>
    <row r="3" spans="2:12" x14ac:dyDescent="0.25">
      <c r="C3" s="10" t="s">
        <v>80</v>
      </c>
      <c r="E3" s="10" t="s">
        <v>81</v>
      </c>
      <c r="G3" s="10" t="s">
        <v>82</v>
      </c>
      <c r="I3" s="10" t="s">
        <v>83</v>
      </c>
      <c r="K3" s="10" t="s">
        <v>77</v>
      </c>
    </row>
    <row r="4" spans="2:12" x14ac:dyDescent="0.25">
      <c r="C4" s="4">
        <v>127931598.5</v>
      </c>
      <c r="E4" s="4">
        <v>118726350.26000001</v>
      </c>
      <c r="G4" s="4">
        <v>101832648</v>
      </c>
      <c r="I4" s="4">
        <v>16893702.260000002</v>
      </c>
      <c r="K4" s="3">
        <v>0.14229109395685402</v>
      </c>
    </row>
    <row r="6" spans="2:12" x14ac:dyDescent="0.25">
      <c r="B6" s="10" t="s">
        <v>6</v>
      </c>
      <c r="C6" s="10" t="s">
        <v>39</v>
      </c>
      <c r="E6" s="10" t="s">
        <v>38</v>
      </c>
      <c r="F6" s="10" t="s">
        <v>39</v>
      </c>
      <c r="H6" s="10" t="s">
        <v>37</v>
      </c>
      <c r="I6" s="10" t="s">
        <v>39</v>
      </c>
      <c r="K6" s="10" t="s">
        <v>36</v>
      </c>
      <c r="L6" s="10" t="s">
        <v>39</v>
      </c>
    </row>
    <row r="7" spans="2:12" x14ac:dyDescent="0.25">
      <c r="B7" s="1" t="s">
        <v>0</v>
      </c>
      <c r="C7" s="4">
        <v>1316803.1399999999</v>
      </c>
      <c r="E7" s="1" t="s">
        <v>7</v>
      </c>
      <c r="F7" s="4">
        <v>3529228.8849999998</v>
      </c>
      <c r="H7" s="1" t="s">
        <v>12</v>
      </c>
      <c r="I7" s="4">
        <v>2814104.06</v>
      </c>
      <c r="K7" s="1" t="s">
        <v>28</v>
      </c>
      <c r="L7" s="4">
        <v>814028.68</v>
      </c>
    </row>
    <row r="8" spans="2:12" x14ac:dyDescent="0.25">
      <c r="B8" s="1" t="s">
        <v>1</v>
      </c>
      <c r="C8" s="4">
        <v>-614545.625</v>
      </c>
      <c r="E8" s="1" t="s">
        <v>8</v>
      </c>
      <c r="F8" s="4">
        <v>3781020.78</v>
      </c>
      <c r="H8" s="1" t="s">
        <v>13</v>
      </c>
      <c r="I8" s="4">
        <v>1826804.885</v>
      </c>
      <c r="K8" s="17" t="s">
        <v>19</v>
      </c>
      <c r="L8" s="4">
        <v>814028.68</v>
      </c>
    </row>
    <row r="9" spans="2:12" x14ac:dyDescent="0.25">
      <c r="B9" s="1" t="s">
        <v>2</v>
      </c>
      <c r="C9" s="4">
        <v>11388173.17</v>
      </c>
      <c r="E9" s="1" t="s">
        <v>9</v>
      </c>
      <c r="F9" s="4">
        <v>3680388.82</v>
      </c>
      <c r="H9" s="1" t="s">
        <v>14</v>
      </c>
      <c r="I9" s="4">
        <v>2114754.88</v>
      </c>
      <c r="K9" s="18">
        <v>41640</v>
      </c>
      <c r="L9" s="4">
        <v>814028.68</v>
      </c>
    </row>
    <row r="10" spans="2:12" x14ac:dyDescent="0.25">
      <c r="B10" s="1" t="s">
        <v>3</v>
      </c>
      <c r="C10" s="4">
        <v>660103.07499999995</v>
      </c>
      <c r="E10" s="1" t="s">
        <v>10</v>
      </c>
      <c r="F10" s="4">
        <v>2907523.11</v>
      </c>
      <c r="H10" s="1" t="s">
        <v>15</v>
      </c>
      <c r="I10" s="4">
        <v>4797437.95</v>
      </c>
      <c r="K10" s="19" t="s">
        <v>22</v>
      </c>
      <c r="L10" s="4">
        <v>814028.68</v>
      </c>
    </row>
    <row r="11" spans="2:12" x14ac:dyDescent="0.25">
      <c r="B11" s="1" t="s">
        <v>4</v>
      </c>
      <c r="C11" s="4">
        <v>4143168.5</v>
      </c>
      <c r="E11" s="1" t="s">
        <v>11</v>
      </c>
      <c r="F11" s="4">
        <v>2995540.665</v>
      </c>
      <c r="H11" s="1" t="s">
        <v>16</v>
      </c>
      <c r="I11" s="4">
        <v>2305992.4649999999</v>
      </c>
      <c r="K11" s="1" t="s">
        <v>29</v>
      </c>
      <c r="L11" s="4">
        <v>1148547.3899999999</v>
      </c>
    </row>
    <row r="12" spans="2:12" x14ac:dyDescent="0.25">
      <c r="B12" s="11" t="s">
        <v>5</v>
      </c>
      <c r="C12" s="12">
        <v>16893702.260000002</v>
      </c>
      <c r="E12" s="11" t="s">
        <v>5</v>
      </c>
      <c r="F12" s="12">
        <v>16893702.260000002</v>
      </c>
      <c r="H12" s="1" t="s">
        <v>17</v>
      </c>
      <c r="I12" s="4">
        <v>3034608.02</v>
      </c>
      <c r="K12" s="17" t="s">
        <v>19</v>
      </c>
      <c r="L12" s="4">
        <v>1148547.3899999999</v>
      </c>
    </row>
    <row r="13" spans="2:12" x14ac:dyDescent="0.25">
      <c r="H13" s="11" t="s">
        <v>5</v>
      </c>
      <c r="I13" s="12">
        <v>16893702.260000002</v>
      </c>
      <c r="K13" s="18">
        <v>41671</v>
      </c>
      <c r="L13" s="4">
        <v>1148547.3899999999</v>
      </c>
    </row>
    <row r="14" spans="2:12" x14ac:dyDescent="0.25">
      <c r="K14" s="19" t="s">
        <v>22</v>
      </c>
      <c r="L14" s="4">
        <v>1148547.3899999999</v>
      </c>
    </row>
    <row r="15" spans="2:12" x14ac:dyDescent="0.25">
      <c r="K15" s="1" t="s">
        <v>30</v>
      </c>
      <c r="L15" s="4">
        <v>669866.87</v>
      </c>
    </row>
    <row r="16" spans="2:12" x14ac:dyDescent="0.25">
      <c r="K16" s="17" t="s">
        <v>19</v>
      </c>
      <c r="L16" s="4">
        <v>669866.87</v>
      </c>
    </row>
    <row r="17" spans="11:12" x14ac:dyDescent="0.25">
      <c r="K17" s="18">
        <v>41699</v>
      </c>
      <c r="L17" s="4">
        <v>669866.87</v>
      </c>
    </row>
    <row r="18" spans="11:12" x14ac:dyDescent="0.25">
      <c r="K18" s="19" t="s">
        <v>22</v>
      </c>
      <c r="L18" s="4">
        <v>669866.87</v>
      </c>
    </row>
    <row r="19" spans="11:12" x14ac:dyDescent="0.25">
      <c r="K19" s="1" t="s">
        <v>31</v>
      </c>
      <c r="L19" s="4">
        <v>929984.57</v>
      </c>
    </row>
    <row r="20" spans="11:12" x14ac:dyDescent="0.25">
      <c r="K20" s="17" t="s">
        <v>19</v>
      </c>
      <c r="L20" s="4">
        <v>929984.57</v>
      </c>
    </row>
    <row r="21" spans="11:12" x14ac:dyDescent="0.25">
      <c r="K21" s="18">
        <v>41730</v>
      </c>
      <c r="L21" s="4">
        <v>929984.57</v>
      </c>
    </row>
    <row r="22" spans="11:12" x14ac:dyDescent="0.25">
      <c r="K22" s="19" t="s">
        <v>23</v>
      </c>
      <c r="L22" s="4">
        <v>929984.57</v>
      </c>
    </row>
    <row r="23" spans="11:12" x14ac:dyDescent="0.25">
      <c r="K23" s="1" t="s">
        <v>32</v>
      </c>
      <c r="L23" s="4">
        <v>828640.06</v>
      </c>
    </row>
    <row r="24" spans="11:12" x14ac:dyDescent="0.25">
      <c r="K24" s="17" t="s">
        <v>19</v>
      </c>
      <c r="L24" s="4">
        <v>828640.06</v>
      </c>
    </row>
    <row r="25" spans="11:12" x14ac:dyDescent="0.25">
      <c r="K25" s="18">
        <v>41760</v>
      </c>
      <c r="L25" s="4">
        <v>828640.06</v>
      </c>
    </row>
    <row r="26" spans="11:12" x14ac:dyDescent="0.25">
      <c r="K26" s="19" t="s">
        <v>23</v>
      </c>
      <c r="L26" s="4">
        <v>828640.06</v>
      </c>
    </row>
    <row r="27" spans="11:12" x14ac:dyDescent="0.25">
      <c r="K27" s="1" t="s">
        <v>33</v>
      </c>
      <c r="L27" s="4">
        <v>1473753.82</v>
      </c>
    </row>
    <row r="28" spans="11:12" x14ac:dyDescent="0.25">
      <c r="K28" s="17" t="s">
        <v>19</v>
      </c>
      <c r="L28" s="4">
        <v>1473753.82</v>
      </c>
    </row>
    <row r="29" spans="11:12" x14ac:dyDescent="0.25">
      <c r="K29" s="18">
        <v>41791</v>
      </c>
      <c r="L29" s="4">
        <v>1473753.82</v>
      </c>
    </row>
    <row r="30" spans="11:12" x14ac:dyDescent="0.25">
      <c r="K30" s="19" t="s">
        <v>23</v>
      </c>
      <c r="L30" s="4">
        <v>1473753.82</v>
      </c>
    </row>
    <row r="31" spans="11:12" x14ac:dyDescent="0.25">
      <c r="K31" s="1" t="s">
        <v>34</v>
      </c>
      <c r="L31" s="4">
        <v>923865.68</v>
      </c>
    </row>
    <row r="32" spans="11:12" x14ac:dyDescent="0.25">
      <c r="K32" s="17" t="s">
        <v>19</v>
      </c>
      <c r="L32" s="4">
        <v>923865.68</v>
      </c>
    </row>
    <row r="33" spans="11:12" x14ac:dyDescent="0.25">
      <c r="K33" s="18">
        <v>41821</v>
      </c>
      <c r="L33" s="4">
        <v>923865.68</v>
      </c>
    </row>
    <row r="34" spans="11:12" x14ac:dyDescent="0.25">
      <c r="K34" s="19" t="s">
        <v>20</v>
      </c>
      <c r="L34" s="4">
        <v>923865.68</v>
      </c>
    </row>
    <row r="35" spans="11:12" x14ac:dyDescent="0.25">
      <c r="K35" s="1" t="s">
        <v>35</v>
      </c>
      <c r="L35" s="4">
        <v>791066.42</v>
      </c>
    </row>
    <row r="36" spans="11:12" x14ac:dyDescent="0.25">
      <c r="K36" s="17" t="s">
        <v>19</v>
      </c>
      <c r="L36" s="4">
        <v>791066.42</v>
      </c>
    </row>
    <row r="37" spans="11:12" x14ac:dyDescent="0.25">
      <c r="K37" s="18">
        <v>41852</v>
      </c>
      <c r="L37" s="4">
        <v>791066.42</v>
      </c>
    </row>
    <row r="38" spans="11:12" x14ac:dyDescent="0.25">
      <c r="K38" s="19" t="s">
        <v>20</v>
      </c>
      <c r="L38" s="4">
        <v>791066.42</v>
      </c>
    </row>
    <row r="39" spans="11:12" x14ac:dyDescent="0.25">
      <c r="K39" s="1" t="s">
        <v>24</v>
      </c>
      <c r="L39" s="4">
        <v>1786735.27</v>
      </c>
    </row>
    <row r="40" spans="11:12" x14ac:dyDescent="0.25">
      <c r="K40" s="17" t="s">
        <v>18</v>
      </c>
      <c r="L40" s="4">
        <v>763603.03</v>
      </c>
    </row>
    <row r="41" spans="11:12" x14ac:dyDescent="0.25">
      <c r="K41" s="18">
        <v>41518</v>
      </c>
      <c r="L41" s="4">
        <v>763603.03</v>
      </c>
    </row>
    <row r="42" spans="11:12" x14ac:dyDescent="0.25">
      <c r="K42" s="19" t="s">
        <v>20</v>
      </c>
      <c r="L42" s="4">
        <v>763603.03</v>
      </c>
    </row>
    <row r="43" spans="11:12" x14ac:dyDescent="0.25">
      <c r="K43" s="17" t="s">
        <v>19</v>
      </c>
      <c r="L43" s="4">
        <v>1023132.24</v>
      </c>
    </row>
    <row r="44" spans="11:12" x14ac:dyDescent="0.25">
      <c r="K44" s="18">
        <v>41883</v>
      </c>
      <c r="L44" s="4">
        <v>1023132.24</v>
      </c>
    </row>
    <row r="45" spans="11:12" x14ac:dyDescent="0.25">
      <c r="K45" s="19" t="s">
        <v>20</v>
      </c>
      <c r="L45" s="4">
        <v>1023132.24</v>
      </c>
    </row>
    <row r="46" spans="11:12" x14ac:dyDescent="0.25">
      <c r="K46" s="1" t="s">
        <v>25</v>
      </c>
      <c r="L46" s="4">
        <v>3439781.02</v>
      </c>
    </row>
    <row r="47" spans="11:12" x14ac:dyDescent="0.25">
      <c r="K47" s="17" t="s">
        <v>18</v>
      </c>
      <c r="L47" s="4">
        <v>1657795.1</v>
      </c>
    </row>
    <row r="48" spans="11:12" x14ac:dyDescent="0.25">
      <c r="K48" s="18">
        <v>41548</v>
      </c>
      <c r="L48" s="4">
        <v>1657795.1</v>
      </c>
    </row>
    <row r="49" spans="11:12" x14ac:dyDescent="0.25">
      <c r="K49" s="19" t="s">
        <v>21</v>
      </c>
      <c r="L49" s="4">
        <v>1657795.1</v>
      </c>
    </row>
    <row r="50" spans="11:12" x14ac:dyDescent="0.25">
      <c r="K50" s="17" t="s">
        <v>19</v>
      </c>
      <c r="L50" s="4">
        <v>1781985.92</v>
      </c>
    </row>
    <row r="51" spans="11:12" x14ac:dyDescent="0.25">
      <c r="K51" s="18">
        <v>41913</v>
      </c>
      <c r="L51" s="4">
        <v>1781985.92</v>
      </c>
    </row>
    <row r="52" spans="11:12" x14ac:dyDescent="0.25">
      <c r="K52" s="19" t="s">
        <v>21</v>
      </c>
      <c r="L52" s="4">
        <v>1781985.92</v>
      </c>
    </row>
    <row r="53" spans="11:12" x14ac:dyDescent="0.25">
      <c r="K53" s="1" t="s">
        <v>26</v>
      </c>
      <c r="L53" s="4">
        <v>1370102.5</v>
      </c>
    </row>
    <row r="54" spans="11:12" x14ac:dyDescent="0.25">
      <c r="K54" s="17" t="s">
        <v>18</v>
      </c>
      <c r="L54" s="4">
        <v>765502.3</v>
      </c>
    </row>
    <row r="55" spans="11:12" x14ac:dyDescent="0.25">
      <c r="K55" s="18">
        <v>41579</v>
      </c>
      <c r="L55" s="4">
        <v>765502.3</v>
      </c>
    </row>
    <row r="56" spans="11:12" x14ac:dyDescent="0.25">
      <c r="K56" s="19" t="s">
        <v>21</v>
      </c>
      <c r="L56" s="4">
        <v>765502.3</v>
      </c>
    </row>
    <row r="57" spans="11:12" x14ac:dyDescent="0.25">
      <c r="K57" s="17" t="s">
        <v>19</v>
      </c>
      <c r="L57" s="4">
        <v>604600.19999999995</v>
      </c>
    </row>
    <row r="58" spans="11:12" x14ac:dyDescent="0.25">
      <c r="K58" s="18">
        <v>41944</v>
      </c>
      <c r="L58" s="4">
        <v>604600.19999999995</v>
      </c>
    </row>
    <row r="59" spans="11:12" x14ac:dyDescent="0.25">
      <c r="K59" s="19" t="s">
        <v>21</v>
      </c>
      <c r="L59" s="4">
        <v>604600.19999999995</v>
      </c>
    </row>
    <row r="60" spans="11:12" x14ac:dyDescent="0.25">
      <c r="K60" s="1" t="s">
        <v>27</v>
      </c>
      <c r="L60" s="4">
        <v>2717329.98</v>
      </c>
    </row>
    <row r="61" spans="11:12" x14ac:dyDescent="0.25">
      <c r="K61" s="17" t="s">
        <v>18</v>
      </c>
      <c r="L61" s="4">
        <v>691564.08</v>
      </c>
    </row>
    <row r="62" spans="11:12" x14ac:dyDescent="0.25">
      <c r="K62" s="18">
        <v>41609</v>
      </c>
      <c r="L62" s="4">
        <v>691564.08</v>
      </c>
    </row>
    <row r="63" spans="11:12" x14ac:dyDescent="0.25">
      <c r="K63" s="19" t="s">
        <v>21</v>
      </c>
      <c r="L63" s="4">
        <v>691564.08</v>
      </c>
    </row>
    <row r="64" spans="11:12" x14ac:dyDescent="0.25">
      <c r="K64" s="17" t="s">
        <v>19</v>
      </c>
      <c r="L64" s="4">
        <v>2025765.9</v>
      </c>
    </row>
    <row r="65" spans="11:12" x14ac:dyDescent="0.25">
      <c r="K65" s="18">
        <v>41974</v>
      </c>
      <c r="L65" s="4">
        <v>2025765.9</v>
      </c>
    </row>
    <row r="66" spans="11:12" x14ac:dyDescent="0.25">
      <c r="K66" s="19" t="s">
        <v>21</v>
      </c>
      <c r="L66" s="4">
        <v>2025765.9</v>
      </c>
    </row>
    <row r="67" spans="11:12" x14ac:dyDescent="0.25">
      <c r="K67" s="11" t="s">
        <v>5</v>
      </c>
      <c r="L67" s="12">
        <v>16893702.260000002</v>
      </c>
    </row>
  </sheetData>
  <pageMargins left="0.7" right="0.7" top="0.75" bottom="0.75" header="0.3" footer="0.3"/>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5"/>
  <sheetViews>
    <sheetView tabSelected="1" workbookViewId="0">
      <selection activeCell="B25" sqref="B25"/>
    </sheetView>
  </sheetViews>
  <sheetFormatPr defaultRowHeight="15" x14ac:dyDescent="0.25"/>
  <cols>
    <col min="1" max="1" width="16.85546875" customWidth="1"/>
    <col min="2" max="2" width="14.28515625" customWidth="1"/>
  </cols>
  <sheetData>
    <row r="1" spans="1:20" x14ac:dyDescent="0.25">
      <c r="A1" s="5"/>
      <c r="B1" s="5"/>
      <c r="C1" s="5"/>
      <c r="D1" s="5"/>
      <c r="E1" s="5"/>
      <c r="F1" s="5"/>
      <c r="G1" s="5"/>
      <c r="H1" s="5"/>
      <c r="I1" s="5"/>
      <c r="J1" s="5"/>
      <c r="K1" s="5"/>
      <c r="L1" s="5"/>
      <c r="M1" s="5"/>
      <c r="N1" s="5"/>
      <c r="O1" s="5"/>
      <c r="P1" s="5"/>
      <c r="Q1" s="5"/>
      <c r="R1" s="5"/>
      <c r="S1" s="5"/>
    </row>
    <row r="2" spans="1:20" x14ac:dyDescent="0.25">
      <c r="A2" s="5"/>
      <c r="B2" s="5"/>
      <c r="C2" s="5"/>
      <c r="D2" s="5"/>
      <c r="E2" s="5"/>
      <c r="F2" s="5"/>
      <c r="G2" s="5"/>
      <c r="H2" s="5"/>
      <c r="I2" s="5"/>
      <c r="J2" s="5"/>
      <c r="K2" s="5"/>
      <c r="L2" s="5"/>
      <c r="M2" s="5"/>
      <c r="N2" s="5"/>
      <c r="O2" s="5"/>
      <c r="P2" s="5"/>
      <c r="Q2" s="5"/>
      <c r="R2" s="5"/>
      <c r="S2" s="5"/>
      <c r="T2" s="5"/>
    </row>
    <row r="3" spans="1:20" x14ac:dyDescent="0.25">
      <c r="A3" s="7" t="str">
        <f>'Sales analysis pivot'!C3</f>
        <v>Total Gross Sales</v>
      </c>
      <c r="B3" s="5"/>
      <c r="C3" s="5"/>
      <c r="D3" s="5"/>
      <c r="E3" s="5"/>
      <c r="F3" s="5"/>
      <c r="G3" s="5"/>
      <c r="H3" s="5"/>
      <c r="I3" s="5"/>
      <c r="J3" s="5"/>
      <c r="K3" s="5"/>
      <c r="L3" s="5"/>
      <c r="M3" s="5"/>
      <c r="N3" s="5"/>
      <c r="O3" s="5"/>
      <c r="P3" s="5"/>
      <c r="Q3" s="5"/>
      <c r="R3" s="5"/>
      <c r="S3" s="5"/>
      <c r="T3" s="5"/>
    </row>
    <row r="4" spans="1:20" x14ac:dyDescent="0.25">
      <c r="A4" s="14">
        <f>'Sales analysis pivot'!C4</f>
        <v>127931598.5</v>
      </c>
      <c r="B4" s="6"/>
      <c r="C4" s="5"/>
      <c r="D4" s="5"/>
      <c r="E4" s="5"/>
      <c r="F4" s="5"/>
      <c r="G4" s="5"/>
      <c r="H4" s="5"/>
      <c r="I4" s="5"/>
      <c r="J4" s="5"/>
      <c r="K4" s="5"/>
      <c r="L4" s="5"/>
      <c r="M4" s="5"/>
      <c r="N4" s="5"/>
      <c r="O4" s="5"/>
      <c r="P4" s="5"/>
      <c r="Q4" s="5"/>
      <c r="R4" s="5"/>
      <c r="S4" s="5"/>
      <c r="T4" s="5"/>
    </row>
    <row r="5" spans="1:20" x14ac:dyDescent="0.25">
      <c r="A5" s="5"/>
      <c r="B5" s="5"/>
      <c r="C5" s="5"/>
      <c r="D5" s="5"/>
      <c r="E5" s="5"/>
      <c r="F5" s="5"/>
      <c r="G5" s="5"/>
      <c r="H5" s="5"/>
      <c r="I5" s="5"/>
      <c r="J5" s="5"/>
      <c r="K5" s="5"/>
      <c r="L5" s="5"/>
      <c r="M5" s="5"/>
      <c r="N5" s="5"/>
      <c r="O5" s="5"/>
      <c r="P5" s="5"/>
      <c r="Q5" s="5"/>
      <c r="R5" s="5"/>
      <c r="S5" s="5"/>
      <c r="T5" s="5"/>
    </row>
    <row r="6" spans="1:20" x14ac:dyDescent="0.25">
      <c r="A6" s="5"/>
      <c r="B6" s="5"/>
      <c r="C6" s="5"/>
      <c r="D6" s="5"/>
      <c r="E6" s="5"/>
      <c r="F6" s="5"/>
      <c r="G6" s="5"/>
      <c r="H6" s="5"/>
      <c r="I6" s="5"/>
      <c r="J6" s="5"/>
      <c r="K6" s="5"/>
      <c r="L6" s="5"/>
      <c r="M6" s="5"/>
      <c r="N6" s="5"/>
      <c r="O6" s="5"/>
      <c r="P6" s="5"/>
      <c r="Q6" s="5"/>
      <c r="R6" s="5"/>
      <c r="S6" s="5"/>
      <c r="T6" s="5"/>
    </row>
    <row r="7" spans="1:20" x14ac:dyDescent="0.25">
      <c r="A7" s="7" t="str">
        <f>'Sales analysis pivot'!E3</f>
        <v xml:space="preserve"> Total Sales</v>
      </c>
      <c r="B7" s="5"/>
      <c r="C7" s="5"/>
      <c r="D7" s="5"/>
      <c r="E7" s="5"/>
      <c r="F7" s="5"/>
      <c r="G7" s="5"/>
      <c r="H7" s="5"/>
      <c r="I7" s="5"/>
      <c r="J7" s="5"/>
      <c r="K7" s="5"/>
      <c r="L7" s="5"/>
      <c r="M7" s="5"/>
      <c r="N7" s="5"/>
      <c r="O7" s="5"/>
      <c r="P7" s="5"/>
      <c r="Q7" s="5"/>
      <c r="R7" s="5"/>
      <c r="S7" s="5"/>
      <c r="T7" s="5"/>
    </row>
    <row r="8" spans="1:20" x14ac:dyDescent="0.25">
      <c r="A8" s="14">
        <f>'Sales analysis pivot'!E4</f>
        <v>118726350.26000001</v>
      </c>
      <c r="B8" s="5"/>
      <c r="C8" s="5"/>
      <c r="D8" s="5"/>
      <c r="E8" s="5"/>
      <c r="F8" s="5"/>
      <c r="G8" s="5"/>
      <c r="H8" s="5"/>
      <c r="I8" s="5"/>
      <c r="J8" s="5"/>
      <c r="K8" s="5"/>
      <c r="L8" s="5"/>
      <c r="M8" s="5"/>
      <c r="N8" s="5"/>
      <c r="O8" s="5"/>
      <c r="P8" s="5"/>
      <c r="Q8" s="5"/>
      <c r="R8" s="5"/>
      <c r="S8" s="5"/>
      <c r="T8" s="5"/>
    </row>
    <row r="9" spans="1:20" x14ac:dyDescent="0.25">
      <c r="A9" s="5"/>
      <c r="B9" s="6"/>
      <c r="C9" s="5"/>
      <c r="D9" s="5"/>
      <c r="E9" s="5"/>
      <c r="F9" s="5"/>
      <c r="G9" s="5"/>
      <c r="H9" s="5"/>
      <c r="I9" s="5"/>
      <c r="J9" s="5"/>
      <c r="K9" s="5"/>
      <c r="L9" s="5"/>
      <c r="M9" s="5"/>
      <c r="N9" s="5"/>
      <c r="O9" s="5"/>
      <c r="P9" s="5"/>
      <c r="Q9" s="5"/>
      <c r="R9" s="5"/>
      <c r="S9" s="5"/>
      <c r="T9" s="5"/>
    </row>
    <row r="10" spans="1:20" x14ac:dyDescent="0.25">
      <c r="A10" s="5"/>
      <c r="B10" s="5"/>
      <c r="C10" s="5"/>
      <c r="D10" s="5"/>
      <c r="E10" s="5"/>
      <c r="F10" s="5"/>
      <c r="G10" s="5"/>
      <c r="H10" s="5"/>
      <c r="I10" s="5"/>
      <c r="J10" s="5"/>
      <c r="K10" s="5"/>
      <c r="L10" s="5"/>
      <c r="M10" s="5"/>
      <c r="N10" s="5"/>
      <c r="O10" s="5"/>
      <c r="P10" s="5"/>
      <c r="Q10" s="5"/>
      <c r="R10" s="5"/>
      <c r="S10" s="5"/>
      <c r="T10" s="5"/>
    </row>
    <row r="11" spans="1:20" x14ac:dyDescent="0.25">
      <c r="A11" s="7" t="str">
        <f>'Sales analysis pivot'!G3</f>
        <v xml:space="preserve"> COGS</v>
      </c>
      <c r="B11" s="5"/>
      <c r="C11" s="5"/>
      <c r="D11" s="5"/>
      <c r="E11" s="5"/>
      <c r="F11" s="5"/>
      <c r="G11" s="5"/>
      <c r="H11" s="5"/>
      <c r="I11" s="5"/>
      <c r="J11" s="5"/>
      <c r="K11" s="5"/>
      <c r="L11" s="5"/>
      <c r="M11" s="5"/>
      <c r="N11" s="5"/>
      <c r="O11" s="5"/>
      <c r="P11" s="5"/>
      <c r="Q11" s="5"/>
      <c r="R11" s="5"/>
      <c r="S11" s="5"/>
      <c r="T11" s="5"/>
    </row>
    <row r="12" spans="1:20" x14ac:dyDescent="0.25">
      <c r="A12" s="14">
        <f>'Sales analysis pivot'!G4</f>
        <v>101832648</v>
      </c>
      <c r="B12" s="5"/>
      <c r="C12" s="5"/>
      <c r="D12" s="5"/>
      <c r="E12" s="5"/>
      <c r="F12" s="5"/>
      <c r="G12" s="5"/>
      <c r="H12" s="5"/>
      <c r="I12" s="5"/>
      <c r="J12" s="5"/>
      <c r="K12" s="5"/>
      <c r="L12" s="5"/>
      <c r="M12" s="5"/>
      <c r="N12" s="5"/>
      <c r="O12" s="5"/>
      <c r="P12" s="5"/>
      <c r="Q12" s="5"/>
      <c r="R12" s="5"/>
      <c r="S12" s="5"/>
      <c r="T12" s="5"/>
    </row>
    <row r="13" spans="1:20" x14ac:dyDescent="0.25">
      <c r="A13" s="5"/>
      <c r="B13" s="5"/>
      <c r="C13" s="5"/>
      <c r="D13" s="5"/>
      <c r="E13" s="5"/>
      <c r="F13" s="5"/>
      <c r="G13" s="5"/>
      <c r="H13" s="5"/>
      <c r="I13" s="5"/>
      <c r="J13" s="5"/>
      <c r="K13" s="5"/>
      <c r="L13" s="5"/>
      <c r="M13" s="5"/>
      <c r="N13" s="5"/>
      <c r="O13" s="5"/>
      <c r="P13" s="5"/>
      <c r="Q13" s="5"/>
      <c r="R13" s="5"/>
      <c r="S13" s="5"/>
      <c r="T13" s="5"/>
    </row>
    <row r="14" spans="1:20" x14ac:dyDescent="0.25">
      <c r="A14" s="5"/>
      <c r="B14" s="5"/>
      <c r="C14" s="5"/>
      <c r="D14" s="5"/>
      <c r="E14" s="5"/>
      <c r="F14" s="5"/>
      <c r="G14" s="5"/>
      <c r="H14" s="5"/>
      <c r="I14" s="5"/>
      <c r="J14" s="5"/>
      <c r="K14" s="5"/>
      <c r="L14" s="5"/>
      <c r="M14" s="5"/>
      <c r="N14" s="5"/>
      <c r="O14" s="5"/>
      <c r="P14" s="5"/>
      <c r="Q14" s="5"/>
      <c r="R14" s="5"/>
      <c r="S14" s="5"/>
      <c r="T14" s="5"/>
    </row>
    <row r="15" spans="1:20" x14ac:dyDescent="0.25">
      <c r="A15" s="7" t="str">
        <f>'Sales analysis pivot'!I3</f>
        <v>Profit</v>
      </c>
      <c r="B15" s="5"/>
      <c r="C15" s="5"/>
      <c r="D15" s="5"/>
      <c r="E15" s="5"/>
      <c r="F15" s="5"/>
      <c r="G15" s="5"/>
      <c r="H15" s="5"/>
      <c r="I15" s="5"/>
      <c r="J15" s="5"/>
      <c r="K15" s="5"/>
      <c r="L15" s="5"/>
      <c r="M15" s="5"/>
      <c r="N15" s="5"/>
      <c r="O15" s="5"/>
      <c r="P15" s="5"/>
      <c r="Q15" s="5"/>
      <c r="R15" s="5"/>
      <c r="S15" s="5"/>
      <c r="T15" s="5"/>
    </row>
    <row r="16" spans="1:20" x14ac:dyDescent="0.25">
      <c r="A16" s="14">
        <f>'Sales analysis pivot'!I4</f>
        <v>16893702.260000002</v>
      </c>
      <c r="B16" s="5"/>
      <c r="C16" s="5"/>
      <c r="D16" s="5"/>
      <c r="E16" s="5"/>
      <c r="F16" s="5"/>
      <c r="G16" s="5"/>
      <c r="H16" s="5"/>
      <c r="I16" s="5"/>
      <c r="J16" s="5"/>
      <c r="K16" s="5"/>
      <c r="L16" s="5"/>
      <c r="M16" s="5"/>
      <c r="N16" s="5"/>
      <c r="O16" s="5"/>
      <c r="P16" s="5"/>
      <c r="Q16" s="5"/>
      <c r="R16" s="5"/>
      <c r="S16" s="5"/>
      <c r="T16" s="5"/>
    </row>
    <row r="17" spans="1:20" x14ac:dyDescent="0.25">
      <c r="A17" s="5"/>
      <c r="B17" s="5"/>
      <c r="C17" s="5"/>
      <c r="D17" s="5"/>
      <c r="E17" s="5"/>
      <c r="F17" s="5"/>
      <c r="G17" s="5"/>
      <c r="H17" s="5"/>
      <c r="I17" s="5"/>
      <c r="J17" s="5"/>
      <c r="K17" s="5"/>
      <c r="L17" s="5"/>
      <c r="M17" s="5"/>
      <c r="N17" s="5"/>
      <c r="O17" s="5"/>
      <c r="P17" s="5"/>
      <c r="Q17" s="5"/>
      <c r="R17" s="5"/>
      <c r="S17" s="5"/>
      <c r="T17" s="5"/>
    </row>
    <row r="18" spans="1:20" x14ac:dyDescent="0.25">
      <c r="A18" s="5"/>
      <c r="B18" s="5"/>
      <c r="C18" s="5"/>
      <c r="D18" s="5"/>
      <c r="E18" s="5"/>
      <c r="F18" s="5"/>
      <c r="G18" s="5"/>
      <c r="H18" s="5"/>
      <c r="I18" s="5"/>
      <c r="J18" s="5"/>
      <c r="K18" s="5"/>
      <c r="L18" s="5"/>
      <c r="M18" s="5"/>
      <c r="N18" s="5"/>
      <c r="O18" s="5"/>
      <c r="P18" s="5"/>
      <c r="Q18" s="5"/>
      <c r="R18" s="5"/>
      <c r="S18" s="5"/>
      <c r="T18" s="5"/>
    </row>
    <row r="19" spans="1:20" x14ac:dyDescent="0.25">
      <c r="A19" s="9" t="str">
        <f>'Sales analysis pivot'!K3</f>
        <v>Profit Percentage</v>
      </c>
      <c r="B19" s="5"/>
      <c r="C19" s="5"/>
      <c r="D19" s="5"/>
      <c r="E19" s="5"/>
      <c r="F19" s="5"/>
      <c r="G19" s="5"/>
      <c r="H19" s="5"/>
      <c r="I19" s="5"/>
      <c r="J19" s="5"/>
      <c r="K19" s="5"/>
      <c r="L19" s="5"/>
      <c r="M19" s="5"/>
      <c r="N19" s="5"/>
      <c r="O19" s="5"/>
      <c r="P19" s="5"/>
      <c r="Q19" s="5"/>
      <c r="R19" s="5"/>
      <c r="S19" s="5"/>
      <c r="T19" s="5"/>
    </row>
    <row r="20" spans="1:20" x14ac:dyDescent="0.25">
      <c r="A20" s="8">
        <f>'Sales analysis pivot'!K4</f>
        <v>0.14229109395685402</v>
      </c>
      <c r="B20" s="5"/>
      <c r="C20" s="5"/>
      <c r="D20" s="5"/>
      <c r="E20" s="5"/>
      <c r="F20" s="5"/>
      <c r="G20" s="5"/>
      <c r="H20" s="5"/>
      <c r="I20" s="5"/>
      <c r="J20" s="5"/>
      <c r="K20" s="5"/>
      <c r="L20" s="5"/>
      <c r="M20" s="5"/>
      <c r="N20" s="5"/>
      <c r="O20" s="5"/>
      <c r="P20" s="5"/>
      <c r="Q20" s="5"/>
      <c r="R20" s="5"/>
      <c r="S20" s="5"/>
      <c r="T20" s="5"/>
    </row>
    <row r="21" spans="1:20" x14ac:dyDescent="0.25">
      <c r="A21" s="5"/>
      <c r="B21" s="5"/>
      <c r="C21" s="5"/>
      <c r="D21" s="5"/>
      <c r="E21" s="5"/>
      <c r="F21" s="5"/>
      <c r="G21" s="5"/>
      <c r="H21" s="5"/>
      <c r="I21" s="5"/>
      <c r="J21" s="5"/>
      <c r="K21" s="5"/>
      <c r="L21" s="5"/>
      <c r="M21" s="5"/>
      <c r="N21" s="5"/>
      <c r="O21" s="5"/>
      <c r="P21" s="5"/>
      <c r="Q21" s="5"/>
      <c r="R21" s="5"/>
      <c r="S21" s="5"/>
      <c r="T21" s="5"/>
    </row>
    <row r="22" spans="1:20" x14ac:dyDescent="0.25">
      <c r="A22" s="5"/>
      <c r="B22" s="5"/>
      <c r="C22" s="5"/>
      <c r="D22" s="5"/>
      <c r="E22" s="5"/>
      <c r="F22" s="5"/>
      <c r="G22" s="5"/>
      <c r="H22" s="5"/>
      <c r="I22" s="5"/>
      <c r="J22" s="5"/>
      <c r="K22" s="5"/>
      <c r="L22" s="5"/>
      <c r="M22" s="5"/>
      <c r="N22" s="5"/>
      <c r="O22" s="5"/>
      <c r="P22" s="5"/>
      <c r="Q22" s="5"/>
      <c r="R22" s="5"/>
      <c r="T22" s="5"/>
    </row>
    <row r="23" spans="1:20" x14ac:dyDescent="0.25">
      <c r="A23" s="5"/>
      <c r="B23" s="5"/>
      <c r="C23" s="5"/>
      <c r="D23" s="5"/>
      <c r="E23" s="5"/>
      <c r="F23" s="5"/>
      <c r="G23" s="5"/>
      <c r="H23" s="5"/>
      <c r="I23" s="5"/>
      <c r="J23" s="5"/>
      <c r="K23" s="5"/>
      <c r="L23" s="5"/>
      <c r="M23" s="5"/>
      <c r="N23" s="5"/>
      <c r="O23" s="5"/>
      <c r="P23" s="5"/>
      <c r="Q23" s="5"/>
      <c r="R23" s="5"/>
      <c r="T23" s="5"/>
    </row>
    <row r="24" spans="1:20" x14ac:dyDescent="0.25">
      <c r="A24" s="5"/>
      <c r="B24" s="5"/>
      <c r="C24" s="5"/>
      <c r="D24" s="5"/>
      <c r="E24" s="5"/>
      <c r="F24" s="5"/>
      <c r="G24" s="5"/>
      <c r="H24" s="5"/>
      <c r="I24" s="5"/>
      <c r="J24" s="5"/>
      <c r="K24" s="5"/>
      <c r="L24" s="5"/>
      <c r="M24" s="5"/>
      <c r="N24" s="5"/>
      <c r="O24" s="5"/>
      <c r="P24" s="5"/>
      <c r="Q24" s="5"/>
      <c r="R24" s="5"/>
      <c r="S24" s="5"/>
      <c r="T24" s="5"/>
    </row>
    <row r="25" spans="1:20" x14ac:dyDescent="0.25">
      <c r="A25" s="5"/>
      <c r="B25" s="5"/>
      <c r="C25" s="5"/>
      <c r="D25" s="5"/>
      <c r="E25" s="5"/>
      <c r="F25" s="5"/>
      <c r="G25" s="5"/>
      <c r="H25" s="5"/>
      <c r="I25" s="5"/>
      <c r="J25" s="5"/>
      <c r="K25" s="5"/>
      <c r="L25" s="5"/>
      <c r="M25" s="5"/>
      <c r="N25" s="5"/>
      <c r="O25" s="5"/>
      <c r="P25" s="5"/>
      <c r="Q25" s="5"/>
      <c r="R25" s="5"/>
      <c r="S25" s="5"/>
      <c r="T25" s="5"/>
    </row>
    <row r="26" spans="1:20" x14ac:dyDescent="0.25">
      <c r="A26" s="5"/>
      <c r="B26" s="5"/>
      <c r="C26" s="5"/>
      <c r="D26" s="5"/>
      <c r="E26" s="5"/>
      <c r="F26" s="5"/>
      <c r="G26" s="5"/>
      <c r="H26" s="5"/>
      <c r="I26" s="5"/>
      <c r="J26" s="5"/>
      <c r="K26" s="5"/>
      <c r="L26" s="5"/>
      <c r="M26" s="5"/>
      <c r="N26" s="5"/>
      <c r="O26" s="5"/>
      <c r="P26" s="5"/>
      <c r="Q26" s="5"/>
      <c r="R26" s="5"/>
      <c r="S26" s="5"/>
    </row>
    <row r="27" spans="1:20" x14ac:dyDescent="0.25">
      <c r="A27" s="5"/>
      <c r="B27" s="5"/>
      <c r="C27" s="5"/>
      <c r="D27" s="5"/>
      <c r="E27" s="5"/>
      <c r="F27" s="5"/>
      <c r="G27" s="5"/>
      <c r="H27" s="5"/>
      <c r="I27" s="5"/>
      <c r="J27" s="5"/>
      <c r="K27" s="5"/>
      <c r="L27" s="5"/>
      <c r="M27" s="5"/>
      <c r="N27" s="5"/>
      <c r="O27" s="5"/>
      <c r="P27" s="5"/>
      <c r="Q27" s="5"/>
      <c r="R27" s="5"/>
      <c r="S27" s="5"/>
    </row>
    <row r="28" spans="1:20" x14ac:dyDescent="0.25">
      <c r="A28" s="5"/>
      <c r="B28" s="5"/>
      <c r="C28" s="5"/>
      <c r="D28" s="5"/>
      <c r="E28" s="5"/>
      <c r="F28" s="5"/>
      <c r="G28" s="5"/>
      <c r="H28" s="5"/>
      <c r="I28" s="5"/>
      <c r="J28" s="5"/>
      <c r="K28" s="5"/>
      <c r="L28" s="5"/>
      <c r="M28" s="5"/>
      <c r="N28" s="5"/>
      <c r="O28" s="5"/>
      <c r="P28" s="5"/>
      <c r="Q28" s="5"/>
      <c r="R28" s="5"/>
      <c r="S28" s="5"/>
    </row>
    <row r="29" spans="1:20" x14ac:dyDescent="0.25">
      <c r="A29" s="5"/>
      <c r="B29" s="5"/>
      <c r="C29" s="5"/>
      <c r="D29" s="5"/>
      <c r="E29" s="5"/>
      <c r="F29" s="5"/>
      <c r="G29" s="5"/>
      <c r="H29" s="5"/>
      <c r="I29" s="5"/>
      <c r="J29" s="5"/>
      <c r="K29" s="5"/>
      <c r="L29" s="5"/>
      <c r="M29" s="5"/>
      <c r="N29" s="5"/>
      <c r="O29" s="5"/>
      <c r="P29" s="5"/>
      <c r="Q29" s="5"/>
      <c r="R29" s="5"/>
      <c r="S29" s="5"/>
    </row>
    <row r="30" spans="1:20" x14ac:dyDescent="0.25">
      <c r="A30" s="13"/>
      <c r="B30" s="13"/>
      <c r="C30" s="13"/>
      <c r="D30" s="13"/>
      <c r="E30" s="13"/>
      <c r="F30" s="13"/>
      <c r="G30" s="13"/>
      <c r="H30" s="13"/>
      <c r="I30" s="13"/>
      <c r="J30" s="13"/>
      <c r="K30" s="13"/>
      <c r="L30" s="13"/>
      <c r="M30" s="13"/>
      <c r="N30" s="13"/>
      <c r="O30" s="13"/>
      <c r="P30" s="13"/>
      <c r="Q30" s="13"/>
      <c r="R30" s="13"/>
      <c r="S30" s="13"/>
    </row>
    <row r="31" spans="1:20" x14ac:dyDescent="0.25">
      <c r="A31" s="13"/>
      <c r="B31" s="13"/>
      <c r="C31" s="13"/>
      <c r="D31" s="13"/>
      <c r="E31" s="13"/>
      <c r="F31" s="13"/>
      <c r="G31" s="13"/>
      <c r="H31" s="13"/>
      <c r="I31" s="13"/>
      <c r="J31" s="13"/>
      <c r="K31" s="13"/>
      <c r="L31" s="13"/>
      <c r="M31" s="13"/>
      <c r="N31" s="13"/>
      <c r="O31" s="13"/>
      <c r="P31" s="13"/>
      <c r="Q31" s="13"/>
      <c r="R31" s="13"/>
      <c r="S31" s="13"/>
    </row>
    <row r="32" spans="1:20" x14ac:dyDescent="0.25">
      <c r="A32" s="13"/>
      <c r="B32" s="13"/>
      <c r="C32" s="13"/>
      <c r="D32" s="13"/>
      <c r="E32" s="13"/>
      <c r="F32" s="13"/>
      <c r="G32" s="13"/>
      <c r="H32" s="13"/>
      <c r="I32" s="13"/>
      <c r="J32" s="13"/>
      <c r="K32" s="13"/>
      <c r="L32" s="13"/>
      <c r="M32" s="13"/>
      <c r="N32" s="13"/>
      <c r="O32" s="13"/>
      <c r="P32" s="13"/>
      <c r="Q32" s="13"/>
      <c r="R32" s="13"/>
      <c r="S32" s="13"/>
    </row>
    <row r="33" spans="1:19" x14ac:dyDescent="0.25">
      <c r="A33" s="13"/>
      <c r="B33" s="13"/>
      <c r="C33" s="13"/>
      <c r="D33" s="13"/>
      <c r="E33" s="13"/>
      <c r="F33" s="13"/>
      <c r="G33" s="13"/>
      <c r="H33" s="13"/>
      <c r="I33" s="13"/>
      <c r="J33" s="13"/>
      <c r="K33" s="13"/>
      <c r="L33" s="13"/>
      <c r="M33" s="13"/>
      <c r="N33" s="13"/>
      <c r="O33" s="13"/>
      <c r="P33" s="13"/>
      <c r="Q33" s="13"/>
      <c r="R33" s="13"/>
      <c r="S33" s="13"/>
    </row>
    <row r="34" spans="1:19" x14ac:dyDescent="0.25">
      <c r="A34" s="13"/>
      <c r="B34" s="13"/>
      <c r="C34" s="13"/>
      <c r="D34" s="13"/>
      <c r="E34" s="13"/>
      <c r="F34" s="13"/>
      <c r="G34" s="13"/>
      <c r="H34" s="13"/>
      <c r="I34" s="13"/>
      <c r="J34" s="13"/>
      <c r="K34" s="13"/>
      <c r="L34" s="13"/>
      <c r="M34" s="13"/>
      <c r="N34" s="13"/>
      <c r="O34" s="13"/>
      <c r="P34" s="13"/>
      <c r="Q34" s="13"/>
      <c r="R34" s="13"/>
      <c r="S34" s="13"/>
    </row>
    <row r="35" spans="1:19" x14ac:dyDescent="0.25">
      <c r="A35" s="13"/>
      <c r="B35" s="13"/>
      <c r="C35" s="13"/>
      <c r="D35" s="13"/>
      <c r="E35" s="13"/>
      <c r="F35" s="13"/>
      <c r="G35" s="13"/>
      <c r="H35" s="13"/>
      <c r="I35" s="13"/>
      <c r="J35" s="13"/>
      <c r="K35" s="13"/>
      <c r="L35" s="13"/>
      <c r="M35" s="13"/>
      <c r="N35" s="13"/>
      <c r="O35" s="13"/>
      <c r="P35" s="13"/>
      <c r="Q35" s="13"/>
      <c r="R35" s="13"/>
      <c r="S35" s="13"/>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G e m i n i   x m l n s = " h t t p : / / g e m i n i / p i v o t c u s t o m i z a t i o n / T a b l e O r d e r " > < C u s t o m C o n t e n t > F i n D a t a _ 2 d b 1 d f 7 a - 0 6 4 8 - 4 0 8 5 - b c 9 a - c b 9 4 f 7 5 3 8 0 8 1 < / C u s t o m C o n t e n t > < / G e m i n i > 
</file>

<file path=customXml/item2.xml>��< ? x m l   v e r s i o n = " 1 . 0 "   e n c o d i n g = " U T F - 1 6 " ? > < G e m i n i   x m l n s = " h t t p : / / g e m i n i / p i v o t c u s t o m i z a t i o n / T a b l e X M L _ F i n D a t a _ 2 d b 1 d f 7 a - 0 6 4 8 - 4 0 8 5 - b c 9 a - c b 9 4 f 7 5 3 8 0 8 1 " > < C u s t o m C o n t e n t > < ! [ C D A T A [ < T a b l e W i d g e t G r i d S e r i a l i z a t i o n   x m l n s : x s d = " h t t p : / / w w w . w 3 . o r g / 2 0 0 1 / X M L S c h e m a "   x m l n s : x s i = " h t t p : / / w w w . w 3 . o r g / 2 0 0 1 / X M L S c h e m a - i n s t a n c e " > < C o l u m n S u g g e s t e d T y p e   / > < C o l u m n F o r m a t   / > < C o l u m n A c c u r a c y   / > < C o l u m n C u r r e n c y S y m b o l   / > < C o l u m n P o s i t i v e P a t t e r n   / > < C o l u m n N e g a t i v e P a t t e r n   / > < C o l u m n W i d t h s > < i t e m > < k e y > < s t r i n g > S e g m e n t < / s t r i n g > < / k e y > < v a l u e > < i n t > 9 1 < / i n t > < / v a l u e > < / i t e m > < i t e m > < k e y > < s t r i n g > C o u n t r y < / s t r i n g > < / k e y > < v a l u e > < i n t > 8 5 < / i n t > < / v a l u e > < / i t e m > < i t e m > < k e y > < s t r i n g > P r o d u c t < / s t r i n g > < / k e y > < v a l u e > < i n t > 8 4 < / i n t > < / v a l u e > < / i t e m > < i t e m > < k e y > < s t r i n g > D i s c o u n t   B a n d < / s t r i n g > < / k e y > < v a l u e > < i n t > 1 2 4 < / i n t > < / v a l u e > < / i t e m > < i t e m > < k e y > < s t r i n g > U n i t s   S o l d < / s t r i n g > < / k e y > < v a l u e > < i n t > 9 8 < / i n t > < / v a l u e > < / i t e m > < i t e m > < k e y > < s t r i n g > M a n u f a c t u r i n g   P r i c e < / s t r i n g > < / k e y > < v a l u e > < i n t > 1 6 0 < / i n t > < / v a l u e > < / i t e m > < i t e m > < k e y > < s t r i n g > S a l e   P r i c e < / s t r i n g > < / k e y > < v a l u e > < i n t > 9 6 < / i n t > < / v a l u e > < / i t e m > < i t e m > < k e y > < s t r i n g > G r o s s   S a l e s < / s t r i n g > < / k e y > < v a l u e > < i n t > 1 0 5 < / i n t > < / v a l u e > < / i t e m > < i t e m > < k e y > < s t r i n g > D i s c o u n t s < / s t r i n g > < / k e y > < v a l u e > < i n t > 9 6 < / i n t > < / v a l u e > < / i t e m > < i t e m > < k e y > < s t r i n g > S a l e s < / s t r i n g > < / k e y > < v a l u e > < i n t > 6 8 < / i n t > < / v a l u e > < / i t e m > < i t e m > < k e y > < s t r i n g > C O G S < / s t r i n g > < / k e y > < v a l u e > < i n t > 7 0 < / i n t > < / v a l u e > < / i t e m > < i t e m > < k e y > < s t r i n g > P r o f i t < / s t r i n g > < / k e y > < v a l u e > < i n t > 7 0 < / i n t > < / v a l u e > < / i t e m > < i t e m > < k e y > < s t r i n g > D a t e < / s t r i n g > < / k e y > < v a l u e > < i n t > 6 5 < / i n t > < / v a l u e > < / i t e m > < i t e m > < k e y > < s t r i n g > M o n t h   N u m b e r < / s t r i n g > < / k e y > < v a l u e > < i n t > 1 3 1 < / i n t > < / v a l u e > < / i t e m > < i t e m > < k e y > < s t r i n g > M o n t h   N a m e < / s t r i n g > < / k e y > < v a l u e > < i n t > 1 1 7 < / i n t > < / v a l u e > < / i t e m > < i t e m > < k e y > < s t r i n g > Y e a r < / s t r i n g > < / k e y > < v a l u e > < i n t > 6 2 < / i n t > < / v a l u e > < / i t e m > < / C o l u m n W i d t h s > < C o l u m n D i s p l a y I n d e x > < i t e m > < k e y > < s t r i n g > S e g m e n t < / s t r i n g > < / k e y > < v a l u e > < i n t > 0 < / i n t > < / v a l u e > < / i t e m > < i t e m > < k e y > < s t r i n g > C o u n t r y < / s t r i n g > < / k e y > < v a l u e > < i n t > 1 < / i n t > < / v a l u e > < / i t e m > < i t e m > < k e y > < s t r i n g > P r o d u c t < / s t r i n g > < / k e y > < v a l u e > < i n t > 2 < / i n t > < / v a l u e > < / i t e m > < i t e m > < k e y > < s t r i n g > D i s c o u n t   B a n d < / s t r i n g > < / k e y > < v a l u e > < i n t > 3 < / i n t > < / v a l u e > < / i t e m > < i t e m > < k e y > < s t r i n g > U n i t s   S o l d < / s t r i n g > < / k e y > < v a l u e > < i n t > 4 < / i n t > < / v a l u e > < / i t e m > < i t e m > < k e y > < s t r i n g > M a n u f a c t u r i n g   P r i c e < / s t r i n g > < / k e y > < v a l u e > < i n t > 5 < / i n t > < / v a l u e > < / i t e m > < i t e m > < k e y > < s t r i n g > S a l e   P r i c e < / s t r i n g > < / k e y > < v a l u e > < i n t > 6 < / i n t > < / v a l u e > < / i t e m > < i t e m > < k e y > < s t r i n g > G r o s s   S a l e s < / s t r i n g > < / k e y > < v a l u e > < i n t > 7 < / i n t > < / v a l u e > < / i t e m > < i t e m > < k e y > < s t r i n g > D i s c o u n t s < / s t r i n g > < / k e y > < v a l u e > < i n t > 8 < / i n t > < / v a l u e > < / i t e m > < i t e m > < k e y > < s t r i n g > S a l e s < / s t r i n g > < / k e y > < v a l u e > < i n t > 9 < / i n t > < / v a l u e > < / i t e m > < i t e m > < k e y > < s t r i n g > C O G S < / s t r i n g > < / k e y > < v a l u e > < i n t > 1 0 < / i n t > < / v a l u e > < / i t e m > < i t e m > < k e y > < s t r i n g > P r o f i t < / s t r i n g > < / k e y > < v a l u e > < i n t > 1 1 < / i n t > < / v a l u e > < / i t e m > < i t e m > < k e y > < s t r i n g > D a t e < / s t r i n g > < / k e y > < v a l u e > < i n t > 1 2 < / i n t > < / v a l u e > < / i t e m > < i t e m > < k e y > < s t r i n g > M o n t h   N u m b e r < / s t r i n g > < / k e y > < v a l u e > < i n t > 1 3 < / i n t > < / v a l u e > < / i t e m > < i t e m > < k e y > < s t r i n g > M o n t h   N a m e < / s t r i n g > < / k e y > < v a l u e > < i n t > 1 4 < / i n t > < / v a l u e > < / i t e m > < i t e m > < k e y > < s t r i n g > Y e a r < / s t r i n g > < / k e y > < v a l u e > < i n t > 1 5 < / 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2235406C-D2C6-4996-875F-D3C1FB092F81}">
  <ds:schemaRefs/>
</ds:datastoreItem>
</file>

<file path=customXml/itemProps2.xml><?xml version="1.0" encoding="utf-8"?>
<ds:datastoreItem xmlns:ds="http://schemas.openxmlformats.org/officeDocument/2006/customXml" ds:itemID="{6E3EF0C4-0F3C-40E2-8A9A-58E9E9B889B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Table</vt:lpstr>
      <vt:lpstr>Sales analysis pivot</vt:lpstr>
      <vt:lpstr>Financial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2025-08-16T10:17:26Z</dcterms:created>
  <dcterms:modified xsi:type="dcterms:W3CDTF">2025-10-06T11:17:54Z</dcterms:modified>
</cp:coreProperties>
</file>