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SHARE\John\My Documents\SpringTraining\"/>
    </mc:Choice>
  </mc:AlternateContent>
  <bookViews>
    <workbookView xWindow="-120" yWindow="-120" windowWidth="29040" windowHeight="15840" activeTab="1"/>
  </bookViews>
  <sheets>
    <sheet name="on-sale" sheetId="4" r:id="rId1"/>
    <sheet name="schedule" sheetId="5" r:id="rId2"/>
    <sheet name="seats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5" l="1"/>
  <c r="U53" i="5"/>
  <c r="V53" i="5"/>
  <c r="W53" i="5"/>
  <c r="X53" i="5"/>
  <c r="Y53" i="5"/>
  <c r="Z53" i="5"/>
  <c r="T53" i="5"/>
  <c r="K52" i="5"/>
  <c r="L52" i="5"/>
  <c r="M52" i="5"/>
  <c r="N52" i="5"/>
  <c r="O52" i="5"/>
  <c r="P52" i="5"/>
  <c r="Q52" i="5"/>
  <c r="R52" i="5"/>
  <c r="T52" i="5"/>
  <c r="U52" i="5"/>
  <c r="V52" i="5"/>
  <c r="W52" i="5"/>
  <c r="X52" i="5"/>
  <c r="Y52" i="5"/>
  <c r="Z52" i="5"/>
  <c r="J52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J51" i="5"/>
  <c r="G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J50" i="5"/>
  <c r="G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J49" i="5"/>
  <c r="G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J48" i="5"/>
  <c r="R3" i="5"/>
  <c r="R43" i="5" s="1"/>
  <c r="Q34" i="5" l="1"/>
  <c r="S34" i="5" s="1"/>
  <c r="Q23" i="5"/>
  <c r="S23" i="5" s="1"/>
  <c r="Q12" i="5"/>
  <c r="S12" i="5" s="1"/>
  <c r="Q3" i="5"/>
  <c r="S3" i="5" l="1"/>
  <c r="Z3" i="5" s="1"/>
  <c r="Q43" i="5"/>
  <c r="Z23" i="5"/>
  <c r="U23" i="5"/>
  <c r="X23" i="5"/>
  <c r="T23" i="5"/>
  <c r="W23" i="5"/>
  <c r="V23" i="5"/>
  <c r="W34" i="5"/>
  <c r="V34" i="5"/>
  <c r="Z34" i="5"/>
  <c r="U34" i="5"/>
  <c r="X34" i="5"/>
  <c r="T34" i="5"/>
  <c r="W12" i="5"/>
  <c r="V12" i="5"/>
  <c r="Z12" i="5"/>
  <c r="U12" i="5"/>
  <c r="X12" i="5"/>
  <c r="T12" i="5"/>
  <c r="H38" i="4"/>
  <c r="T3" i="5" l="1"/>
  <c r="X3" i="5"/>
  <c r="V3" i="5"/>
  <c r="U3" i="5"/>
  <c r="W3" i="5"/>
  <c r="G17" i="2"/>
  <c r="H17" i="2" s="1"/>
  <c r="I17" i="2" s="1"/>
  <c r="J17" i="2" s="1"/>
  <c r="K17" i="2" s="1"/>
  <c r="G12" i="2"/>
  <c r="H12" i="2" s="1"/>
  <c r="I12" i="2" s="1"/>
  <c r="G7" i="2"/>
  <c r="H7" i="2" s="1"/>
  <c r="I7" i="2" s="1"/>
  <c r="J7" i="2" s="1"/>
  <c r="K7" i="2" s="1"/>
  <c r="L7" i="2" s="1"/>
  <c r="M7" i="2" s="1"/>
  <c r="N7" i="2" s="1"/>
  <c r="O7" i="2" s="1"/>
  <c r="C14" i="4"/>
  <c r="D14" i="4" s="1"/>
  <c r="B16" i="4"/>
  <c r="B18" i="4" s="1"/>
  <c r="B21" i="4" s="1"/>
  <c r="B24" i="4" s="1"/>
  <c r="B26" i="4" s="1"/>
  <c r="B28" i="4" s="1"/>
  <c r="B30" i="4" s="1"/>
  <c r="B34" i="4" s="1"/>
  <c r="B38" i="4" s="1"/>
  <c r="B42" i="4" s="1"/>
  <c r="E14" i="4" l="1"/>
  <c r="F14" i="4" s="1"/>
  <c r="G14" i="4" s="1"/>
  <c r="H14" i="4" s="1"/>
  <c r="D16" i="4"/>
  <c r="D18" i="4" s="1"/>
  <c r="D21" i="4" s="1"/>
  <c r="D24" i="4" s="1"/>
  <c r="D26" i="4" s="1"/>
  <c r="D28" i="4" s="1"/>
  <c r="D30" i="4" s="1"/>
  <c r="D34" i="4" s="1"/>
  <c r="D38" i="4" s="1"/>
  <c r="D42" i="4" s="1"/>
  <c r="C16" i="4"/>
  <c r="C18" i="4" s="1"/>
  <c r="C21" i="4" s="1"/>
  <c r="C24" i="4" s="1"/>
  <c r="C26" i="4" s="1"/>
  <c r="C28" i="4" s="1"/>
  <c r="C30" i="4" s="1"/>
  <c r="C34" i="4" s="1"/>
  <c r="C38" i="4" s="1"/>
  <c r="C42" i="4" s="1"/>
  <c r="E16" i="4" l="1"/>
  <c r="E18" i="4" s="1"/>
  <c r="E21" i="4" s="1"/>
  <c r="E24" i="4" s="1"/>
  <c r="E26" i="4" s="1"/>
  <c r="E28" i="4" s="1"/>
  <c r="E30" i="4" s="1"/>
  <c r="E34" i="4" s="1"/>
  <c r="E38" i="4" s="1"/>
  <c r="E42" i="4" s="1"/>
  <c r="F16" i="4"/>
  <c r="F18" i="4" s="1"/>
  <c r="F21" i="4" s="1"/>
  <c r="F24" i="4" s="1"/>
  <c r="F26" i="4" s="1"/>
  <c r="F28" i="4" s="1"/>
  <c r="F30" i="4" s="1"/>
  <c r="F34" i="4" s="1"/>
  <c r="F38" i="4" s="1"/>
  <c r="F42" i="4" s="1"/>
  <c r="G16" i="4" l="1"/>
  <c r="G18" i="4" s="1"/>
  <c r="G21" i="4" s="1"/>
  <c r="G24" i="4" s="1"/>
  <c r="G26" i="4" s="1"/>
  <c r="G28" i="4" s="1"/>
  <c r="G30" i="4" s="1"/>
  <c r="G34" i="4" s="1"/>
  <c r="G38" i="4" s="1"/>
  <c r="G42" i="4" s="1"/>
  <c r="H16" i="4"/>
  <c r="H18" i="4" s="1"/>
  <c r="H21" i="4" s="1"/>
  <c r="H24" i="4" s="1"/>
  <c r="H26" i="4" s="1"/>
  <c r="H28" i="4" s="1"/>
  <c r="H30" i="4" s="1"/>
  <c r="H34" i="4" s="1"/>
  <c r="H42" i="4" s="1"/>
</calcChain>
</file>

<file path=xl/sharedStrings.xml><?xml version="1.0" encoding="utf-8"?>
<sst xmlns="http://schemas.openxmlformats.org/spreadsheetml/2006/main" count="300" uniqueCount="175">
  <si>
    <t>GIANTS</t>
  </si>
  <si>
    <t>Link:</t>
  </si>
  <si>
    <t>http://www.cactusleague.com/tickets-stadiums.php</t>
  </si>
  <si>
    <t>Ballpark Guide:</t>
  </si>
  <si>
    <t>http://www.springtrainingconnection.com/ballpark-guide.html</t>
  </si>
  <si>
    <t>On Sale Dates:</t>
  </si>
  <si>
    <t>s</t>
  </si>
  <si>
    <t>m</t>
  </si>
  <si>
    <t>t</t>
  </si>
  <si>
    <t>w</t>
  </si>
  <si>
    <t>f</t>
  </si>
  <si>
    <t>ANGLES</t>
  </si>
  <si>
    <t>A'S</t>
  </si>
  <si>
    <t>BREWERS</t>
  </si>
  <si>
    <t>CUBS</t>
  </si>
  <si>
    <t>REDS</t>
  </si>
  <si>
    <t>RANGERS</t>
  </si>
  <si>
    <t>ROCKIES</t>
  </si>
  <si>
    <t>ROYALS</t>
  </si>
  <si>
    <t>DIAMONDBCKS</t>
  </si>
  <si>
    <t>Chicago White Sox</t>
  </si>
  <si>
    <t>Ed</t>
  </si>
  <si>
    <t>Margie</t>
  </si>
  <si>
    <t>Pete</t>
  </si>
  <si>
    <t>Cathy</t>
  </si>
  <si>
    <t>Rich</t>
  </si>
  <si>
    <t>Linda</t>
  </si>
  <si>
    <t>Tom</t>
  </si>
  <si>
    <t>Becky</t>
  </si>
  <si>
    <t>John</t>
  </si>
  <si>
    <t>Donna</t>
  </si>
  <si>
    <t>Sat</t>
  </si>
  <si>
    <t>Sunday</t>
  </si>
  <si>
    <t>Monday</t>
  </si>
  <si>
    <t>Tuesday</t>
  </si>
  <si>
    <t>Row-7</t>
  </si>
  <si>
    <t>Row-9</t>
  </si>
  <si>
    <t>Row-10</t>
  </si>
  <si>
    <t>Row-E</t>
  </si>
  <si>
    <t>Row-D</t>
  </si>
  <si>
    <t>Row 23</t>
  </si>
  <si>
    <t>Margie Fam - 4</t>
  </si>
  <si>
    <t>Margie Fam - 5</t>
  </si>
  <si>
    <t>Margie Fam - 6</t>
  </si>
  <si>
    <t>Margie Fam - 3</t>
  </si>
  <si>
    <t>Margie Fam - 2</t>
  </si>
  <si>
    <t>DODGERS</t>
  </si>
  <si>
    <t>SEATTLE MARINERS</t>
  </si>
  <si>
    <t>https://www.springtrainingonline.com/when-do-spring-training-tickets-go-on-sale-depends/</t>
  </si>
  <si>
    <t>Cactus League Teams</t>
  </si>
  <si>
    <t>Team</t>
  </si>
  <si>
    <t>Stadium</t>
  </si>
  <si>
    <t>On-Sale Date</t>
  </si>
  <si>
    <t>Provider/Phone</t>
  </si>
  <si>
    <t>Box Office #</t>
  </si>
  <si>
    <t>Reseller</t>
  </si>
  <si>
    <t>Angels</t>
  </si>
  <si>
    <t>Tempe Diablo Stadium</t>
  </si>
  <si>
    <t>TBA</t>
  </si>
  <si>
    <t>Tickets.com</t>
  </si>
  <si>
    <t>none</t>
  </si>
  <si>
    <t>480-858-7575</t>
  </si>
  <si>
    <t>TicketNetwork</t>
  </si>
  <si>
    <t>A's</t>
  </si>
  <si>
    <t>Hohokam Stadium</t>
  </si>
  <si>
    <t>Tuesday, November 13</t>
  </si>
  <si>
    <t>877-493-2255</t>
  </si>
  <si>
    <t>480-907-5489</t>
  </si>
  <si>
    <t>Brewers</t>
  </si>
  <si>
    <t>Maryvale Baseball Park</t>
  </si>
  <si>
    <t>800-933-7890</t>
  </si>
  <si>
    <t>623-245-5500</t>
  </si>
  <si>
    <t>Cubs</t>
  </si>
  <si>
    <t>Sloan Park</t>
  </si>
  <si>
    <t>Saturday, January 12</t>
  </si>
  <si>
    <t>800-843-2827</t>
  </si>
  <si>
    <t>Diamondbacks</t>
  </si>
  <si>
    <t>Salt River Fields</t>
  </si>
  <si>
    <t>Saturday, January 5</t>
  </si>
  <si>
    <t>Ticketmaster</t>
  </si>
  <si>
    <t>888-490-0383</t>
  </si>
  <si>
    <t>480-362-9467</t>
  </si>
  <si>
    <t>Dodgers</t>
  </si>
  <si>
    <t>Camelback Ranch</t>
  </si>
  <si>
    <t>Monday, January 7</t>
  </si>
  <si>
    <t>800-905-3315</t>
  </si>
  <si>
    <t>623-302-5000</t>
  </si>
  <si>
    <t>Giants</t>
  </si>
  <si>
    <t>Scottsdale Stadium</t>
  </si>
  <si>
    <t>Tuesday, November 20</t>
  </si>
  <si>
    <t>877-473-4849</t>
  </si>
  <si>
    <t>480-312-2580</t>
  </si>
  <si>
    <t>Indians</t>
  </si>
  <si>
    <t>Goodyear Ballpark</t>
  </si>
  <si>
    <t>Monday, December 10</t>
  </si>
  <si>
    <t>800-745-3000</t>
  </si>
  <si>
    <t>623-882-3130</t>
  </si>
  <si>
    <t>Mariners</t>
  </si>
  <si>
    <t>Peoria Sports Complex</t>
  </si>
  <si>
    <t>800-677-1227</t>
  </si>
  <si>
    <t>623-773-8720</t>
  </si>
  <si>
    <t>Padres</t>
  </si>
  <si>
    <t>Rangers</t>
  </si>
  <si>
    <t>Surprise Stadium</t>
  </si>
  <si>
    <t>Saturday, November 17</t>
  </si>
  <si>
    <t>623-222-2222</t>
  </si>
  <si>
    <t>Reds</t>
  </si>
  <si>
    <t>Rockies</t>
  </si>
  <si>
    <t>Royals</t>
  </si>
  <si>
    <t>White Sox</t>
  </si>
  <si>
    <t>2020 Thursday, Mar 12 ==&gt; 16.7 points</t>
  </si>
  <si>
    <r>
      <t xml:space="preserve">      </t>
    </r>
    <r>
      <rPr>
        <sz val="11"/>
        <color rgb="FF000000"/>
        <rFont val="Calibri"/>
        <family val="2"/>
        <scheme val="minor"/>
      </rPr>
      <t>LAD at CHC ==&gt; 22.0 points (split)</t>
    </r>
  </si>
  <si>
    <t>      SD at CLE ==&gt; 10.0 points</t>
  </si>
  <si>
    <t>      MIL at AZ ==&gt; 5.0 points (split)</t>
  </si>
  <si>
    <t>      COL at MIL ==&gt; 5.0 points (split)</t>
  </si>
  <si>
    <t>      SEA at KC ==&gt; -3.0 points (split)</t>
  </si>
  <si>
    <t>      OAK at LAD ==&gt; -3.0 points (split)</t>
  </si>
  <si>
    <t>      CIN at SEA ==&gt; -3.0 points (split)</t>
  </si>
  <si>
    <t>   2020 Friday, Mar 13 ==&gt; 21.6 points</t>
  </si>
  <si>
    <r>
      <t xml:space="preserve">      </t>
    </r>
    <r>
      <rPr>
        <sz val="11"/>
        <color rgb="FF000000"/>
        <rFont val="Calibri"/>
        <family val="2"/>
        <scheme val="minor"/>
      </rPr>
      <t>CHC at CWS ==&gt; 25.0 points</t>
    </r>
  </si>
  <si>
    <r>
      <t xml:space="preserve">      </t>
    </r>
    <r>
      <rPr>
        <sz val="11"/>
        <color rgb="FF000000"/>
        <rFont val="Calibri"/>
        <family val="2"/>
        <scheme val="minor"/>
      </rPr>
      <t>CLE at MIL ==&gt; 18.0 points</t>
    </r>
  </si>
  <si>
    <t>      TEX at OAK ==&gt; 12.0 points (split)</t>
  </si>
  <si>
    <t>      LAD at SEA ==&gt; 10.0 points</t>
  </si>
  <si>
    <t>      SD at COL ==&gt; 5.0 points (split)</t>
  </si>
  <si>
    <t>      AZ at SF ==&gt; 5.0 points (night) (split)</t>
  </si>
  <si>
    <t>      COL at CIN ==&gt; -3.0 points (split)</t>
  </si>
  <si>
    <t>      SF at LAA ==&gt; -3.0 points (night) (split)</t>
  </si>
  <si>
    <t>      KC at TEX ==&gt; -18.0 points (night) (split)</t>
  </si>
  <si>
    <t>2020 Saturday, Mar 14 ==&gt; 22.8 points</t>
  </si>
  <si>
    <r>
      <t xml:space="preserve">      </t>
    </r>
    <r>
      <rPr>
        <sz val="11"/>
        <color rgb="FF000000"/>
        <rFont val="Calibri"/>
        <family val="2"/>
        <scheme val="minor"/>
      </rPr>
      <t>SF at CIN ==&gt; 25.0 points</t>
    </r>
  </si>
  <si>
    <t>      CLE at CHC ==&gt; 22.0 points (split)</t>
  </si>
  <si>
    <r>
      <t xml:space="preserve">      </t>
    </r>
    <r>
      <rPr>
        <sz val="11"/>
        <color rgb="FF000000"/>
        <rFont val="Calibri"/>
        <family val="2"/>
        <scheme val="minor"/>
      </rPr>
      <t>CHC at LAA ==&gt; 12.0 points (split)</t>
    </r>
  </si>
  <si>
    <t>      SEA at OAK ==&gt; 12.0 points (split)</t>
  </si>
  <si>
    <t>      LAD at CWS ==&gt; 10.0 points</t>
  </si>
  <si>
    <t>      COL at KC ==&gt; 10.0 points</t>
  </si>
  <si>
    <t>      TEX at AZ ==&gt; 5.0 points (split)</t>
  </si>
  <si>
    <t>      OAK at MIL ==&gt; 5.0 points (split)</t>
  </si>
  <si>
    <t>      AZ at SD ==&gt; -3.0 points (split)</t>
  </si>
  <si>
    <t>   2020 Sunday, Mar 15 ==&gt; 32.2 points</t>
  </si>
  <si>
    <t>      CHC at AZ ==&gt; 33.0 points</t>
  </si>
  <si>
    <r>
      <t>      </t>
    </r>
    <r>
      <rPr>
        <sz val="11"/>
        <color rgb="FF000000"/>
        <rFont val="Calibri"/>
        <family val="2"/>
        <scheme val="minor"/>
      </rPr>
      <t>KC at SF ==&gt; 33.0 points</t>
    </r>
  </si>
  <si>
    <t>      SD at OAK ==&gt; 25.0 points</t>
  </si>
  <si>
    <t>      COL at CLE ==&gt; 10.0 points</t>
  </si>
  <si>
    <t>      CIN at LAD ==&gt; 10.0 points</t>
  </si>
  <si>
    <t>      CWS at SEA ==&gt; 10.0 points</t>
  </si>
  <si>
    <t>      MIL at LAA ==&gt; -3.0 points (split)</t>
  </si>
  <si>
    <t>      LAA at TEX ==&gt; -3.0 points (split)</t>
  </si>
  <si>
    <t>Confirm?</t>
  </si>
  <si>
    <t>Y</t>
  </si>
  <si>
    <t>https://www.mlb.com/brewers/tickets/spring-training</t>
  </si>
  <si>
    <t>https://www.mlb.com/cubs/sloan-park/tickets/single-game</t>
  </si>
  <si>
    <t>https://www.mlb.com/reds/tickets/spring-training</t>
  </si>
  <si>
    <t>https://www.mlb.com/athletics/tickets/spring-training</t>
  </si>
  <si>
    <t>https://www.mlb.com/giants/tickets/spring-training</t>
  </si>
  <si>
    <t>JD</t>
  </si>
  <si>
    <t>EM</t>
  </si>
  <si>
    <t>TB</t>
  </si>
  <si>
    <t>PK</t>
  </si>
  <si>
    <t>RL</t>
  </si>
  <si>
    <t>J?</t>
  </si>
  <si>
    <t>JJ</t>
  </si>
  <si>
    <t>TOTAL</t>
  </si>
  <si>
    <t>PURCHASED</t>
  </si>
  <si>
    <t>Per</t>
  </si>
  <si>
    <t>COST</t>
  </si>
  <si>
    <t>Count</t>
  </si>
  <si>
    <t>Cost</t>
  </si>
  <si>
    <t>Column1</t>
  </si>
  <si>
    <t>Game</t>
  </si>
  <si>
    <t>TOTALS:</t>
  </si>
  <si>
    <t>Per Tic.</t>
  </si>
  <si>
    <t>Column2</t>
  </si>
  <si>
    <t>TICKETS</t>
  </si>
  <si>
    <t>Total</t>
  </si>
  <si>
    <t>Avg Tic.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</si>
</sst>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Verdana"/>
      <family val="2"/>
    </font>
    <font>
      <b/>
      <sz val="13"/>
      <color theme="1"/>
      <name val="Arial"/>
      <family val="2"/>
    </font>
    <font>
      <b/>
      <sz val="8"/>
      <color theme="1"/>
      <name val="Verdana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06A1B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8F6F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14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0" borderId="0" xfId="1" applyAlignment="1" applyProtection="1">
      <alignment wrapText="1"/>
    </xf>
    <xf numFmtId="0" fontId="7" fillId="15" borderId="0" xfId="0" applyFont="1" applyFill="1" applyAlignment="1">
      <alignment wrapText="1"/>
    </xf>
    <xf numFmtId="0" fontId="8" fillId="15" borderId="0" xfId="1" applyFill="1" applyAlignment="1" applyProtection="1">
      <alignment wrapText="1"/>
    </xf>
    <xf numFmtId="0" fontId="7" fillId="15" borderId="0" xfId="0" applyFont="1" applyFill="1" applyAlignment="1">
      <alignment wrapText="1"/>
    </xf>
    <xf numFmtId="0" fontId="8" fillId="15" borderId="0" xfId="1" applyFill="1" applyAlignment="1" applyProtection="1">
      <alignment wrapText="1"/>
    </xf>
    <xf numFmtId="0" fontId="2" fillId="10" borderId="1" xfId="0" applyFont="1" applyFill="1" applyBorder="1" applyAlignment="1">
      <alignment horizontal="center"/>
    </xf>
    <xf numFmtId="0" fontId="8" fillId="0" borderId="0" xfId="1" applyAlignment="1" applyProtection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16" borderId="0" xfId="0" applyFill="1" applyAlignment="1">
      <alignment vertic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vertical="center"/>
    </xf>
    <xf numFmtId="0" fontId="0" fillId="17" borderId="0" xfId="0" applyFill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1" applyAlignment="1" applyProtection="1">
      <alignment wrapText="1"/>
    </xf>
    <xf numFmtId="0" fontId="7" fillId="15" borderId="0" xfId="0" applyFont="1" applyFill="1" applyAlignment="1">
      <alignment wrapText="1"/>
    </xf>
    <xf numFmtId="0" fontId="8" fillId="15" borderId="0" xfId="1" applyFill="1" applyAlignment="1" applyProtection="1">
      <alignment wrapText="1"/>
    </xf>
    <xf numFmtId="0" fontId="3" fillId="12" borderId="0" xfId="0" applyFont="1" applyFill="1" applyAlignment="1">
      <alignment horizontal="center"/>
    </xf>
    <xf numFmtId="44" fontId="0" fillId="0" borderId="0" xfId="3" applyFont="1"/>
    <xf numFmtId="44" fontId="0" fillId="18" borderId="1" xfId="3" applyFont="1" applyFill="1" applyBorder="1"/>
    <xf numFmtId="44" fontId="0" fillId="0" borderId="1" xfId="3" applyFont="1" applyBorder="1"/>
    <xf numFmtId="0" fontId="0" fillId="18" borderId="1" xfId="0" applyFill="1" applyBorder="1"/>
    <xf numFmtId="0" fontId="0" fillId="16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/>
    </xf>
    <xf numFmtId="44" fontId="0" fillId="0" borderId="1" xfId="0" applyNumberFormat="1" applyBorder="1"/>
    <xf numFmtId="44" fontId="0" fillId="0" borderId="0" xfId="3" applyFont="1" applyBorder="1"/>
    <xf numFmtId="0" fontId="1" fillId="0" borderId="0" xfId="0" applyFont="1" applyAlignment="1"/>
    <xf numFmtId="0" fontId="1" fillId="0" borderId="0" xfId="0" applyFont="1" applyBorder="1" applyAlignment="1">
      <alignment horizontal="right"/>
    </xf>
    <xf numFmtId="0" fontId="0" fillId="0" borderId="3" xfId="0" applyBorder="1"/>
    <xf numFmtId="44" fontId="0" fillId="0" borderId="3" xfId="3" applyFont="1" applyBorder="1"/>
    <xf numFmtId="44" fontId="3" fillId="0" borderId="4" xfId="3" applyFont="1" applyBorder="1"/>
    <xf numFmtId="167" fontId="3" fillId="0" borderId="4" xfId="2" applyNumberFormat="1" applyFont="1" applyBorder="1"/>
    <xf numFmtId="0" fontId="1" fillId="20" borderId="5" xfId="0" applyFont="1" applyFill="1" applyBorder="1" applyAlignment="1">
      <alignment horizontal="right"/>
    </xf>
    <xf numFmtId="0" fontId="0" fillId="20" borderId="0" xfId="0" applyFont="1" applyFill="1"/>
    <xf numFmtId="0" fontId="0" fillId="20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1" fillId="21" borderId="6" xfId="0" applyFont="1" applyFill="1" applyBorder="1"/>
    <xf numFmtId="0" fontId="11" fillId="21" borderId="6" xfId="0" applyFont="1" applyFill="1" applyBorder="1" applyAlignment="1">
      <alignment horizontal="center"/>
    </xf>
    <xf numFmtId="0" fontId="11" fillId="21" borderId="6" xfId="0" applyFont="1" applyFill="1" applyBorder="1" applyAlignment="1"/>
    <xf numFmtId="0" fontId="0" fillId="20" borderId="6" xfId="0" applyFont="1" applyFill="1" applyBorder="1"/>
    <xf numFmtId="0" fontId="0" fillId="20" borderId="6" xfId="0" applyFont="1" applyFill="1" applyBorder="1" applyAlignment="1">
      <alignment horizontal="center"/>
    </xf>
    <xf numFmtId="0" fontId="1" fillId="20" borderId="6" xfId="0" applyFont="1" applyFill="1" applyBorder="1" applyAlignment="1"/>
    <xf numFmtId="0" fontId="1" fillId="20" borderId="0" xfId="0" applyFont="1" applyFill="1" applyAlignment="1"/>
    <xf numFmtId="44" fontId="0" fillId="20" borderId="6" xfId="3" applyNumberFormat="1" applyFont="1" applyFill="1" applyBorder="1" applyAlignment="1">
      <alignment horizontal="right"/>
    </xf>
    <xf numFmtId="44" fontId="0" fillId="0" borderId="0" xfId="3" applyNumberFormat="1" applyFont="1" applyAlignment="1">
      <alignment horizontal="right"/>
    </xf>
    <xf numFmtId="44" fontId="0" fillId="20" borderId="0" xfId="3" applyNumberFormat="1" applyFont="1" applyFill="1" applyAlignment="1">
      <alignment horizontal="right"/>
    </xf>
    <xf numFmtId="0" fontId="11" fillId="22" borderId="5" xfId="0" applyFont="1" applyFill="1" applyBorder="1" applyAlignment="1">
      <alignment horizontal="center"/>
    </xf>
    <xf numFmtId="0" fontId="11" fillId="23" borderId="6" xfId="0" applyFont="1" applyFill="1" applyBorder="1" applyAlignment="1">
      <alignment horizontal="right"/>
    </xf>
    <xf numFmtId="44" fontId="11" fillId="23" borderId="6" xfId="0" applyNumberFormat="1" applyFont="1" applyFill="1" applyBorder="1" applyAlignment="1">
      <alignment horizontal="right"/>
    </xf>
    <xf numFmtId="44" fontId="11" fillId="19" borderId="5" xfId="3" applyFont="1" applyFill="1" applyBorder="1" applyAlignment="1">
      <alignment horizontal="center"/>
    </xf>
    <xf numFmtId="0" fontId="1" fillId="20" borderId="5" xfId="0" applyFont="1" applyFill="1" applyBorder="1" applyAlignment="1">
      <alignment horizontal="center"/>
    </xf>
    <xf numFmtId="0" fontId="1" fillId="20" borderId="5" xfId="0" applyFont="1" applyFill="1" applyBorder="1"/>
    <xf numFmtId="44" fontId="1" fillId="20" borderId="5" xfId="3" applyNumberFormat="1" applyFont="1" applyFill="1" applyBorder="1" applyAlignment="1">
      <alignment horizontal="right"/>
    </xf>
    <xf numFmtId="44" fontId="1" fillId="20" borderId="0" xfId="3" applyNumberFormat="1" applyFont="1" applyFill="1" applyBorder="1" applyAlignment="1">
      <alignment horizontal="right"/>
    </xf>
    <xf numFmtId="44" fontId="0" fillId="0" borderId="7" xfId="0" applyNumberFormat="1" applyBorder="1"/>
    <xf numFmtId="44" fontId="0" fillId="0" borderId="8" xfId="0" applyNumberFormat="1" applyBorder="1"/>
    <xf numFmtId="44" fontId="0" fillId="0" borderId="9" xfId="0" applyNumberFormat="1" applyBorder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00"/>
      <color rgb="FFE4B406"/>
      <color rgb="FF106A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</xdr:row>
      <xdr:rowOff>0</xdr:rowOff>
    </xdr:from>
    <xdr:to>
      <xdr:col>20</xdr:col>
      <xdr:colOff>209550</xdr:colOff>
      <xdr:row>1</xdr:row>
      <xdr:rowOff>171450</xdr:rowOff>
    </xdr:to>
    <xdr:pic>
      <xdr:nvPicPr>
        <xdr:cNvPr id="1026" name="Picture 2" descr="https://www.springtrainingconnection.com/ball.jpg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43900" y="8763000"/>
          <a:ext cx="209550" cy="171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pringtrainingconnection.com/saltriver.html" TargetMode="External"/><Relationship Id="rId18" Type="http://schemas.openxmlformats.org/officeDocument/2006/relationships/hyperlink" Target="http://www.anrdoezrs.net/links/3294106/type/dlg/sid/Dodgers/https:/www.ticketnetwork.com/en/tickets/camelback-ranch-stadium/phoenix-AZ/v/9944?q=Dodgers" TargetMode="External"/><Relationship Id="rId26" Type="http://schemas.openxmlformats.org/officeDocument/2006/relationships/hyperlink" Target="https://www.mlb.com/mariners/tickets/spring-training" TargetMode="External"/><Relationship Id="rId39" Type="http://schemas.openxmlformats.org/officeDocument/2006/relationships/hyperlink" Target="http://www.anrdoezrs.net/links/3294106/type/dlg/sid/Rockies/https:/www.ticketnetwork.com/en/tickets/salt-river-fields/scottsdale-AZ/v/15272?q=Rockies" TargetMode="External"/><Relationship Id="rId3" Type="http://schemas.openxmlformats.org/officeDocument/2006/relationships/hyperlink" Target="http://www.anrdoezrs.net/links/3294106/type/dlg/sid/Angels/https:/www.ticketnetwork.com/en/tickets/tempe-diablo-stadium/tempe-AZ/v/1305" TargetMode="External"/><Relationship Id="rId21" Type="http://schemas.openxmlformats.org/officeDocument/2006/relationships/hyperlink" Target="http://www.anrdoezrs.net/links/3294106/type/dlg/sid/Giants/https:/www.ticketnetwork.com/en/tickets/scottsdale-stadium/scottsdale-AZ/v/1371" TargetMode="External"/><Relationship Id="rId34" Type="http://schemas.openxmlformats.org/officeDocument/2006/relationships/hyperlink" Target="https://www.springtrainingconnection.com/goodyear.html" TargetMode="External"/><Relationship Id="rId42" Type="http://schemas.openxmlformats.org/officeDocument/2006/relationships/hyperlink" Target="http://www.anrdoezrs.net/links/3294106/type/dlg/sid/Royals/https:/www.ticketnetwork.com/en/tickets/surprise-stadium/surprise-AZ/v/1368?q=%3A%3AperformerName%3AKansas%2BCity%2BRoyals" TargetMode="External"/><Relationship Id="rId47" Type="http://schemas.openxmlformats.org/officeDocument/2006/relationships/hyperlink" Target="https://www.springtrainingonline.com/when-do-spring-training-tickets-go-on-sale-depends/" TargetMode="External"/><Relationship Id="rId50" Type="http://schemas.openxmlformats.org/officeDocument/2006/relationships/hyperlink" Target="https://www.mlb.com/reds/tickets/spring-training" TargetMode="External"/><Relationship Id="rId7" Type="http://schemas.openxmlformats.org/officeDocument/2006/relationships/hyperlink" Target="https://www.springtrainingconnection.com/maryvale.html" TargetMode="External"/><Relationship Id="rId12" Type="http://schemas.openxmlformats.org/officeDocument/2006/relationships/hyperlink" Target="http://www.anrdoezrs.net/links/3294106/type/dlg/sid/Cubs/https:/www.ticketnetwork.com/en/tickets/sloan-park/mesa-AZ/v/19428" TargetMode="External"/><Relationship Id="rId17" Type="http://schemas.openxmlformats.org/officeDocument/2006/relationships/hyperlink" Target="https://www.mlb.com/dodgers/tickets/spring-training" TargetMode="External"/><Relationship Id="rId25" Type="http://schemas.openxmlformats.org/officeDocument/2006/relationships/hyperlink" Target="https://www.springtrainingconnection.com/peoria.html" TargetMode="External"/><Relationship Id="rId33" Type="http://schemas.openxmlformats.org/officeDocument/2006/relationships/hyperlink" Target="http://www.anrdoezrs.net/links/3294106/type/dlg/sid/Rangers/https:/www.ticketnetwork.com/en/tickets/surprise-stadium/surprise-AZ/v/1368?q=%3A%3AperformerName%3ATexas%2BRangers" TargetMode="External"/><Relationship Id="rId38" Type="http://schemas.openxmlformats.org/officeDocument/2006/relationships/hyperlink" Target="http://www.ticketmaster.com/search?tm_link=tm_search&amp;user_input=Salt+River+Fields+rockies&amp;q=Salt+River+Fields+rockies" TargetMode="External"/><Relationship Id="rId46" Type="http://schemas.openxmlformats.org/officeDocument/2006/relationships/hyperlink" Target="https://www.springtrainingonline.com/when-do-spring-training-tickets-go-on-sale-depends/" TargetMode="External"/><Relationship Id="rId2" Type="http://schemas.openxmlformats.org/officeDocument/2006/relationships/hyperlink" Target="https://www.mlb.com/angels/tickets/spring-training" TargetMode="External"/><Relationship Id="rId16" Type="http://schemas.openxmlformats.org/officeDocument/2006/relationships/hyperlink" Target="https://www.springtrainingconnection.com/glendale.html" TargetMode="External"/><Relationship Id="rId20" Type="http://schemas.openxmlformats.org/officeDocument/2006/relationships/hyperlink" Target="https://www.mlb.com/giants/tickets/spring-training" TargetMode="External"/><Relationship Id="rId29" Type="http://schemas.openxmlformats.org/officeDocument/2006/relationships/hyperlink" Target="https://www.mlb.com/padres/tickets/spring-training" TargetMode="External"/><Relationship Id="rId41" Type="http://schemas.openxmlformats.org/officeDocument/2006/relationships/hyperlink" Target="https://www.mlb.com/royals/tickets/spring-training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https://www.springtrainingconnection.com/tempe.html" TargetMode="External"/><Relationship Id="rId6" Type="http://schemas.openxmlformats.org/officeDocument/2006/relationships/hyperlink" Target="http://www.anrdoezrs.net/links/3294106/type/dlg/sid/As/https:/www.ticketnetwork.com/en/tickets/hohokam-park/mesa-AZ/v/1369" TargetMode="External"/><Relationship Id="rId11" Type="http://schemas.openxmlformats.org/officeDocument/2006/relationships/hyperlink" Target="https://www.mlb.com/cubs/tickets/spring-training" TargetMode="External"/><Relationship Id="rId24" Type="http://schemas.openxmlformats.org/officeDocument/2006/relationships/hyperlink" Target="http://www.anrdoezrs.net/links/3294106/type/dlg/sid/Indians/https:/www.ticketnetwork.com/en/tickets/goodyear-ballpark/goodyear-AZ/v/9806?q=Indians" TargetMode="External"/><Relationship Id="rId32" Type="http://schemas.openxmlformats.org/officeDocument/2006/relationships/hyperlink" Target="https://www.mlb.com/rangers/tickets/spring-training" TargetMode="External"/><Relationship Id="rId37" Type="http://schemas.openxmlformats.org/officeDocument/2006/relationships/hyperlink" Target="https://www.springtrainingconnection.com/saltriver.html" TargetMode="External"/><Relationship Id="rId40" Type="http://schemas.openxmlformats.org/officeDocument/2006/relationships/hyperlink" Target="https://www.springtrainingconnection.com/surprise.html" TargetMode="External"/><Relationship Id="rId45" Type="http://schemas.openxmlformats.org/officeDocument/2006/relationships/hyperlink" Target="http://www.anrdoezrs.net/links/3294106/type/dlg/sid/WhiteSox/https:/www.ticketnetwork.com/en/tickets/camelback-ranch-stadium/phoenix-AZ/v/9944?q=WhiteSox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www.mlb.com/athletics/tickets/spring-training" TargetMode="External"/><Relationship Id="rId15" Type="http://schemas.openxmlformats.org/officeDocument/2006/relationships/hyperlink" Target="http://www.anrdoezrs.net/links/3294106/type/dlg/sid/Dbacks/https:/www.ticketnetwork.com/en/tickets/salt-river-fields/scottsdale-AZ/v/15272?q=Diamondbacks" TargetMode="External"/><Relationship Id="rId23" Type="http://schemas.openxmlformats.org/officeDocument/2006/relationships/hyperlink" Target="http://www.ticketmaster.com/search?tm_link=tm_search&amp;user_input=Goodyear+Ballpark+indians&amp;q=Goodyear+Ballpark+indians" TargetMode="External"/><Relationship Id="rId28" Type="http://schemas.openxmlformats.org/officeDocument/2006/relationships/hyperlink" Target="https://www.springtrainingconnection.com/peoria.html" TargetMode="External"/><Relationship Id="rId36" Type="http://schemas.openxmlformats.org/officeDocument/2006/relationships/hyperlink" Target="http://www.anrdoezrs.net/links/3294106/type/dlg/sid/Reds/https:/www.ticketnetwork.com/en/tickets/goodyear-ballpark/goodyear-AZ/v/9806?q=Reds" TargetMode="External"/><Relationship Id="rId49" Type="http://schemas.openxmlformats.org/officeDocument/2006/relationships/hyperlink" Target="https://www.mlb.com/cubs/sloan-park/tickets/single-game" TargetMode="External"/><Relationship Id="rId10" Type="http://schemas.openxmlformats.org/officeDocument/2006/relationships/hyperlink" Target="https://www.springtrainingconnection.com/mesa.html" TargetMode="External"/><Relationship Id="rId19" Type="http://schemas.openxmlformats.org/officeDocument/2006/relationships/hyperlink" Target="https://www.springtrainingconnection.com/scottsdale.html" TargetMode="External"/><Relationship Id="rId31" Type="http://schemas.openxmlformats.org/officeDocument/2006/relationships/hyperlink" Target="https://www.springtrainingconnection.com/surprise.html" TargetMode="External"/><Relationship Id="rId44" Type="http://schemas.openxmlformats.org/officeDocument/2006/relationships/hyperlink" Target="https://www.mlb.com/whitesox/tickets/spring-training" TargetMode="External"/><Relationship Id="rId52" Type="http://schemas.openxmlformats.org/officeDocument/2006/relationships/hyperlink" Target="https://www.mlb.com/giants/tickets/spring-training" TargetMode="External"/><Relationship Id="rId4" Type="http://schemas.openxmlformats.org/officeDocument/2006/relationships/hyperlink" Target="https://www.springtrainingconnection.com/hohokam.html" TargetMode="External"/><Relationship Id="rId9" Type="http://schemas.openxmlformats.org/officeDocument/2006/relationships/hyperlink" Target="http://www.anrdoezrs.net/links/3294106/type/dlg/sid/Brewers/https:/www.ticketnetwork.com/en/tickets/maryvale-sports-park/phoenix-AZ/v/1372" TargetMode="External"/><Relationship Id="rId14" Type="http://schemas.openxmlformats.org/officeDocument/2006/relationships/hyperlink" Target="http://www.ticketmaster.com/search?tm_link=tm_search&amp;user_input=Salt+River+Fields+diamondbacks&amp;q=Salt+River+Fields+diamondbacks" TargetMode="External"/><Relationship Id="rId22" Type="http://schemas.openxmlformats.org/officeDocument/2006/relationships/hyperlink" Target="https://www.springtrainingconnection.com/goodyear.html" TargetMode="External"/><Relationship Id="rId27" Type="http://schemas.openxmlformats.org/officeDocument/2006/relationships/hyperlink" Target="http://www.anrdoezrs.net/links/3294106/type/dlg/sid/Ms/https:/www.ticketnetwork.com/en/tickets/peoria-stadium/peoria-AZ/v/981?q=%3A%3AperformerName%3ASeattle%2BMariners" TargetMode="External"/><Relationship Id="rId30" Type="http://schemas.openxmlformats.org/officeDocument/2006/relationships/hyperlink" Target="http://www.anrdoezrs.net/links/3294106/type/dlg/sid/Padres/https:/www.ticketnetwork.com/en/tickets/peoria-stadium/peoria-AZ/v/981?q=%3A%3AperformerName%3ASan%2BDiego%2BPadres" TargetMode="External"/><Relationship Id="rId35" Type="http://schemas.openxmlformats.org/officeDocument/2006/relationships/hyperlink" Target="http://www.ticketmaster.com/search?tm_link=tm_search&amp;user_input=Goodyear+Ballpark+reds&amp;q=Goodyear+Ballpark+reds" TargetMode="External"/><Relationship Id="rId43" Type="http://schemas.openxmlformats.org/officeDocument/2006/relationships/hyperlink" Target="https://www.springtrainingconnection.com/glendale.html" TargetMode="External"/><Relationship Id="rId48" Type="http://schemas.openxmlformats.org/officeDocument/2006/relationships/hyperlink" Target="https://www.mlb.com/brewers/tickets/spring-training" TargetMode="External"/><Relationship Id="rId8" Type="http://schemas.openxmlformats.org/officeDocument/2006/relationships/hyperlink" Target="https://www.mlb.com/brewers/tickets/spring-training" TargetMode="External"/><Relationship Id="rId51" Type="http://schemas.openxmlformats.org/officeDocument/2006/relationships/hyperlink" Target="https://www.mlb.com/athletics/tickets/spring-train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4"/>
  <sheetViews>
    <sheetView topLeftCell="A13" workbookViewId="0">
      <selection activeCell="M35" sqref="M35"/>
    </sheetView>
  </sheetViews>
  <sheetFormatPr defaultRowHeight="15" x14ac:dyDescent="0.25"/>
  <cols>
    <col min="1" max="1" width="3" customWidth="1"/>
    <col min="2" max="7" width="15.140625" customWidth="1"/>
    <col min="8" max="8" width="23.5703125" customWidth="1"/>
    <col min="9" max="11" width="2.5703125" customWidth="1"/>
    <col min="12" max="12" width="14" customWidth="1"/>
    <col min="13" max="13" width="41.5703125" customWidth="1"/>
    <col min="14" max="14" width="12" customWidth="1"/>
    <col min="15" max="19" width="8.28515625" customWidth="1"/>
    <col min="20" max="20" width="30.28515625" customWidth="1"/>
    <col min="21" max="21" width="13.42578125" bestFit="1" customWidth="1"/>
    <col min="22" max="22" width="21.7109375" bestFit="1" customWidth="1"/>
    <col min="23" max="23" width="20.5703125" bestFit="1" customWidth="1"/>
    <col min="24" max="24" width="16" bestFit="1" customWidth="1"/>
    <col min="25" max="25" width="12.28515625" bestFit="1" customWidth="1"/>
    <col min="26" max="26" width="14.140625" bestFit="1" customWidth="1"/>
  </cols>
  <sheetData>
    <row r="2" spans="2:26" x14ac:dyDescent="0.25">
      <c r="U2" s="36"/>
      <c r="V2" s="36"/>
      <c r="W2" s="36"/>
      <c r="X2" s="36"/>
      <c r="Y2" s="36"/>
      <c r="Z2" s="36"/>
    </row>
    <row r="3" spans="2:26" x14ac:dyDescent="0.25">
      <c r="U3" s="37"/>
      <c r="V3" s="37"/>
      <c r="W3" s="37"/>
      <c r="X3" s="37"/>
      <c r="Y3" s="37"/>
      <c r="Z3" s="37"/>
    </row>
    <row r="4" spans="2:26" ht="16.5" x14ac:dyDescent="0.25">
      <c r="B4" t="s">
        <v>1</v>
      </c>
      <c r="C4" t="s">
        <v>2</v>
      </c>
      <c r="U4" s="38" t="s">
        <v>49</v>
      </c>
      <c r="V4" s="38"/>
      <c r="W4" s="38"/>
      <c r="X4" s="38"/>
      <c r="Y4" s="38"/>
      <c r="Z4" s="38"/>
    </row>
    <row r="5" spans="2:26" x14ac:dyDescent="0.25">
      <c r="B5" t="s">
        <v>3</v>
      </c>
      <c r="C5" t="s">
        <v>4</v>
      </c>
      <c r="U5" s="37"/>
      <c r="V5" s="37"/>
      <c r="W5" s="37"/>
      <c r="X5" s="37"/>
      <c r="Y5" s="37"/>
      <c r="Z5" s="37"/>
    </row>
    <row r="6" spans="2:26" x14ac:dyDescent="0.25">
      <c r="B6" t="s">
        <v>5</v>
      </c>
      <c r="C6" s="28" t="s">
        <v>48</v>
      </c>
      <c r="E6" s="28" t="s">
        <v>48</v>
      </c>
      <c r="U6" s="20" t="s">
        <v>50</v>
      </c>
      <c r="V6" s="20" t="s">
        <v>51</v>
      </c>
      <c r="W6" s="20" t="s">
        <v>52</v>
      </c>
      <c r="X6" s="20" t="s">
        <v>53</v>
      </c>
      <c r="Y6" s="20" t="s">
        <v>54</v>
      </c>
      <c r="Z6" s="20" t="s">
        <v>55</v>
      </c>
    </row>
    <row r="7" spans="2:26" x14ac:dyDescent="0.25">
      <c r="U7" s="39" t="s">
        <v>56</v>
      </c>
      <c r="V7" s="40" t="s">
        <v>57</v>
      </c>
      <c r="W7" s="39" t="s">
        <v>58</v>
      </c>
      <c r="X7" s="22" t="s">
        <v>59</v>
      </c>
      <c r="Y7" s="39" t="s">
        <v>61</v>
      </c>
      <c r="Z7" s="40" t="s">
        <v>62</v>
      </c>
    </row>
    <row r="8" spans="2:26" x14ac:dyDescent="0.25">
      <c r="U8" s="39"/>
      <c r="V8" s="40"/>
      <c r="W8" s="39"/>
      <c r="X8" s="21" t="s">
        <v>60</v>
      </c>
      <c r="Y8" s="39"/>
      <c r="Z8" s="40"/>
    </row>
    <row r="9" spans="2:26" x14ac:dyDescent="0.25">
      <c r="U9" s="41" t="s">
        <v>63</v>
      </c>
      <c r="V9" s="42" t="s">
        <v>64</v>
      </c>
      <c r="W9" s="41" t="s">
        <v>65</v>
      </c>
      <c r="X9" s="24" t="s">
        <v>59</v>
      </c>
      <c r="Y9" s="41" t="s">
        <v>67</v>
      </c>
      <c r="Z9" s="42" t="s">
        <v>62</v>
      </c>
    </row>
    <row r="10" spans="2:26" x14ac:dyDescent="0.25">
      <c r="U10" s="41"/>
      <c r="V10" s="42"/>
      <c r="W10" s="41"/>
      <c r="X10" s="23" t="s">
        <v>66</v>
      </c>
      <c r="Y10" s="41"/>
      <c r="Z10" s="42"/>
    </row>
    <row r="11" spans="2:26" x14ac:dyDescent="0.25">
      <c r="U11" s="39" t="s">
        <v>68</v>
      </c>
      <c r="V11" s="40" t="s">
        <v>69</v>
      </c>
      <c r="W11" s="39" t="s">
        <v>58</v>
      </c>
      <c r="X11" s="22" t="s">
        <v>59</v>
      </c>
      <c r="Y11" s="39" t="s">
        <v>71</v>
      </c>
      <c r="Z11" s="40" t="s">
        <v>62</v>
      </c>
    </row>
    <row r="12" spans="2:26" x14ac:dyDescent="0.25">
      <c r="U12" s="39"/>
      <c r="V12" s="40"/>
      <c r="W12" s="39"/>
      <c r="X12" s="21" t="s">
        <v>70</v>
      </c>
      <c r="Y12" s="39"/>
      <c r="Z12" s="40"/>
    </row>
    <row r="13" spans="2:26" x14ac:dyDescent="0.25">
      <c r="B13" s="2" t="s">
        <v>6</v>
      </c>
      <c r="C13" s="2" t="s">
        <v>7</v>
      </c>
      <c r="D13" s="2" t="s">
        <v>8</v>
      </c>
      <c r="E13" s="2" t="s">
        <v>9</v>
      </c>
      <c r="F13" s="2" t="s">
        <v>8</v>
      </c>
      <c r="G13" s="2" t="s">
        <v>10</v>
      </c>
      <c r="H13" s="2" t="s">
        <v>6</v>
      </c>
      <c r="N13" s="31"/>
      <c r="U13" s="41" t="s">
        <v>72</v>
      </c>
      <c r="V13" s="42" t="s">
        <v>73</v>
      </c>
      <c r="W13" s="41" t="s">
        <v>74</v>
      </c>
      <c r="X13" s="24" t="s">
        <v>59</v>
      </c>
      <c r="Y13" s="41" t="s">
        <v>75</v>
      </c>
      <c r="Z13" s="42" t="s">
        <v>62</v>
      </c>
    </row>
    <row r="14" spans="2:26" x14ac:dyDescent="0.25">
      <c r="B14" s="3">
        <v>43765</v>
      </c>
      <c r="C14" s="3">
        <f t="shared" ref="C14:H14" si="0">B14+1</f>
        <v>43766</v>
      </c>
      <c r="D14" s="3">
        <f t="shared" si="0"/>
        <v>43767</v>
      </c>
      <c r="E14" s="3">
        <f t="shared" si="0"/>
        <v>43768</v>
      </c>
      <c r="F14" s="3">
        <f t="shared" si="0"/>
        <v>43769</v>
      </c>
      <c r="G14" s="3">
        <f t="shared" si="0"/>
        <v>43770</v>
      </c>
      <c r="H14" s="3">
        <f t="shared" si="0"/>
        <v>43771</v>
      </c>
      <c r="M14" s="30" t="s">
        <v>110</v>
      </c>
      <c r="N14" s="31" t="s">
        <v>147</v>
      </c>
      <c r="U14" s="41"/>
      <c r="V14" s="42"/>
      <c r="W14" s="41"/>
      <c r="X14" s="23" t="s">
        <v>75</v>
      </c>
      <c r="Y14" s="41"/>
      <c r="Z14" s="42"/>
    </row>
    <row r="15" spans="2:26" x14ac:dyDescent="0.25">
      <c r="B15" s="4"/>
      <c r="C15" s="4"/>
      <c r="D15" s="4"/>
      <c r="E15" s="4"/>
      <c r="F15" s="5"/>
      <c r="G15" s="5"/>
      <c r="H15" s="4"/>
      <c r="M15" s="32" t="s">
        <v>111</v>
      </c>
      <c r="N15" s="33" t="s">
        <v>148</v>
      </c>
      <c r="P15" s="28" t="s">
        <v>150</v>
      </c>
      <c r="U15" s="39" t="s">
        <v>76</v>
      </c>
      <c r="V15" s="40" t="s">
        <v>77</v>
      </c>
      <c r="W15" s="39" t="s">
        <v>78</v>
      </c>
      <c r="X15" s="22" t="s">
        <v>79</v>
      </c>
      <c r="Y15" s="39" t="s">
        <v>81</v>
      </c>
      <c r="Z15" s="40" t="s">
        <v>62</v>
      </c>
    </row>
    <row r="16" spans="2:26" x14ac:dyDescent="0.25">
      <c r="B16" s="3">
        <f t="shared" ref="B16:H16" si="1">B14+7</f>
        <v>43772</v>
      </c>
      <c r="C16" s="3">
        <f t="shared" si="1"/>
        <v>43773</v>
      </c>
      <c r="D16" s="3">
        <f t="shared" si="1"/>
        <v>43774</v>
      </c>
      <c r="E16" s="3">
        <f t="shared" si="1"/>
        <v>43775</v>
      </c>
      <c r="F16" s="3">
        <f t="shared" si="1"/>
        <v>43776</v>
      </c>
      <c r="G16" s="3">
        <f t="shared" si="1"/>
        <v>43777</v>
      </c>
      <c r="H16" s="3">
        <f t="shared" si="1"/>
        <v>43778</v>
      </c>
      <c r="M16" s="29" t="s">
        <v>112</v>
      </c>
      <c r="N16" s="31"/>
      <c r="U16" s="39"/>
      <c r="V16" s="40"/>
      <c r="W16" s="39"/>
      <c r="X16" s="21" t="s">
        <v>80</v>
      </c>
      <c r="Y16" s="39"/>
      <c r="Z16" s="40"/>
    </row>
    <row r="17" spans="2:26" x14ac:dyDescent="0.25">
      <c r="B17" s="4"/>
      <c r="C17" s="4"/>
      <c r="D17" s="4"/>
      <c r="E17" s="4"/>
      <c r="F17" s="4"/>
      <c r="G17" s="4"/>
      <c r="H17" s="4"/>
      <c r="M17" s="29" t="s">
        <v>113</v>
      </c>
      <c r="N17" s="31"/>
      <c r="U17" s="41" t="s">
        <v>82</v>
      </c>
      <c r="V17" s="42" t="s">
        <v>83</v>
      </c>
      <c r="W17" s="41" t="s">
        <v>84</v>
      </c>
      <c r="X17" s="24" t="s">
        <v>59</v>
      </c>
      <c r="Y17" s="41" t="s">
        <v>86</v>
      </c>
      <c r="Z17" s="42" t="s">
        <v>62</v>
      </c>
    </row>
    <row r="18" spans="2:26" x14ac:dyDescent="0.25">
      <c r="B18" s="3">
        <f t="shared" ref="B18:H18" si="2">B16+7</f>
        <v>43779</v>
      </c>
      <c r="C18" s="3">
        <f t="shared" si="2"/>
        <v>43780</v>
      </c>
      <c r="D18" s="3">
        <f t="shared" si="2"/>
        <v>43781</v>
      </c>
      <c r="E18" s="3">
        <f t="shared" si="2"/>
        <v>43782</v>
      </c>
      <c r="F18" s="3">
        <f t="shared" si="2"/>
        <v>43783</v>
      </c>
      <c r="G18" s="3">
        <f t="shared" si="2"/>
        <v>43784</v>
      </c>
      <c r="H18" s="3">
        <f t="shared" si="2"/>
        <v>43785</v>
      </c>
      <c r="M18" s="29" t="s">
        <v>114</v>
      </c>
      <c r="N18" s="31"/>
      <c r="U18" s="41"/>
      <c r="V18" s="42"/>
      <c r="W18" s="41"/>
      <c r="X18" s="23" t="s">
        <v>85</v>
      </c>
      <c r="Y18" s="41"/>
      <c r="Z18" s="42"/>
    </row>
    <row r="19" spans="2:26" x14ac:dyDescent="0.25">
      <c r="B19" s="5"/>
      <c r="C19" s="5"/>
      <c r="D19" s="5"/>
      <c r="E19" s="5"/>
      <c r="F19" s="5"/>
      <c r="G19" s="5"/>
      <c r="H19" s="5"/>
      <c r="M19" s="29" t="s">
        <v>115</v>
      </c>
      <c r="N19" s="31"/>
      <c r="U19" s="39" t="s">
        <v>87</v>
      </c>
      <c r="V19" s="40" t="s">
        <v>88</v>
      </c>
      <c r="W19" s="39" t="s">
        <v>89</v>
      </c>
      <c r="X19" s="22" t="s">
        <v>59</v>
      </c>
      <c r="Y19" s="39" t="s">
        <v>91</v>
      </c>
      <c r="Z19" s="40" t="s">
        <v>62</v>
      </c>
    </row>
    <row r="20" spans="2:26" x14ac:dyDescent="0.25">
      <c r="B20" s="4"/>
      <c r="C20" s="4"/>
      <c r="D20" s="4"/>
      <c r="E20" s="4"/>
      <c r="F20" s="4"/>
      <c r="G20" s="5"/>
      <c r="M20" s="29" t="s">
        <v>116</v>
      </c>
      <c r="N20" s="31"/>
      <c r="U20" s="39"/>
      <c r="V20" s="40"/>
      <c r="W20" s="39"/>
      <c r="X20" s="21" t="s">
        <v>90</v>
      </c>
      <c r="Y20" s="39"/>
      <c r="Z20" s="40"/>
    </row>
    <row r="21" spans="2:26" x14ac:dyDescent="0.25">
      <c r="B21" s="3">
        <f t="shared" ref="B21:H21" si="3">B18+7</f>
        <v>43786</v>
      </c>
      <c r="C21" s="3">
        <f t="shared" si="3"/>
        <v>43787</v>
      </c>
      <c r="D21" s="3">
        <f t="shared" si="3"/>
        <v>43788</v>
      </c>
      <c r="E21" s="3">
        <f t="shared" si="3"/>
        <v>43789</v>
      </c>
      <c r="F21" s="3">
        <f t="shared" si="3"/>
        <v>43790</v>
      </c>
      <c r="G21" s="3">
        <f t="shared" si="3"/>
        <v>43791</v>
      </c>
      <c r="H21" s="3">
        <f t="shared" si="3"/>
        <v>43792</v>
      </c>
      <c r="M21" s="29" t="s">
        <v>117</v>
      </c>
      <c r="N21" s="31"/>
      <c r="U21" s="41" t="s">
        <v>92</v>
      </c>
      <c r="V21" s="42" t="s">
        <v>93</v>
      </c>
      <c r="W21" s="41" t="s">
        <v>94</v>
      </c>
      <c r="X21" s="24" t="s">
        <v>79</v>
      </c>
      <c r="Y21" s="41" t="s">
        <v>96</v>
      </c>
      <c r="Z21" s="42" t="s">
        <v>62</v>
      </c>
    </row>
    <row r="22" spans="2:26" x14ac:dyDescent="0.25">
      <c r="B22" s="7" t="s">
        <v>18</v>
      </c>
      <c r="E22" s="5"/>
      <c r="F22" s="4"/>
      <c r="G22" s="5"/>
      <c r="H22" s="5"/>
      <c r="N22" s="31"/>
      <c r="U22" s="41"/>
      <c r="V22" s="42"/>
      <c r="W22" s="41"/>
      <c r="X22" s="23" t="s">
        <v>95</v>
      </c>
      <c r="Y22" s="41"/>
      <c r="Z22" s="42"/>
    </row>
    <row r="23" spans="2:26" x14ac:dyDescent="0.25">
      <c r="B23" s="12" t="s">
        <v>16</v>
      </c>
      <c r="C23" s="4"/>
      <c r="D23" s="13" t="s">
        <v>0</v>
      </c>
      <c r="E23" s="4"/>
      <c r="F23" s="4"/>
      <c r="G23" s="5"/>
      <c r="H23" s="5"/>
      <c r="M23" s="30" t="s">
        <v>118</v>
      </c>
      <c r="N23" s="31"/>
      <c r="U23" s="25"/>
      <c r="V23" s="26"/>
      <c r="W23" s="25"/>
      <c r="X23" s="25"/>
      <c r="Y23" s="25"/>
      <c r="Z23" s="26"/>
    </row>
    <row r="24" spans="2:26" x14ac:dyDescent="0.25">
      <c r="B24" s="3">
        <f t="shared" ref="B24:H24" si="4">B21+7</f>
        <v>43793</v>
      </c>
      <c r="C24" s="3">
        <f t="shared" si="4"/>
        <v>43794</v>
      </c>
      <c r="D24" s="3">
        <f t="shared" si="4"/>
        <v>43795</v>
      </c>
      <c r="E24" s="3">
        <f t="shared" si="4"/>
        <v>43796</v>
      </c>
      <c r="F24" s="3">
        <f t="shared" si="4"/>
        <v>43797</v>
      </c>
      <c r="G24" s="3">
        <f t="shared" si="4"/>
        <v>43798</v>
      </c>
      <c r="H24" s="3">
        <f t="shared" si="4"/>
        <v>43799</v>
      </c>
      <c r="M24" s="29" t="s">
        <v>119</v>
      </c>
      <c r="N24" s="31"/>
      <c r="U24" s="39" t="s">
        <v>97</v>
      </c>
      <c r="V24" s="40" t="s">
        <v>98</v>
      </c>
      <c r="W24" s="39" t="s">
        <v>58</v>
      </c>
      <c r="X24" s="22" t="s">
        <v>59</v>
      </c>
      <c r="Y24" s="39" t="s">
        <v>100</v>
      </c>
      <c r="Z24" s="40" t="s">
        <v>62</v>
      </c>
    </row>
    <row r="25" spans="2:26" x14ac:dyDescent="0.25">
      <c r="B25" s="4"/>
      <c r="C25" s="13" t="s">
        <v>0</v>
      </c>
      <c r="D25" s="4"/>
      <c r="E25" s="12" t="s">
        <v>11</v>
      </c>
      <c r="F25" s="4"/>
      <c r="G25" s="4"/>
      <c r="H25" s="4"/>
      <c r="M25" s="32" t="s">
        <v>120</v>
      </c>
      <c r="N25" s="33" t="s">
        <v>148</v>
      </c>
      <c r="P25" s="28" t="s">
        <v>149</v>
      </c>
      <c r="U25" s="39"/>
      <c r="V25" s="40"/>
      <c r="W25" s="39"/>
      <c r="X25" s="21" t="s">
        <v>99</v>
      </c>
      <c r="Y25" s="39"/>
      <c r="Z25" s="40"/>
    </row>
    <row r="26" spans="2:26" x14ac:dyDescent="0.25">
      <c r="B26" s="3">
        <f t="shared" ref="B26:H26" si="5">B24+7</f>
        <v>43800</v>
      </c>
      <c r="C26" s="3">
        <f t="shared" si="5"/>
        <v>43801</v>
      </c>
      <c r="D26" s="3">
        <f t="shared" si="5"/>
        <v>43802</v>
      </c>
      <c r="E26" s="3">
        <f t="shared" si="5"/>
        <v>43803</v>
      </c>
      <c r="F26" s="3">
        <f t="shared" si="5"/>
        <v>43804</v>
      </c>
      <c r="G26" s="3">
        <f t="shared" si="5"/>
        <v>43805</v>
      </c>
      <c r="H26" s="3">
        <f t="shared" si="5"/>
        <v>43806</v>
      </c>
      <c r="M26" s="29" t="s">
        <v>121</v>
      </c>
      <c r="N26" s="31"/>
      <c r="U26" s="41" t="s">
        <v>101</v>
      </c>
      <c r="V26" s="42" t="s">
        <v>98</v>
      </c>
      <c r="W26" s="41" t="s">
        <v>58</v>
      </c>
      <c r="X26" s="24" t="s">
        <v>59</v>
      </c>
      <c r="Y26" s="41" t="s">
        <v>100</v>
      </c>
      <c r="Z26" s="42" t="s">
        <v>62</v>
      </c>
    </row>
    <row r="27" spans="2:26" x14ac:dyDescent="0.25">
      <c r="B27" s="4"/>
      <c r="C27" s="4"/>
      <c r="D27" s="11" t="s">
        <v>12</v>
      </c>
      <c r="E27" s="4"/>
      <c r="F27" s="5"/>
      <c r="H27" s="4"/>
      <c r="M27" s="29" t="s">
        <v>122</v>
      </c>
      <c r="N27" s="31"/>
      <c r="U27" s="41"/>
      <c r="V27" s="42"/>
      <c r="W27" s="41"/>
      <c r="X27" s="23" t="s">
        <v>99</v>
      </c>
      <c r="Y27" s="41"/>
      <c r="Z27" s="42"/>
    </row>
    <row r="28" spans="2:26" x14ac:dyDescent="0.25">
      <c r="B28" s="3">
        <f t="shared" ref="B28:H28" si="6">B26+7</f>
        <v>43807</v>
      </c>
      <c r="C28" s="3">
        <f t="shared" si="6"/>
        <v>43808</v>
      </c>
      <c r="D28" s="3">
        <f t="shared" si="6"/>
        <v>43809</v>
      </c>
      <c r="E28" s="3">
        <f t="shared" si="6"/>
        <v>43810</v>
      </c>
      <c r="F28" s="3">
        <f t="shared" si="6"/>
        <v>43811</v>
      </c>
      <c r="G28" s="3">
        <f t="shared" si="6"/>
        <v>43812</v>
      </c>
      <c r="H28" s="3">
        <f t="shared" si="6"/>
        <v>43813</v>
      </c>
      <c r="M28" s="29" t="s">
        <v>123</v>
      </c>
      <c r="N28" s="31"/>
      <c r="U28" s="39" t="s">
        <v>102</v>
      </c>
      <c r="V28" s="40" t="s">
        <v>103</v>
      </c>
      <c r="W28" s="39" t="s">
        <v>104</v>
      </c>
      <c r="X28" s="22" t="s">
        <v>59</v>
      </c>
      <c r="Y28" s="39" t="s">
        <v>105</v>
      </c>
      <c r="Z28" s="40" t="s">
        <v>62</v>
      </c>
    </row>
    <row r="29" spans="2:26" x14ac:dyDescent="0.25">
      <c r="B29" s="5"/>
      <c r="D29" s="5"/>
      <c r="E29" s="5"/>
      <c r="F29" s="4"/>
      <c r="G29" s="4"/>
      <c r="H29" s="12" t="s">
        <v>15</v>
      </c>
      <c r="M29" s="29" t="s">
        <v>124</v>
      </c>
      <c r="N29" s="31" t="s">
        <v>148</v>
      </c>
      <c r="U29" s="39"/>
      <c r="V29" s="40"/>
      <c r="W29" s="39"/>
      <c r="X29" s="21" t="s">
        <v>105</v>
      </c>
      <c r="Y29" s="39"/>
      <c r="Z29" s="40"/>
    </row>
    <row r="30" spans="2:26" x14ac:dyDescent="0.25">
      <c r="B30" s="3">
        <f t="shared" ref="B30:H30" si="7">B28+7</f>
        <v>43814</v>
      </c>
      <c r="C30" s="3">
        <f t="shared" si="7"/>
        <v>43815</v>
      </c>
      <c r="D30" s="3">
        <f t="shared" si="7"/>
        <v>43816</v>
      </c>
      <c r="E30" s="3">
        <f>E28+7</f>
        <v>43817</v>
      </c>
      <c r="F30" s="3">
        <f t="shared" si="7"/>
        <v>43818</v>
      </c>
      <c r="G30" s="3">
        <f t="shared" si="7"/>
        <v>43819</v>
      </c>
      <c r="H30" s="3">
        <f t="shared" si="7"/>
        <v>43820</v>
      </c>
      <c r="M30" s="29" t="s">
        <v>125</v>
      </c>
      <c r="N30" s="31"/>
      <c r="U30" s="41" t="s">
        <v>106</v>
      </c>
      <c r="V30" s="42" t="s">
        <v>93</v>
      </c>
      <c r="W30" s="41" t="s">
        <v>94</v>
      </c>
      <c r="X30" s="24" t="s">
        <v>79</v>
      </c>
      <c r="Y30" s="41" t="s">
        <v>96</v>
      </c>
      <c r="Z30" s="42" t="s">
        <v>62</v>
      </c>
    </row>
    <row r="31" spans="2:26" x14ac:dyDescent="0.25">
      <c r="B31" s="4"/>
      <c r="C31" s="4"/>
      <c r="D31" s="4"/>
      <c r="E31" s="4"/>
      <c r="F31" s="4"/>
      <c r="G31" s="4"/>
      <c r="H31" s="4"/>
      <c r="M31" s="29" t="s">
        <v>126</v>
      </c>
      <c r="N31" s="31" t="s">
        <v>148</v>
      </c>
      <c r="U31" s="41"/>
      <c r="V31" s="42"/>
      <c r="W31" s="41"/>
      <c r="X31" s="23" t="s">
        <v>95</v>
      </c>
      <c r="Y31" s="41"/>
      <c r="Z31" s="42"/>
    </row>
    <row r="32" spans="2:26" x14ac:dyDescent="0.25">
      <c r="B32" s="4"/>
      <c r="C32" s="4"/>
      <c r="D32" s="4"/>
      <c r="E32" s="4"/>
      <c r="F32" s="4"/>
      <c r="G32" s="4"/>
      <c r="H32" s="4"/>
      <c r="M32" s="29" t="s">
        <v>127</v>
      </c>
      <c r="N32" s="31"/>
      <c r="U32" s="39" t="s">
        <v>107</v>
      </c>
      <c r="V32" s="40" t="s">
        <v>77</v>
      </c>
      <c r="W32" s="39" t="s">
        <v>78</v>
      </c>
      <c r="X32" s="22" t="s">
        <v>79</v>
      </c>
      <c r="Y32" s="39" t="s">
        <v>81</v>
      </c>
      <c r="Z32" s="40" t="s">
        <v>62</v>
      </c>
    </row>
    <row r="33" spans="2:26" x14ac:dyDescent="0.25">
      <c r="B33" s="4"/>
      <c r="C33" s="4"/>
      <c r="D33" s="4"/>
      <c r="E33" s="4"/>
      <c r="F33" s="4"/>
      <c r="G33" s="4"/>
      <c r="H33" s="4"/>
      <c r="N33" s="31"/>
      <c r="U33" s="39"/>
      <c r="V33" s="40"/>
      <c r="W33" s="39"/>
      <c r="X33" s="21" t="s">
        <v>80</v>
      </c>
      <c r="Y33" s="39"/>
      <c r="Z33" s="40"/>
    </row>
    <row r="34" spans="2:26" x14ac:dyDescent="0.25">
      <c r="B34" s="3">
        <f t="shared" ref="B34:H34" si="8">B30+7</f>
        <v>43821</v>
      </c>
      <c r="C34" s="3">
        <f t="shared" si="8"/>
        <v>43822</v>
      </c>
      <c r="D34" s="3">
        <f t="shared" si="8"/>
        <v>43823</v>
      </c>
      <c r="E34" s="3">
        <f>E30+7</f>
        <v>43824</v>
      </c>
      <c r="F34" s="3">
        <f t="shared" si="8"/>
        <v>43825</v>
      </c>
      <c r="G34" s="3">
        <f t="shared" si="8"/>
        <v>43826</v>
      </c>
      <c r="H34" s="3">
        <f t="shared" si="8"/>
        <v>43827</v>
      </c>
      <c r="M34" s="30" t="s">
        <v>128</v>
      </c>
      <c r="N34" s="31"/>
      <c r="U34" s="41" t="s">
        <v>108</v>
      </c>
      <c r="V34" s="42" t="s">
        <v>103</v>
      </c>
      <c r="W34" s="41" t="s">
        <v>104</v>
      </c>
      <c r="X34" s="24" t="s">
        <v>59</v>
      </c>
      <c r="Y34" s="41" t="s">
        <v>105</v>
      </c>
      <c r="Z34" s="42" t="s">
        <v>62</v>
      </c>
    </row>
    <row r="35" spans="2:26" x14ac:dyDescent="0.25">
      <c r="B35" s="5"/>
      <c r="C35" s="5"/>
      <c r="D35" s="5"/>
      <c r="E35" s="5"/>
      <c r="F35" s="5"/>
      <c r="G35" s="5"/>
      <c r="H35" s="5"/>
      <c r="M35" s="34" t="s">
        <v>129</v>
      </c>
      <c r="N35" s="35" t="s">
        <v>148</v>
      </c>
      <c r="P35" s="28" t="s">
        <v>151</v>
      </c>
      <c r="U35" s="41"/>
      <c r="V35" s="42"/>
      <c r="W35" s="41"/>
      <c r="X35" s="23" t="s">
        <v>105</v>
      </c>
      <c r="Y35" s="41"/>
      <c r="Z35" s="42"/>
    </row>
    <row r="36" spans="2:26" x14ac:dyDescent="0.25">
      <c r="B36" s="5"/>
      <c r="C36" s="5"/>
      <c r="D36" s="5"/>
      <c r="E36" s="5"/>
      <c r="F36" s="5"/>
      <c r="G36" s="5"/>
      <c r="H36" s="5"/>
      <c r="M36" s="29" t="s">
        <v>130</v>
      </c>
      <c r="N36" s="31"/>
      <c r="U36" s="39" t="s">
        <v>109</v>
      </c>
      <c r="V36" s="40" t="s">
        <v>83</v>
      </c>
      <c r="W36" s="39" t="s">
        <v>84</v>
      </c>
      <c r="X36" s="22" t="s">
        <v>59</v>
      </c>
      <c r="Y36" s="39" t="s">
        <v>86</v>
      </c>
      <c r="Z36" s="40" t="s">
        <v>62</v>
      </c>
    </row>
    <row r="37" spans="2:26" x14ac:dyDescent="0.25">
      <c r="B37" s="5"/>
      <c r="C37" s="5"/>
      <c r="D37" s="5"/>
      <c r="E37" s="5"/>
      <c r="F37" s="5"/>
      <c r="G37" s="5"/>
      <c r="H37" s="5"/>
      <c r="M37" s="29" t="s">
        <v>131</v>
      </c>
      <c r="N37" s="31"/>
      <c r="U37" s="39"/>
      <c r="V37" s="40"/>
      <c r="W37" s="39"/>
      <c r="X37" s="21" t="s">
        <v>85</v>
      </c>
      <c r="Y37" s="39"/>
      <c r="Z37" s="40"/>
    </row>
    <row r="38" spans="2:26" x14ac:dyDescent="0.25">
      <c r="B38" s="3">
        <f t="shared" ref="B38:G38" si="9">B34+7</f>
        <v>43828</v>
      </c>
      <c r="C38" s="3">
        <f t="shared" si="9"/>
        <v>43829</v>
      </c>
      <c r="D38" s="3">
        <f t="shared" si="9"/>
        <v>43830</v>
      </c>
      <c r="E38" s="3">
        <f t="shared" si="9"/>
        <v>43831</v>
      </c>
      <c r="F38" s="3">
        <f t="shared" si="9"/>
        <v>43832</v>
      </c>
      <c r="G38" s="3">
        <f t="shared" si="9"/>
        <v>43833</v>
      </c>
      <c r="H38" s="3">
        <f>H34+7</f>
        <v>43834</v>
      </c>
      <c r="M38" s="34" t="s">
        <v>132</v>
      </c>
      <c r="N38" s="35"/>
      <c r="P38" s="28" t="s">
        <v>152</v>
      </c>
    </row>
    <row r="39" spans="2:26" x14ac:dyDescent="0.25">
      <c r="B39" s="5"/>
      <c r="C39" s="5"/>
      <c r="D39" s="5"/>
      <c r="E39" s="5"/>
      <c r="F39" s="5"/>
      <c r="G39" s="5"/>
      <c r="H39" s="9" t="s">
        <v>17</v>
      </c>
      <c r="M39" s="29" t="s">
        <v>133</v>
      </c>
      <c r="N39" s="31"/>
    </row>
    <row r="40" spans="2:26" x14ac:dyDescent="0.25">
      <c r="B40" s="5"/>
      <c r="C40" s="5"/>
      <c r="D40" s="5"/>
      <c r="E40" s="5"/>
      <c r="F40" s="5"/>
      <c r="G40" s="5"/>
      <c r="M40" s="29" t="s">
        <v>134</v>
      </c>
      <c r="N40" s="31"/>
    </row>
    <row r="41" spans="2:26" x14ac:dyDescent="0.25">
      <c r="B41" s="5"/>
      <c r="C41" s="5"/>
      <c r="D41" s="5"/>
      <c r="E41" s="5"/>
      <c r="F41" s="5"/>
      <c r="G41" s="5"/>
      <c r="M41" s="29" t="s">
        <v>135</v>
      </c>
      <c r="N41" s="31"/>
    </row>
    <row r="42" spans="2:26" x14ac:dyDescent="0.25">
      <c r="B42" s="3">
        <f t="shared" ref="B42:H42" si="10">B38+7</f>
        <v>43835</v>
      </c>
      <c r="C42" s="3">
        <f t="shared" si="10"/>
        <v>43836</v>
      </c>
      <c r="D42" s="3">
        <f t="shared" si="10"/>
        <v>43837</v>
      </c>
      <c r="E42" s="3">
        <f t="shared" si="10"/>
        <v>43838</v>
      </c>
      <c r="F42" s="3">
        <f t="shared" si="10"/>
        <v>43839</v>
      </c>
      <c r="G42" s="3">
        <f t="shared" si="10"/>
        <v>43840</v>
      </c>
      <c r="H42" s="3">
        <f t="shared" si="10"/>
        <v>43841</v>
      </c>
      <c r="M42" s="29" t="s">
        <v>136</v>
      </c>
      <c r="N42" s="31"/>
    </row>
    <row r="43" spans="2:26" x14ac:dyDescent="0.25">
      <c r="B43" s="10" t="s">
        <v>19</v>
      </c>
      <c r="D43" s="27" t="s">
        <v>20</v>
      </c>
      <c r="H43" s="8" t="s">
        <v>14</v>
      </c>
      <c r="M43" s="29" t="s">
        <v>137</v>
      </c>
      <c r="N43" s="31"/>
    </row>
    <row r="44" spans="2:26" x14ac:dyDescent="0.25">
      <c r="B44" s="9" t="s">
        <v>17</v>
      </c>
      <c r="D44" s="6" t="s">
        <v>46</v>
      </c>
      <c r="N44" s="31"/>
    </row>
    <row r="45" spans="2:26" x14ac:dyDescent="0.25">
      <c r="M45" s="30" t="s">
        <v>138</v>
      </c>
      <c r="N45" s="31"/>
    </row>
    <row r="46" spans="2:26" x14ac:dyDescent="0.25">
      <c r="M46" s="29" t="s">
        <v>139</v>
      </c>
      <c r="N46" s="31"/>
    </row>
    <row r="47" spans="2:26" x14ac:dyDescent="0.25">
      <c r="M47" s="32" t="s">
        <v>140</v>
      </c>
      <c r="N47" s="33" t="s">
        <v>148</v>
      </c>
      <c r="P47" s="28" t="s">
        <v>153</v>
      </c>
    </row>
    <row r="48" spans="2:26" x14ac:dyDescent="0.25">
      <c r="M48" s="29" t="s">
        <v>141</v>
      </c>
      <c r="N48" s="31"/>
    </row>
    <row r="49" spans="2:20" x14ac:dyDescent="0.25">
      <c r="B49" s="18" t="s">
        <v>47</v>
      </c>
      <c r="M49" s="29" t="s">
        <v>142</v>
      </c>
      <c r="N49" s="31"/>
    </row>
    <row r="50" spans="2:20" x14ac:dyDescent="0.25">
      <c r="B50" s="6" t="s">
        <v>13</v>
      </c>
      <c r="M50" s="29" t="s">
        <v>143</v>
      </c>
      <c r="N50" s="31"/>
    </row>
    <row r="51" spans="2:20" x14ac:dyDescent="0.25">
      <c r="B51" s="19"/>
      <c r="M51" s="29" t="s">
        <v>144</v>
      </c>
      <c r="N51" s="31"/>
    </row>
    <row r="52" spans="2:20" x14ac:dyDescent="0.25">
      <c r="M52" s="29" t="s">
        <v>145</v>
      </c>
      <c r="N52" s="31"/>
    </row>
    <row r="53" spans="2:20" x14ac:dyDescent="0.25">
      <c r="M53" s="29" t="s">
        <v>146</v>
      </c>
      <c r="N53" s="31"/>
    </row>
    <row r="55" spans="2:20" ht="16.5" customHeight="1" x14ac:dyDescent="0.25"/>
    <row r="58" spans="2:20" ht="30" customHeight="1" x14ac:dyDescent="0.25"/>
    <row r="59" spans="2:20" x14ac:dyDescent="0.25">
      <c r="K59" s="1"/>
      <c r="L59" s="1"/>
      <c r="M59" s="1"/>
      <c r="N59" s="1"/>
      <c r="O59" s="1"/>
      <c r="P59" s="1"/>
      <c r="Q59" s="1"/>
      <c r="R59" s="1"/>
      <c r="S59" s="1"/>
      <c r="T59" s="1"/>
    </row>
    <row r="64" spans="2:20" x14ac:dyDescent="0.25">
      <c r="K64" s="1"/>
      <c r="L64" s="1"/>
      <c r="M64" s="1"/>
      <c r="N64" s="1"/>
      <c r="O64" s="1"/>
      <c r="P64" s="1"/>
      <c r="Q64" s="1"/>
      <c r="R64" s="1"/>
      <c r="S64" s="1"/>
      <c r="T64" s="1"/>
    </row>
  </sheetData>
  <mergeCells count="79">
    <mergeCell ref="U34:U35"/>
    <mergeCell ref="V34:V35"/>
    <mergeCell ref="W34:W35"/>
    <mergeCell ref="Y34:Y35"/>
    <mergeCell ref="Z34:Z35"/>
    <mergeCell ref="U36:U37"/>
    <mergeCell ref="V36:V37"/>
    <mergeCell ref="W36:W37"/>
    <mergeCell ref="Y36:Y37"/>
    <mergeCell ref="Z36:Z37"/>
    <mergeCell ref="U30:U31"/>
    <mergeCell ref="V30:V31"/>
    <mergeCell ref="W30:W31"/>
    <mergeCell ref="Y30:Y31"/>
    <mergeCell ref="Z30:Z31"/>
    <mergeCell ref="U32:U33"/>
    <mergeCell ref="V32:V33"/>
    <mergeCell ref="W32:W33"/>
    <mergeCell ref="Y32:Y33"/>
    <mergeCell ref="Z32:Z33"/>
    <mergeCell ref="U26:U27"/>
    <mergeCell ref="V26:V27"/>
    <mergeCell ref="W26:W27"/>
    <mergeCell ref="Y26:Y27"/>
    <mergeCell ref="Z26:Z27"/>
    <mergeCell ref="U28:U29"/>
    <mergeCell ref="V28:V29"/>
    <mergeCell ref="W28:W29"/>
    <mergeCell ref="Y28:Y29"/>
    <mergeCell ref="Z28:Z29"/>
    <mergeCell ref="U21:U22"/>
    <mergeCell ref="V21:V22"/>
    <mergeCell ref="W21:W22"/>
    <mergeCell ref="Y21:Y22"/>
    <mergeCell ref="Z21:Z22"/>
    <mergeCell ref="U24:U25"/>
    <mergeCell ref="V24:V25"/>
    <mergeCell ref="W24:W25"/>
    <mergeCell ref="Y24:Y25"/>
    <mergeCell ref="Z24:Z25"/>
    <mergeCell ref="U17:U18"/>
    <mergeCell ref="V17:V18"/>
    <mergeCell ref="W17:W18"/>
    <mergeCell ref="Y17:Y18"/>
    <mergeCell ref="Z17:Z18"/>
    <mergeCell ref="U19:U20"/>
    <mergeCell ref="V19:V20"/>
    <mergeCell ref="W19:W20"/>
    <mergeCell ref="Y19:Y20"/>
    <mergeCell ref="Z19:Z20"/>
    <mergeCell ref="U13:U14"/>
    <mergeCell ref="V13:V14"/>
    <mergeCell ref="W13:W14"/>
    <mergeCell ref="Y13:Y14"/>
    <mergeCell ref="Z13:Z14"/>
    <mergeCell ref="U15:U16"/>
    <mergeCell ref="V15:V16"/>
    <mergeCell ref="W15:W16"/>
    <mergeCell ref="Y15:Y16"/>
    <mergeCell ref="Z15:Z16"/>
    <mergeCell ref="U9:U10"/>
    <mergeCell ref="V9:V10"/>
    <mergeCell ref="W9:W10"/>
    <mergeCell ref="Y9:Y10"/>
    <mergeCell ref="Z9:Z10"/>
    <mergeCell ref="U11:U12"/>
    <mergeCell ref="V11:V12"/>
    <mergeCell ref="W11:W12"/>
    <mergeCell ref="Y11:Y12"/>
    <mergeCell ref="Z11:Z12"/>
    <mergeCell ref="U2:Z2"/>
    <mergeCell ref="U3:Z3"/>
    <mergeCell ref="U4:Z4"/>
    <mergeCell ref="U5:Z5"/>
    <mergeCell ref="U7:U8"/>
    <mergeCell ref="V7:V8"/>
    <mergeCell ref="W7:W8"/>
    <mergeCell ref="Y7:Y8"/>
    <mergeCell ref="Z7:Z8"/>
  </mergeCells>
  <conditionalFormatting sqref="B14:H14 B16:H16">
    <cfRule type="cellIs" dxfId="2" priority="14" operator="lessThan">
      <formula>TODAY()</formula>
    </cfRule>
    <cfRule type="cellIs" dxfId="1" priority="15" operator="greaterThan">
      <formula>TODAY()</formula>
    </cfRule>
  </conditionalFormatting>
  <conditionalFormatting sqref="B21:H21 B18:H18 B34:H34 B38:H38 B42:H42 B24:H24 B26:H26 B28:H28 B30:H30">
    <cfRule type="cellIs" dxfId="0" priority="7" operator="lessThan">
      <formula>TODAY()</formula>
    </cfRule>
  </conditionalFormatting>
  <hyperlinks>
    <hyperlink ref="V7" r:id="rId1" display="https://www.springtrainingconnection.com/tempe.html"/>
    <hyperlink ref="X7" r:id="rId2" display="https://www.mlb.com/angels/tickets/spring-training"/>
    <hyperlink ref="Z7" r:id="rId3" display="http://www.anrdoezrs.net/links/3294106/type/dlg/sid/Angels/https:/www.ticketnetwork.com/en/tickets/tempe-diablo-stadium/tempe-AZ/v/1305"/>
    <hyperlink ref="V9" r:id="rId4" display="https://www.springtrainingconnection.com/hohokam.html"/>
    <hyperlink ref="X9" r:id="rId5" display="https://www.mlb.com/athletics/tickets/spring-training"/>
    <hyperlink ref="Z9" r:id="rId6" display="http://www.anrdoezrs.net/links/3294106/type/dlg/sid/As/https:/www.ticketnetwork.com/en/tickets/hohokam-park/mesa-AZ/v/1369"/>
    <hyperlink ref="V11" r:id="rId7" display="https://www.springtrainingconnection.com/maryvale.html"/>
    <hyperlink ref="X11" r:id="rId8" display="https://www.mlb.com/brewers/tickets/spring-training"/>
    <hyperlink ref="Z11" r:id="rId9" display="http://www.anrdoezrs.net/links/3294106/type/dlg/sid/Brewers/https:/www.ticketnetwork.com/en/tickets/maryvale-sports-park/phoenix-AZ/v/1372"/>
    <hyperlink ref="V13" r:id="rId10" display="https://www.springtrainingconnection.com/mesa.html"/>
    <hyperlink ref="X13" r:id="rId11" display="https://www.mlb.com/cubs/tickets/spring-training"/>
    <hyperlink ref="Z13" r:id="rId12" display="http://www.anrdoezrs.net/links/3294106/type/dlg/sid/Cubs/https:/www.ticketnetwork.com/en/tickets/sloan-park/mesa-AZ/v/19428"/>
    <hyperlink ref="V15" r:id="rId13" display="https://www.springtrainingconnection.com/saltriver.html"/>
    <hyperlink ref="X15" r:id="rId14" display="http://www.ticketmaster.com/search?tm_link=tm_search&amp;user_input=Salt+River+Fields+diamondbacks&amp;q=Salt+River+Fields+diamondbacks"/>
    <hyperlink ref="Z15" r:id="rId15" display="http://www.anrdoezrs.net/links/3294106/type/dlg/sid/Dbacks/https:/www.ticketnetwork.com/en/tickets/salt-river-fields/scottsdale-AZ/v/15272?q=Diamondbacks"/>
    <hyperlink ref="V17" r:id="rId16" display="https://www.springtrainingconnection.com/glendale.html"/>
    <hyperlink ref="X17" r:id="rId17" display="https://www.mlb.com/dodgers/tickets/spring-training"/>
    <hyperlink ref="Z17" r:id="rId18" display="http://www.anrdoezrs.net/links/3294106/type/dlg/sid/Dodgers/https:/www.ticketnetwork.com/en/tickets/camelback-ranch-stadium/phoenix-AZ/v/9944?q=Dodgers"/>
    <hyperlink ref="V19" r:id="rId19" display="https://www.springtrainingconnection.com/scottsdale.html"/>
    <hyperlink ref="X19" r:id="rId20" display="https://www.mlb.com/giants/tickets/spring-training"/>
    <hyperlink ref="Z19" r:id="rId21" display="http://www.anrdoezrs.net/links/3294106/type/dlg/sid/Giants/https:/www.ticketnetwork.com/en/tickets/scottsdale-stadium/scottsdale-AZ/v/1371"/>
    <hyperlink ref="V21" r:id="rId22" display="https://www.springtrainingconnection.com/goodyear.html"/>
    <hyperlink ref="X21" r:id="rId23" display="http://www.ticketmaster.com/search?tm_link=tm_search&amp;user_input=Goodyear+Ballpark+indians&amp;q=Goodyear+Ballpark+indians"/>
    <hyperlink ref="Z21" r:id="rId24" display="http://www.anrdoezrs.net/links/3294106/type/dlg/sid/Indians/https:/www.ticketnetwork.com/en/tickets/goodyear-ballpark/goodyear-AZ/v/9806?q=Indians"/>
    <hyperlink ref="V24" r:id="rId25" display="https://www.springtrainingconnection.com/peoria.html"/>
    <hyperlink ref="X24" r:id="rId26" display="https://www.mlb.com/mariners/tickets/spring-training"/>
    <hyperlink ref="Z24" r:id="rId27" display="http://www.anrdoezrs.net/links/3294106/type/dlg/sid/Ms/https:/www.ticketnetwork.com/en/tickets/peoria-stadium/peoria-AZ/v/981?q=%3A%3AperformerName%3ASeattle%2BMariners"/>
    <hyperlink ref="V26" r:id="rId28" display="https://www.springtrainingconnection.com/peoria.html"/>
    <hyperlink ref="X26" r:id="rId29" display="https://www.mlb.com/padres/tickets/spring-training"/>
    <hyperlink ref="Z26" r:id="rId30" display="http://www.anrdoezrs.net/links/3294106/type/dlg/sid/Padres/https:/www.ticketnetwork.com/en/tickets/peoria-stadium/peoria-AZ/v/981?q=%3A%3AperformerName%3ASan%2BDiego%2BPadres"/>
    <hyperlink ref="V28" r:id="rId31" display="https://www.springtrainingconnection.com/surprise.html"/>
    <hyperlink ref="X28" r:id="rId32" display="https://www.mlb.com/rangers/tickets/spring-training"/>
    <hyperlink ref="Z28" r:id="rId33" display="http://www.anrdoezrs.net/links/3294106/type/dlg/sid/Rangers/https:/www.ticketnetwork.com/en/tickets/surprise-stadium/surprise-AZ/v/1368?q=%3A%3AperformerName%3ATexas%2BRangers"/>
    <hyperlink ref="V30" r:id="rId34" display="https://www.springtrainingconnection.com/goodyear.html"/>
    <hyperlink ref="X30" r:id="rId35" display="http://www.ticketmaster.com/search?tm_link=tm_search&amp;user_input=Goodyear+Ballpark+reds&amp;q=Goodyear+Ballpark+reds"/>
    <hyperlink ref="Z30" r:id="rId36" display="http://www.anrdoezrs.net/links/3294106/type/dlg/sid/Reds/https:/www.ticketnetwork.com/en/tickets/goodyear-ballpark/goodyear-AZ/v/9806?q=Reds"/>
    <hyperlink ref="V32" r:id="rId37" display="https://www.springtrainingconnection.com/saltriver.html"/>
    <hyperlink ref="X32" r:id="rId38" display="http://www.ticketmaster.com/search?tm_link=tm_search&amp;user_input=Salt+River+Fields+rockies&amp;q=Salt+River+Fields+rockies"/>
    <hyperlink ref="Z32" r:id="rId39" display="http://www.anrdoezrs.net/links/3294106/type/dlg/sid/Rockies/https:/www.ticketnetwork.com/en/tickets/salt-river-fields/scottsdale-AZ/v/15272?q=Rockies"/>
    <hyperlink ref="V34" r:id="rId40" display="https://www.springtrainingconnection.com/surprise.html"/>
    <hyperlink ref="X34" r:id="rId41" display="https://www.mlb.com/royals/tickets/spring-training"/>
    <hyperlink ref="Z34" r:id="rId42" display="http://www.anrdoezrs.net/links/3294106/type/dlg/sid/Royals/https:/www.ticketnetwork.com/en/tickets/surprise-stadium/surprise-AZ/v/1368?q=%3A%3AperformerName%3AKansas%2BCity%2BRoyals"/>
    <hyperlink ref="V36" r:id="rId43" display="https://www.springtrainingconnection.com/glendale.html"/>
    <hyperlink ref="X36" r:id="rId44" display="https://www.mlb.com/whitesox/tickets/spring-training"/>
    <hyperlink ref="Z36" r:id="rId45" display="http://www.anrdoezrs.net/links/3294106/type/dlg/sid/WhiteSox/https:/www.ticketnetwork.com/en/tickets/camelback-ranch-stadium/phoenix-AZ/v/9944?q=WhiteSox"/>
    <hyperlink ref="C6" r:id="rId46"/>
    <hyperlink ref="E6" r:id="rId47"/>
    <hyperlink ref="P25" r:id="rId48"/>
    <hyperlink ref="P15" r:id="rId49"/>
    <hyperlink ref="P35" r:id="rId50"/>
    <hyperlink ref="P38" r:id="rId51"/>
    <hyperlink ref="P47" r:id="rId52"/>
  </hyperlinks>
  <pageMargins left="0.7" right="0.7" top="0.75" bottom="0.75" header="0.3" footer="0.3"/>
  <pageSetup orientation="portrait" verticalDpi="0" r:id="rId53"/>
  <drawing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Z53"/>
  <sheetViews>
    <sheetView tabSelected="1" topLeftCell="G28" workbookViewId="0">
      <selection activeCell="V58" sqref="V58"/>
    </sheetView>
  </sheetViews>
  <sheetFormatPr defaultRowHeight="15" x14ac:dyDescent="0.25"/>
  <cols>
    <col min="7" max="7" width="45.7109375" customWidth="1"/>
    <col min="8" max="8" width="0" style="31" hidden="1" customWidth="1"/>
    <col min="9" max="9" width="0" hidden="1" customWidth="1"/>
    <col min="10" max="17" width="8.85546875" customWidth="1"/>
    <col min="18" max="18" width="15" style="44" customWidth="1"/>
    <col min="19" max="19" width="10.42578125" customWidth="1"/>
    <col min="20" max="24" width="12.42578125" bestFit="1" customWidth="1"/>
    <col min="25" max="25" width="0" hidden="1" customWidth="1"/>
    <col min="26" max="26" width="12.42578125" bestFit="1" customWidth="1"/>
    <col min="27" max="27" width="11.5703125" bestFit="1" customWidth="1"/>
  </cols>
  <sheetData>
    <row r="2" spans="7:26" x14ac:dyDescent="0.25">
      <c r="H2" s="31" t="s">
        <v>147</v>
      </c>
      <c r="J2" s="5" t="s">
        <v>154</v>
      </c>
      <c r="K2" s="5" t="s">
        <v>155</v>
      </c>
      <c r="L2" s="5" t="s">
        <v>156</v>
      </c>
      <c r="M2" s="5" t="s">
        <v>157</v>
      </c>
      <c r="N2" s="5" t="s">
        <v>158</v>
      </c>
      <c r="O2" s="5" t="s">
        <v>159</v>
      </c>
      <c r="P2" s="5" t="s">
        <v>160</v>
      </c>
      <c r="Q2" s="47" t="s">
        <v>161</v>
      </c>
      <c r="R2" s="45" t="s">
        <v>162</v>
      </c>
      <c r="S2" s="45" t="s">
        <v>163</v>
      </c>
      <c r="T2" s="5" t="s">
        <v>154</v>
      </c>
      <c r="U2" s="5" t="s">
        <v>155</v>
      </c>
      <c r="V2" s="5" t="s">
        <v>156</v>
      </c>
      <c r="W2" s="5" t="s">
        <v>157</v>
      </c>
      <c r="X2" s="5" t="s">
        <v>158</v>
      </c>
      <c r="Y2" s="5" t="s">
        <v>159</v>
      </c>
      <c r="Z2" s="5" t="s">
        <v>160</v>
      </c>
    </row>
    <row r="3" spans="7:26" x14ac:dyDescent="0.25">
      <c r="G3" s="30" t="s">
        <v>110</v>
      </c>
      <c r="J3" s="5">
        <v>2</v>
      </c>
      <c r="K3" s="5">
        <v>2</v>
      </c>
      <c r="L3" s="5">
        <v>2</v>
      </c>
      <c r="M3" s="5"/>
      <c r="N3" s="5"/>
      <c r="O3" s="5"/>
      <c r="P3" s="5">
        <v>2</v>
      </c>
      <c r="Q3" s="5">
        <f>SUM(J3:P3)</f>
        <v>8</v>
      </c>
      <c r="R3" s="46">
        <f>226+663</f>
        <v>889</v>
      </c>
      <c r="S3" s="51">
        <f>R3/Q3</f>
        <v>111.125</v>
      </c>
      <c r="T3" s="51">
        <f>$S3*J3</f>
        <v>222.25</v>
      </c>
      <c r="U3" s="51">
        <f>$S3*K3</f>
        <v>222.25</v>
      </c>
      <c r="V3" s="51">
        <f>$S3*L3</f>
        <v>222.25</v>
      </c>
      <c r="W3" s="51">
        <f>$S3*M3</f>
        <v>0</v>
      </c>
      <c r="X3" s="51">
        <f>$S3*N3</f>
        <v>0</v>
      </c>
      <c r="Y3" s="5"/>
      <c r="Z3" s="51">
        <f>$S3*P3</f>
        <v>222.25</v>
      </c>
    </row>
    <row r="4" spans="7:26" x14ac:dyDescent="0.25">
      <c r="G4" s="32" t="s">
        <v>111</v>
      </c>
      <c r="H4" s="33" t="s">
        <v>148</v>
      </c>
      <c r="J4" s="5"/>
      <c r="K4" s="5"/>
      <c r="L4" s="5"/>
      <c r="M4" s="5"/>
      <c r="N4" s="5"/>
      <c r="O4" s="5"/>
      <c r="P4" s="5"/>
      <c r="Q4" s="5"/>
      <c r="R4" s="46"/>
      <c r="S4" s="5"/>
      <c r="T4" s="5"/>
      <c r="U4" s="5"/>
      <c r="V4" s="5"/>
      <c r="W4" s="5"/>
      <c r="X4" s="5"/>
      <c r="Y4" s="5"/>
      <c r="Z4" s="5"/>
    </row>
    <row r="5" spans="7:26" x14ac:dyDescent="0.25">
      <c r="G5" s="29" t="s">
        <v>112</v>
      </c>
      <c r="J5" s="5"/>
      <c r="K5" s="5"/>
      <c r="L5" s="5"/>
      <c r="M5" s="5"/>
      <c r="N5" s="5"/>
      <c r="O5" s="5"/>
      <c r="P5" s="5"/>
      <c r="Q5" s="5"/>
      <c r="R5" s="46"/>
      <c r="S5" s="5"/>
      <c r="T5" s="5"/>
      <c r="U5" s="5"/>
      <c r="V5" s="5"/>
      <c r="W5" s="5"/>
      <c r="X5" s="5"/>
      <c r="Y5" s="5"/>
      <c r="Z5" s="5"/>
    </row>
    <row r="6" spans="7:26" x14ac:dyDescent="0.25">
      <c r="G6" s="29" t="s">
        <v>113</v>
      </c>
      <c r="J6" s="5"/>
      <c r="K6" s="5"/>
      <c r="L6" s="5"/>
      <c r="M6" s="5"/>
      <c r="N6" s="5"/>
      <c r="O6" s="5"/>
      <c r="P6" s="5"/>
      <c r="Q6" s="5"/>
      <c r="R6" s="46"/>
      <c r="S6" s="5"/>
      <c r="T6" s="5"/>
      <c r="U6" s="5"/>
      <c r="V6" s="5"/>
      <c r="W6" s="5"/>
      <c r="X6" s="5"/>
      <c r="Y6" s="5"/>
      <c r="Z6" s="5"/>
    </row>
    <row r="7" spans="7:26" x14ac:dyDescent="0.25">
      <c r="G7" s="29" t="s">
        <v>114</v>
      </c>
      <c r="J7" s="5"/>
      <c r="K7" s="5"/>
      <c r="L7" s="5"/>
      <c r="M7" s="5"/>
      <c r="N7" s="5"/>
      <c r="O7" s="5"/>
      <c r="P7" s="5"/>
      <c r="Q7" s="5"/>
      <c r="R7" s="46"/>
      <c r="S7" s="5"/>
      <c r="T7" s="5"/>
      <c r="U7" s="5"/>
      <c r="V7" s="5"/>
      <c r="W7" s="5"/>
      <c r="X7" s="5"/>
      <c r="Y7" s="5"/>
      <c r="Z7" s="5"/>
    </row>
    <row r="8" spans="7:26" x14ac:dyDescent="0.25">
      <c r="G8" s="29" t="s">
        <v>115</v>
      </c>
      <c r="J8" s="5"/>
      <c r="K8" s="5"/>
      <c r="L8" s="5"/>
      <c r="M8" s="5"/>
      <c r="N8" s="5"/>
      <c r="O8" s="5"/>
      <c r="P8" s="5"/>
      <c r="Q8" s="5"/>
      <c r="R8" s="46"/>
      <c r="S8" s="5"/>
      <c r="T8" s="5"/>
      <c r="U8" s="5"/>
      <c r="V8" s="5"/>
      <c r="W8" s="5"/>
      <c r="X8" s="5"/>
      <c r="Y8" s="5"/>
      <c r="Z8" s="5"/>
    </row>
    <row r="9" spans="7:26" x14ac:dyDescent="0.25">
      <c r="G9" s="29" t="s">
        <v>116</v>
      </c>
      <c r="J9" s="5"/>
      <c r="K9" s="5"/>
      <c r="L9" s="5"/>
      <c r="M9" s="5"/>
      <c r="N9" s="5"/>
      <c r="O9" s="5"/>
      <c r="P9" s="5"/>
      <c r="Q9" s="5"/>
      <c r="R9" s="46"/>
      <c r="S9" s="5"/>
      <c r="T9" s="5"/>
      <c r="U9" s="5"/>
      <c r="V9" s="5"/>
      <c r="W9" s="5"/>
      <c r="X9" s="5"/>
      <c r="Y9" s="5"/>
      <c r="Z9" s="5"/>
    </row>
    <row r="10" spans="7:26" x14ac:dyDescent="0.25">
      <c r="G10" s="29" t="s">
        <v>117</v>
      </c>
      <c r="J10" s="5"/>
      <c r="K10" s="5"/>
      <c r="L10" s="5"/>
      <c r="M10" s="5"/>
      <c r="N10" s="5"/>
      <c r="O10" s="5"/>
      <c r="P10" s="5"/>
      <c r="Q10" s="5"/>
      <c r="R10" s="46"/>
      <c r="S10" s="5"/>
      <c r="T10" s="5"/>
      <c r="U10" s="5"/>
      <c r="V10" s="5"/>
      <c r="W10" s="5"/>
      <c r="X10" s="5"/>
      <c r="Y10" s="5"/>
      <c r="Z10" s="5"/>
    </row>
    <row r="11" spans="7:26" x14ac:dyDescent="0.25">
      <c r="J11" s="5"/>
      <c r="K11" s="5"/>
      <c r="L11" s="5"/>
      <c r="M11" s="5"/>
      <c r="N11" s="5"/>
      <c r="O11" s="5"/>
      <c r="P11" s="5"/>
      <c r="Q11" s="5"/>
      <c r="R11" s="46"/>
      <c r="S11" s="5"/>
      <c r="T11" s="5"/>
      <c r="U11" s="5"/>
      <c r="V11" s="5"/>
      <c r="W11" s="5"/>
      <c r="X11" s="5"/>
      <c r="Y11" s="5"/>
      <c r="Z11" s="5"/>
    </row>
    <row r="12" spans="7:26" x14ac:dyDescent="0.25">
      <c r="G12" s="30" t="s">
        <v>118</v>
      </c>
      <c r="J12" s="5">
        <v>2</v>
      </c>
      <c r="K12" s="5">
        <v>2</v>
      </c>
      <c r="L12" s="5">
        <v>2</v>
      </c>
      <c r="M12" s="5"/>
      <c r="N12" s="5">
        <v>2</v>
      </c>
      <c r="O12" s="5"/>
      <c r="P12" s="5">
        <v>2</v>
      </c>
      <c r="Q12" s="5">
        <f>SUM(J12:P12)</f>
        <v>10</v>
      </c>
      <c r="R12" s="46">
        <v>377</v>
      </c>
      <c r="S12" s="51">
        <f>R12/Q12</f>
        <v>37.700000000000003</v>
      </c>
      <c r="T12" s="51">
        <f>$S12*J12</f>
        <v>75.400000000000006</v>
      </c>
      <c r="U12" s="51">
        <f>$S12*K12</f>
        <v>75.400000000000006</v>
      </c>
      <c r="V12" s="51">
        <f>$S12*L12</f>
        <v>75.400000000000006</v>
      </c>
      <c r="W12" s="51">
        <f>$S12*M12</f>
        <v>0</v>
      </c>
      <c r="X12" s="51">
        <f>$S12*N12</f>
        <v>75.400000000000006</v>
      </c>
      <c r="Y12" s="5"/>
      <c r="Z12" s="51">
        <f>$S12*P12</f>
        <v>75.400000000000006</v>
      </c>
    </row>
    <row r="13" spans="7:26" x14ac:dyDescent="0.25">
      <c r="G13" s="29" t="s">
        <v>119</v>
      </c>
      <c r="J13" s="5"/>
      <c r="K13" s="5"/>
      <c r="L13" s="5"/>
      <c r="M13" s="5"/>
      <c r="N13" s="5"/>
      <c r="O13" s="5"/>
      <c r="P13" s="5"/>
      <c r="Q13" s="5"/>
      <c r="R13" s="46"/>
      <c r="S13" s="5"/>
      <c r="T13" s="5"/>
      <c r="U13" s="5"/>
      <c r="V13" s="5"/>
      <c r="W13" s="5"/>
      <c r="X13" s="5"/>
      <c r="Y13" s="5"/>
      <c r="Z13" s="5"/>
    </row>
    <row r="14" spans="7:26" x14ac:dyDescent="0.25">
      <c r="G14" s="32" t="s">
        <v>120</v>
      </c>
      <c r="H14" s="33" t="s">
        <v>148</v>
      </c>
      <c r="J14" s="5"/>
      <c r="K14" s="5"/>
      <c r="L14" s="5"/>
      <c r="M14" s="5"/>
      <c r="N14" s="5"/>
      <c r="O14" s="5"/>
      <c r="P14" s="5"/>
      <c r="Q14" s="5"/>
      <c r="R14" s="46"/>
      <c r="S14" s="5"/>
      <c r="T14" s="5"/>
      <c r="U14" s="5"/>
      <c r="V14" s="5"/>
      <c r="W14" s="5"/>
      <c r="X14" s="5"/>
      <c r="Y14" s="5"/>
      <c r="Z14" s="5"/>
    </row>
    <row r="15" spans="7:26" x14ac:dyDescent="0.25">
      <c r="G15" s="29" t="s">
        <v>121</v>
      </c>
      <c r="J15" s="5"/>
      <c r="K15" s="5"/>
      <c r="L15" s="5"/>
      <c r="M15" s="5"/>
      <c r="N15" s="5"/>
      <c r="O15" s="5"/>
      <c r="P15" s="5"/>
      <c r="Q15" s="5"/>
      <c r="R15" s="46"/>
      <c r="S15" s="5"/>
      <c r="T15" s="5"/>
      <c r="U15" s="5"/>
      <c r="V15" s="5"/>
      <c r="W15" s="5"/>
      <c r="X15" s="5"/>
      <c r="Y15" s="5"/>
      <c r="Z15" s="5"/>
    </row>
    <row r="16" spans="7:26" x14ac:dyDescent="0.25">
      <c r="G16" s="29" t="s">
        <v>122</v>
      </c>
      <c r="J16" s="5"/>
      <c r="K16" s="5"/>
      <c r="L16" s="5"/>
      <c r="M16" s="5"/>
      <c r="N16" s="5"/>
      <c r="O16" s="5"/>
      <c r="P16" s="5"/>
      <c r="Q16" s="5"/>
      <c r="R16" s="46"/>
      <c r="S16" s="5"/>
      <c r="T16" s="5"/>
      <c r="U16" s="5"/>
      <c r="V16" s="5"/>
      <c r="W16" s="5"/>
      <c r="X16" s="5"/>
      <c r="Y16" s="5"/>
      <c r="Z16" s="5"/>
    </row>
    <row r="17" spans="7:26" x14ac:dyDescent="0.25">
      <c r="G17" s="29" t="s">
        <v>123</v>
      </c>
      <c r="J17" s="5"/>
      <c r="K17" s="5"/>
      <c r="L17" s="5"/>
      <c r="M17" s="5"/>
      <c r="N17" s="5"/>
      <c r="O17" s="5"/>
      <c r="P17" s="5"/>
      <c r="Q17" s="5"/>
      <c r="R17" s="46"/>
      <c r="S17" s="5"/>
      <c r="T17" s="5"/>
      <c r="U17" s="5"/>
      <c r="V17" s="5"/>
      <c r="W17" s="5"/>
      <c r="X17" s="5"/>
      <c r="Y17" s="5"/>
      <c r="Z17" s="5"/>
    </row>
    <row r="18" spans="7:26" x14ac:dyDescent="0.25">
      <c r="G18" s="29" t="s">
        <v>124</v>
      </c>
      <c r="J18" s="5"/>
      <c r="K18" s="5"/>
      <c r="L18" s="5"/>
      <c r="M18" s="5"/>
      <c r="N18" s="5"/>
      <c r="O18" s="5"/>
      <c r="P18" s="5"/>
      <c r="Q18" s="5"/>
      <c r="R18" s="46"/>
      <c r="S18" s="5"/>
      <c r="T18" s="5"/>
      <c r="U18" s="5"/>
      <c r="V18" s="5"/>
      <c r="W18" s="5"/>
      <c r="X18" s="5"/>
      <c r="Y18" s="5"/>
      <c r="Z18" s="5"/>
    </row>
    <row r="19" spans="7:26" x14ac:dyDescent="0.25">
      <c r="G19" s="29" t="s">
        <v>125</v>
      </c>
      <c r="J19" s="5"/>
      <c r="K19" s="5"/>
      <c r="L19" s="5"/>
      <c r="M19" s="5"/>
      <c r="N19" s="5"/>
      <c r="O19" s="5"/>
      <c r="P19" s="5"/>
      <c r="Q19" s="5"/>
      <c r="R19" s="46"/>
      <c r="S19" s="5"/>
      <c r="T19" s="5"/>
      <c r="U19" s="5"/>
      <c r="V19" s="5"/>
      <c r="W19" s="5"/>
      <c r="X19" s="5"/>
      <c r="Y19" s="5"/>
      <c r="Z19" s="5"/>
    </row>
    <row r="20" spans="7:26" x14ac:dyDescent="0.25">
      <c r="G20" s="29" t="s">
        <v>126</v>
      </c>
      <c r="J20" s="5"/>
      <c r="K20" s="5"/>
      <c r="L20" s="5"/>
      <c r="M20" s="5"/>
      <c r="N20" s="5"/>
      <c r="O20" s="5"/>
      <c r="P20" s="5"/>
      <c r="Q20" s="5"/>
      <c r="R20" s="46"/>
      <c r="S20" s="5"/>
      <c r="T20" s="5"/>
      <c r="U20" s="5"/>
      <c r="V20" s="5"/>
      <c r="W20" s="5"/>
      <c r="X20" s="5"/>
      <c r="Y20" s="5"/>
      <c r="Z20" s="5"/>
    </row>
    <row r="21" spans="7:26" x14ac:dyDescent="0.25">
      <c r="G21" s="29" t="s">
        <v>127</v>
      </c>
      <c r="J21" s="5"/>
      <c r="K21" s="5"/>
      <c r="L21" s="5"/>
      <c r="M21" s="5"/>
      <c r="N21" s="5"/>
      <c r="O21" s="5"/>
      <c r="P21" s="5"/>
      <c r="Q21" s="5"/>
      <c r="R21" s="46"/>
      <c r="S21" s="5"/>
      <c r="T21" s="5"/>
      <c r="U21" s="5"/>
      <c r="V21" s="5"/>
      <c r="W21" s="5"/>
      <c r="X21" s="5"/>
      <c r="Y21" s="5"/>
      <c r="Z21" s="5"/>
    </row>
    <row r="22" spans="7:26" x14ac:dyDescent="0.25">
      <c r="J22" s="5"/>
      <c r="K22" s="5"/>
      <c r="L22" s="5"/>
      <c r="M22" s="5"/>
      <c r="N22" s="5"/>
      <c r="O22" s="5"/>
      <c r="P22" s="5"/>
      <c r="Q22" s="5"/>
      <c r="R22" s="46"/>
      <c r="S22" s="5"/>
      <c r="T22" s="5"/>
      <c r="U22" s="5"/>
      <c r="V22" s="5"/>
      <c r="W22" s="5"/>
      <c r="X22" s="5"/>
      <c r="Y22" s="5"/>
      <c r="Z22" s="5"/>
    </row>
    <row r="23" spans="7:26" x14ac:dyDescent="0.25">
      <c r="G23" s="30" t="s">
        <v>128</v>
      </c>
      <c r="J23" s="5">
        <v>2</v>
      </c>
      <c r="K23" s="5">
        <v>2</v>
      </c>
      <c r="L23" s="5">
        <v>2</v>
      </c>
      <c r="M23" s="5">
        <v>2</v>
      </c>
      <c r="N23" s="5">
        <v>2</v>
      </c>
      <c r="O23" s="5"/>
      <c r="P23" s="5">
        <v>2</v>
      </c>
      <c r="Q23" s="5">
        <f>SUM(J23:P23)</f>
        <v>12</v>
      </c>
      <c r="R23" s="46">
        <v>381</v>
      </c>
      <c r="S23" s="51">
        <f>R23/Q23</f>
        <v>31.75</v>
      </c>
      <c r="T23" s="51">
        <f>$S23*J23</f>
        <v>63.5</v>
      </c>
      <c r="U23" s="51">
        <f>$S23*K23</f>
        <v>63.5</v>
      </c>
      <c r="V23" s="51">
        <f>$S23*L23</f>
        <v>63.5</v>
      </c>
      <c r="W23" s="51">
        <f>$S23*M23</f>
        <v>63.5</v>
      </c>
      <c r="X23" s="51">
        <f>$S23*N23</f>
        <v>63.5</v>
      </c>
      <c r="Y23" s="5"/>
      <c r="Z23" s="51">
        <f>$S23*P23</f>
        <v>63.5</v>
      </c>
    </row>
    <row r="24" spans="7:26" x14ac:dyDescent="0.25">
      <c r="G24" s="32" t="s">
        <v>129</v>
      </c>
      <c r="H24" s="48" t="s">
        <v>148</v>
      </c>
      <c r="J24" s="5"/>
      <c r="K24" s="5"/>
      <c r="L24" s="5"/>
      <c r="M24" s="5"/>
      <c r="N24" s="5"/>
      <c r="O24" s="5"/>
      <c r="P24" s="5"/>
      <c r="Q24" s="5"/>
      <c r="R24" s="46"/>
      <c r="S24" s="5"/>
      <c r="T24" s="5"/>
      <c r="U24" s="5"/>
      <c r="V24" s="5"/>
      <c r="W24" s="5"/>
      <c r="X24" s="5"/>
      <c r="Y24" s="5"/>
      <c r="Z24" s="5"/>
    </row>
    <row r="25" spans="7:26" x14ac:dyDescent="0.25">
      <c r="G25" s="29" t="s">
        <v>130</v>
      </c>
      <c r="J25" s="5"/>
      <c r="K25" s="5"/>
      <c r="L25" s="5"/>
      <c r="M25" s="5"/>
      <c r="N25" s="5"/>
      <c r="O25" s="5"/>
      <c r="P25" s="5"/>
      <c r="Q25" s="5"/>
      <c r="R25" s="46"/>
      <c r="S25" s="5"/>
      <c r="T25" s="5"/>
      <c r="U25" s="5"/>
      <c r="V25" s="5"/>
      <c r="W25" s="5"/>
      <c r="X25" s="5"/>
      <c r="Y25" s="5"/>
      <c r="Z25" s="5"/>
    </row>
    <row r="26" spans="7:26" x14ac:dyDescent="0.25">
      <c r="G26" s="29" t="s">
        <v>131</v>
      </c>
      <c r="J26" s="5"/>
      <c r="K26" s="5"/>
      <c r="L26" s="5"/>
      <c r="M26" s="5"/>
      <c r="N26" s="5"/>
      <c r="O26" s="5"/>
      <c r="P26" s="5"/>
      <c r="Q26" s="5"/>
      <c r="R26" s="46"/>
      <c r="S26" s="5"/>
      <c r="T26" s="5"/>
      <c r="U26" s="5"/>
      <c r="V26" s="5"/>
      <c r="W26" s="5"/>
      <c r="X26" s="5"/>
      <c r="Y26" s="5"/>
      <c r="Z26" s="5"/>
    </row>
    <row r="27" spans="7:26" x14ac:dyDescent="0.25">
      <c r="G27" s="49" t="s">
        <v>132</v>
      </c>
      <c r="H27" s="50"/>
      <c r="J27" s="5"/>
      <c r="K27" s="5"/>
      <c r="L27" s="5"/>
      <c r="M27" s="5"/>
      <c r="N27" s="5"/>
      <c r="O27" s="5"/>
      <c r="P27" s="5"/>
      <c r="Q27" s="5"/>
      <c r="R27" s="46"/>
      <c r="S27" s="5"/>
      <c r="T27" s="5"/>
      <c r="U27" s="5"/>
      <c r="V27" s="5"/>
      <c r="W27" s="5"/>
      <c r="X27" s="5"/>
      <c r="Y27" s="5"/>
      <c r="Z27" s="5"/>
    </row>
    <row r="28" spans="7:26" x14ac:dyDescent="0.25">
      <c r="G28" s="29" t="s">
        <v>133</v>
      </c>
      <c r="J28" s="5"/>
      <c r="K28" s="5"/>
      <c r="L28" s="5"/>
      <c r="M28" s="5"/>
      <c r="N28" s="5"/>
      <c r="O28" s="5"/>
      <c r="P28" s="5"/>
      <c r="Q28" s="5"/>
      <c r="R28" s="46"/>
      <c r="S28" s="5"/>
      <c r="T28" s="5"/>
      <c r="U28" s="5"/>
      <c r="V28" s="5"/>
      <c r="W28" s="5"/>
      <c r="X28" s="5"/>
      <c r="Y28" s="5"/>
      <c r="Z28" s="5"/>
    </row>
    <row r="29" spans="7:26" x14ac:dyDescent="0.25">
      <c r="G29" s="29" t="s">
        <v>134</v>
      </c>
      <c r="J29" s="5"/>
      <c r="K29" s="5"/>
      <c r="L29" s="5"/>
      <c r="M29" s="5"/>
      <c r="N29" s="5"/>
      <c r="O29" s="5"/>
      <c r="P29" s="5"/>
      <c r="Q29" s="5"/>
      <c r="R29" s="46"/>
      <c r="S29" s="5"/>
      <c r="T29" s="5"/>
      <c r="U29" s="5"/>
      <c r="V29" s="5"/>
      <c r="W29" s="5"/>
      <c r="X29" s="5"/>
      <c r="Y29" s="5"/>
      <c r="Z29" s="5"/>
    </row>
    <row r="30" spans="7:26" x14ac:dyDescent="0.25">
      <c r="G30" s="29" t="s">
        <v>135</v>
      </c>
      <c r="J30" s="5"/>
      <c r="K30" s="5"/>
      <c r="L30" s="5"/>
      <c r="M30" s="5"/>
      <c r="N30" s="5"/>
      <c r="O30" s="5"/>
      <c r="P30" s="5"/>
      <c r="Q30" s="5"/>
      <c r="R30" s="46"/>
      <c r="S30" s="5"/>
      <c r="T30" s="5"/>
      <c r="U30" s="5"/>
      <c r="V30" s="5"/>
      <c r="W30" s="5"/>
      <c r="X30" s="5"/>
      <c r="Y30" s="5"/>
      <c r="Z30" s="5"/>
    </row>
    <row r="31" spans="7:26" x14ac:dyDescent="0.25">
      <c r="G31" s="29" t="s">
        <v>136</v>
      </c>
      <c r="J31" s="5"/>
      <c r="K31" s="5"/>
      <c r="L31" s="5"/>
      <c r="M31" s="5"/>
      <c r="N31" s="5"/>
      <c r="O31" s="5"/>
      <c r="P31" s="5"/>
      <c r="Q31" s="5"/>
      <c r="R31" s="46"/>
      <c r="S31" s="5"/>
      <c r="T31" s="5"/>
      <c r="U31" s="5"/>
      <c r="V31" s="5"/>
      <c r="W31" s="5"/>
      <c r="X31" s="5"/>
      <c r="Y31" s="5"/>
      <c r="Z31" s="5"/>
    </row>
    <row r="32" spans="7:26" x14ac:dyDescent="0.25">
      <c r="G32" s="29" t="s">
        <v>137</v>
      </c>
      <c r="J32" s="5"/>
      <c r="K32" s="5"/>
      <c r="L32" s="5"/>
      <c r="M32" s="5"/>
      <c r="N32" s="5"/>
      <c r="O32" s="5"/>
      <c r="P32" s="5"/>
      <c r="Q32" s="5"/>
      <c r="R32" s="46"/>
      <c r="S32" s="5"/>
      <c r="T32" s="5"/>
      <c r="U32" s="5"/>
      <c r="V32" s="5"/>
      <c r="W32" s="5"/>
      <c r="X32" s="5"/>
      <c r="Y32" s="5"/>
      <c r="Z32" s="5"/>
    </row>
    <row r="33" spans="7:26" x14ac:dyDescent="0.25">
      <c r="J33" s="5"/>
      <c r="K33" s="5"/>
      <c r="L33" s="5"/>
      <c r="M33" s="5"/>
      <c r="N33" s="5"/>
      <c r="O33" s="5"/>
      <c r="P33" s="5"/>
      <c r="Q33" s="5"/>
      <c r="R33" s="46"/>
      <c r="S33" s="5"/>
      <c r="T33" s="5"/>
      <c r="U33" s="5"/>
      <c r="V33" s="5"/>
      <c r="W33" s="5"/>
      <c r="X33" s="5"/>
      <c r="Y33" s="5"/>
      <c r="Z33" s="5"/>
    </row>
    <row r="34" spans="7:26" x14ac:dyDescent="0.25">
      <c r="G34" s="30" t="s">
        <v>138</v>
      </c>
      <c r="J34" s="5">
        <v>2</v>
      </c>
      <c r="K34" s="5">
        <v>2</v>
      </c>
      <c r="L34" s="5">
        <v>2</v>
      </c>
      <c r="M34" s="5">
        <v>2</v>
      </c>
      <c r="N34" s="5">
        <v>2</v>
      </c>
      <c r="O34" s="5"/>
      <c r="P34" s="5">
        <v>2</v>
      </c>
      <c r="Q34" s="5">
        <f>SUM(J34:P34)</f>
        <v>12</v>
      </c>
      <c r="R34" s="46">
        <v>468</v>
      </c>
      <c r="S34" s="51">
        <f>R34/Q34</f>
        <v>39</v>
      </c>
      <c r="T34" s="51">
        <f>$S34*J34</f>
        <v>78</v>
      </c>
      <c r="U34" s="51">
        <f>$S34*K34</f>
        <v>78</v>
      </c>
      <c r="V34" s="51">
        <f>$S34*L34</f>
        <v>78</v>
      </c>
      <c r="W34" s="51">
        <f>$S34*M34</f>
        <v>78</v>
      </c>
      <c r="X34" s="51">
        <f>$S34*N34</f>
        <v>78</v>
      </c>
      <c r="Y34" s="5"/>
      <c r="Z34" s="51">
        <f>$S34*P34</f>
        <v>78</v>
      </c>
    </row>
    <row r="35" spans="7:26" x14ac:dyDescent="0.25">
      <c r="G35" s="29" t="s">
        <v>139</v>
      </c>
      <c r="J35" s="5"/>
      <c r="K35" s="5"/>
      <c r="L35" s="5"/>
      <c r="M35" s="5"/>
      <c r="N35" s="5"/>
      <c r="O35" s="5"/>
      <c r="P35" s="5"/>
      <c r="Q35" s="5"/>
      <c r="R35" s="46"/>
      <c r="S35" s="5"/>
      <c r="T35" s="5"/>
      <c r="U35" s="5"/>
      <c r="V35" s="5"/>
      <c r="W35" s="5"/>
      <c r="X35" s="5"/>
      <c r="Y35" s="5"/>
      <c r="Z35" s="5"/>
    </row>
    <row r="36" spans="7:26" x14ac:dyDescent="0.25">
      <c r="G36" s="49" t="s">
        <v>140</v>
      </c>
      <c r="J36" s="5"/>
      <c r="K36" s="5"/>
      <c r="L36" s="5"/>
      <c r="M36" s="5"/>
      <c r="N36" s="5"/>
      <c r="O36" s="5"/>
      <c r="P36" s="5"/>
      <c r="Q36" s="5"/>
      <c r="R36" s="46"/>
      <c r="S36" s="5"/>
      <c r="T36" s="5"/>
      <c r="U36" s="5"/>
      <c r="V36" s="5"/>
      <c r="W36" s="5"/>
      <c r="X36" s="5"/>
      <c r="Y36" s="5"/>
      <c r="Z36" s="5"/>
    </row>
    <row r="37" spans="7:26" x14ac:dyDescent="0.25">
      <c r="G37" s="32" t="s">
        <v>141</v>
      </c>
      <c r="H37" s="48" t="s">
        <v>148</v>
      </c>
      <c r="J37" s="5"/>
      <c r="K37" s="5"/>
      <c r="L37" s="5"/>
      <c r="M37" s="5"/>
      <c r="N37" s="5"/>
      <c r="O37" s="5"/>
      <c r="P37" s="5"/>
      <c r="Q37" s="5"/>
      <c r="R37" s="46"/>
      <c r="S37" s="5"/>
      <c r="T37" s="5"/>
      <c r="U37" s="5"/>
      <c r="V37" s="5"/>
      <c r="W37" s="5"/>
      <c r="X37" s="5"/>
      <c r="Y37" s="5"/>
      <c r="Z37" s="5"/>
    </row>
    <row r="38" spans="7:26" x14ac:dyDescent="0.25">
      <c r="G38" s="29" t="s">
        <v>142</v>
      </c>
      <c r="J38" s="5"/>
      <c r="K38" s="5"/>
      <c r="L38" s="5"/>
      <c r="M38" s="5"/>
      <c r="N38" s="5"/>
      <c r="O38" s="5"/>
      <c r="P38" s="5"/>
      <c r="Q38" s="5"/>
      <c r="R38" s="46"/>
      <c r="S38" s="5"/>
      <c r="T38" s="5"/>
      <c r="U38" s="5"/>
      <c r="V38" s="5"/>
      <c r="W38" s="5"/>
      <c r="X38" s="5"/>
      <c r="Y38" s="5"/>
      <c r="Z38" s="5"/>
    </row>
    <row r="39" spans="7:26" x14ac:dyDescent="0.25">
      <c r="G39" s="29" t="s">
        <v>143</v>
      </c>
      <c r="J39" s="5"/>
      <c r="K39" s="5"/>
      <c r="L39" s="5"/>
      <c r="M39" s="5"/>
      <c r="N39" s="5"/>
      <c r="O39" s="5"/>
      <c r="P39" s="5"/>
      <c r="Q39" s="5"/>
      <c r="R39" s="46"/>
      <c r="S39" s="5"/>
      <c r="T39" s="5"/>
      <c r="U39" s="5"/>
      <c r="V39" s="5"/>
      <c r="W39" s="5"/>
      <c r="X39" s="5"/>
      <c r="Y39" s="5"/>
      <c r="Z39" s="5"/>
    </row>
    <row r="40" spans="7:26" x14ac:dyDescent="0.25">
      <c r="G40" s="29" t="s">
        <v>144</v>
      </c>
      <c r="J40" s="5"/>
      <c r="K40" s="5"/>
      <c r="L40" s="5"/>
      <c r="M40" s="5"/>
      <c r="N40" s="5"/>
      <c r="O40" s="5"/>
      <c r="P40" s="5"/>
      <c r="Q40" s="5"/>
      <c r="R40" s="46"/>
      <c r="S40" s="5"/>
      <c r="T40" s="5"/>
      <c r="U40" s="5"/>
      <c r="V40" s="5"/>
      <c r="W40" s="5"/>
      <c r="X40" s="5"/>
      <c r="Y40" s="5"/>
      <c r="Z40" s="5"/>
    </row>
    <row r="41" spans="7:26" x14ac:dyDescent="0.25">
      <c r="G41" s="29" t="s">
        <v>145</v>
      </c>
      <c r="J41" s="5"/>
      <c r="K41" s="5"/>
      <c r="L41" s="5"/>
      <c r="M41" s="5"/>
      <c r="N41" s="5"/>
      <c r="O41" s="5"/>
      <c r="P41" s="5"/>
      <c r="Q41" s="5"/>
      <c r="R41" s="46"/>
      <c r="S41" s="5"/>
      <c r="T41" s="5"/>
      <c r="U41" s="5"/>
      <c r="V41" s="5"/>
      <c r="W41" s="5"/>
      <c r="X41" s="5"/>
      <c r="Y41" s="5"/>
      <c r="Z41" s="5"/>
    </row>
    <row r="42" spans="7:26" x14ac:dyDescent="0.25">
      <c r="G42" s="29" t="s">
        <v>146</v>
      </c>
      <c r="J42" s="5"/>
      <c r="K42" s="5"/>
      <c r="L42" s="5"/>
      <c r="M42" s="5"/>
      <c r="N42" s="5"/>
      <c r="O42" s="5"/>
      <c r="P42" s="5"/>
      <c r="Q42" s="55" t="s">
        <v>165</v>
      </c>
      <c r="R42" s="56" t="s">
        <v>166</v>
      </c>
      <c r="S42" s="55"/>
      <c r="T42" s="55"/>
      <c r="U42" s="55"/>
      <c r="V42" s="55"/>
      <c r="W42" s="55"/>
      <c r="X42" s="55"/>
      <c r="Y42" s="55"/>
      <c r="Z42" s="55"/>
    </row>
    <row r="43" spans="7:26" ht="19.5" thickBot="1" x14ac:dyDescent="0.35">
      <c r="G43" s="29"/>
      <c r="Q43" s="58">
        <f>SUM(Q3:Q42)</f>
        <v>42</v>
      </c>
      <c r="R43" s="57">
        <f>SUM(R3:R42)</f>
        <v>2115</v>
      </c>
    </row>
    <row r="44" spans="7:26" x14ac:dyDescent="0.25">
      <c r="I44" s="53"/>
    </row>
    <row r="45" spans="7:26" x14ac:dyDescent="0.25">
      <c r="I45" s="53"/>
    </row>
    <row r="46" spans="7:26" ht="15.75" thickBot="1" x14ac:dyDescent="0.3">
      <c r="I46" s="53"/>
      <c r="J46" s="74" t="s">
        <v>172</v>
      </c>
      <c r="K46" s="74"/>
      <c r="L46" s="74"/>
      <c r="M46" s="74"/>
      <c r="N46" s="74"/>
      <c r="O46" s="74"/>
      <c r="P46" s="74"/>
      <c r="Q46" s="74"/>
      <c r="R46" s="77" t="s">
        <v>164</v>
      </c>
      <c r="S46" s="77"/>
      <c r="T46" s="77"/>
      <c r="U46" s="77"/>
      <c r="V46" s="77"/>
      <c r="W46" s="77"/>
      <c r="X46" s="77"/>
      <c r="Y46" s="77"/>
      <c r="Z46" s="77"/>
    </row>
    <row r="47" spans="7:26" ht="15.75" thickBot="1" x14ac:dyDescent="0.3">
      <c r="G47" s="64" t="s">
        <v>168</v>
      </c>
      <c r="H47" s="65" t="s">
        <v>167</v>
      </c>
      <c r="I47" s="66" t="s">
        <v>171</v>
      </c>
      <c r="J47" s="65" t="s">
        <v>154</v>
      </c>
      <c r="K47" s="65" t="s">
        <v>155</v>
      </c>
      <c r="L47" s="65" t="s">
        <v>156</v>
      </c>
      <c r="M47" s="65" t="s">
        <v>157</v>
      </c>
      <c r="N47" s="65" t="s">
        <v>158</v>
      </c>
      <c r="O47" s="65" t="s">
        <v>159</v>
      </c>
      <c r="P47" s="65" t="s">
        <v>160</v>
      </c>
      <c r="Q47" s="65" t="s">
        <v>165</v>
      </c>
      <c r="R47" s="75" t="s">
        <v>173</v>
      </c>
      <c r="S47" s="76" t="s">
        <v>170</v>
      </c>
      <c r="T47" s="75" t="s">
        <v>154</v>
      </c>
      <c r="U47" s="75" t="s">
        <v>155</v>
      </c>
      <c r="V47" s="75" t="s">
        <v>156</v>
      </c>
      <c r="W47" s="75" t="s">
        <v>157</v>
      </c>
      <c r="X47" s="75" t="s">
        <v>158</v>
      </c>
      <c r="Y47" s="75" t="s">
        <v>159</v>
      </c>
      <c r="Z47" s="75" t="s">
        <v>160</v>
      </c>
    </row>
    <row r="48" spans="7:26" x14ac:dyDescent="0.25">
      <c r="G48" s="67" t="str">
        <f>G4</f>
        <v>      LAD at CHC ==&gt; 22.0 points (split)</v>
      </c>
      <c r="H48" s="68"/>
      <c r="I48" s="69"/>
      <c r="J48" s="68">
        <f>J3</f>
        <v>2</v>
      </c>
      <c r="K48" s="68">
        <f t="shared" ref="K48:Z48" si="0">K3</f>
        <v>2</v>
      </c>
      <c r="L48" s="68">
        <f t="shared" si="0"/>
        <v>2</v>
      </c>
      <c r="M48" s="68">
        <f t="shared" si="0"/>
        <v>0</v>
      </c>
      <c r="N48" s="68">
        <f t="shared" si="0"/>
        <v>0</v>
      </c>
      <c r="O48" s="68">
        <f t="shared" si="0"/>
        <v>0</v>
      </c>
      <c r="P48" s="68">
        <f t="shared" si="0"/>
        <v>2</v>
      </c>
      <c r="Q48" s="68">
        <f t="shared" si="0"/>
        <v>8</v>
      </c>
      <c r="R48" s="71">
        <f t="shared" si="0"/>
        <v>889</v>
      </c>
      <c r="S48" s="71">
        <f t="shared" si="0"/>
        <v>111.125</v>
      </c>
      <c r="T48" s="71">
        <f t="shared" si="0"/>
        <v>222.25</v>
      </c>
      <c r="U48" s="71">
        <f t="shared" si="0"/>
        <v>222.25</v>
      </c>
      <c r="V48" s="71">
        <f t="shared" si="0"/>
        <v>222.25</v>
      </c>
      <c r="W48" s="71">
        <f t="shared" si="0"/>
        <v>0</v>
      </c>
      <c r="X48" s="71">
        <f t="shared" si="0"/>
        <v>0</v>
      </c>
      <c r="Y48" s="71">
        <f t="shared" si="0"/>
        <v>0</v>
      </c>
      <c r="Z48" s="71">
        <f t="shared" si="0"/>
        <v>222.25</v>
      </c>
    </row>
    <row r="49" spans="7:26" x14ac:dyDescent="0.25">
      <c r="G49" s="62" t="str">
        <f>G14</f>
        <v>      CLE at MIL ==&gt; 18.0 points</v>
      </c>
      <c r="H49" s="63"/>
      <c r="I49" s="53"/>
      <c r="J49" s="63">
        <f>J12</f>
        <v>2</v>
      </c>
      <c r="K49" s="63">
        <f t="shared" ref="K49:Z49" si="1">K12</f>
        <v>2</v>
      </c>
      <c r="L49" s="63">
        <f t="shared" si="1"/>
        <v>2</v>
      </c>
      <c r="M49" s="63">
        <f t="shared" si="1"/>
        <v>0</v>
      </c>
      <c r="N49" s="63">
        <f t="shared" si="1"/>
        <v>2</v>
      </c>
      <c r="O49" s="63">
        <f t="shared" si="1"/>
        <v>0</v>
      </c>
      <c r="P49" s="63">
        <f t="shared" si="1"/>
        <v>2</v>
      </c>
      <c r="Q49" s="63">
        <f t="shared" si="1"/>
        <v>10</v>
      </c>
      <c r="R49" s="72">
        <f t="shared" si="1"/>
        <v>377</v>
      </c>
      <c r="S49" s="72">
        <f t="shared" si="1"/>
        <v>37.700000000000003</v>
      </c>
      <c r="T49" s="72">
        <f t="shared" si="1"/>
        <v>75.400000000000006</v>
      </c>
      <c r="U49" s="72">
        <f t="shared" si="1"/>
        <v>75.400000000000006</v>
      </c>
      <c r="V49" s="72">
        <f t="shared" si="1"/>
        <v>75.400000000000006</v>
      </c>
      <c r="W49" s="72">
        <f t="shared" si="1"/>
        <v>0</v>
      </c>
      <c r="X49" s="72">
        <f t="shared" si="1"/>
        <v>75.400000000000006</v>
      </c>
      <c r="Y49" s="72">
        <f t="shared" si="1"/>
        <v>0</v>
      </c>
      <c r="Z49" s="72">
        <f t="shared" si="1"/>
        <v>75.400000000000006</v>
      </c>
    </row>
    <row r="50" spans="7:26" x14ac:dyDescent="0.25">
      <c r="G50" s="60" t="str">
        <f>G24</f>
        <v>      SF at CIN ==&gt; 25.0 points</v>
      </c>
      <c r="H50" s="61"/>
      <c r="I50" s="70"/>
      <c r="J50" s="61">
        <f>J23</f>
        <v>2</v>
      </c>
      <c r="K50" s="61">
        <f t="shared" ref="K50:Z50" si="2">K23</f>
        <v>2</v>
      </c>
      <c r="L50" s="61">
        <f t="shared" si="2"/>
        <v>2</v>
      </c>
      <c r="M50" s="61">
        <f t="shared" si="2"/>
        <v>2</v>
      </c>
      <c r="N50" s="61">
        <f t="shared" si="2"/>
        <v>2</v>
      </c>
      <c r="O50" s="61">
        <f t="shared" si="2"/>
        <v>0</v>
      </c>
      <c r="P50" s="61">
        <f t="shared" si="2"/>
        <v>2</v>
      </c>
      <c r="Q50" s="61">
        <f t="shared" si="2"/>
        <v>12</v>
      </c>
      <c r="R50" s="73">
        <f t="shared" si="2"/>
        <v>381</v>
      </c>
      <c r="S50" s="73">
        <f t="shared" si="2"/>
        <v>31.75</v>
      </c>
      <c r="T50" s="73">
        <f t="shared" si="2"/>
        <v>63.5</v>
      </c>
      <c r="U50" s="73">
        <f t="shared" si="2"/>
        <v>63.5</v>
      </c>
      <c r="V50" s="73">
        <f t="shared" si="2"/>
        <v>63.5</v>
      </c>
      <c r="W50" s="73">
        <f t="shared" si="2"/>
        <v>63.5</v>
      </c>
      <c r="X50" s="73">
        <f t="shared" si="2"/>
        <v>63.5</v>
      </c>
      <c r="Y50" s="73">
        <f t="shared" si="2"/>
        <v>0</v>
      </c>
      <c r="Z50" s="73">
        <f t="shared" si="2"/>
        <v>63.5</v>
      </c>
    </row>
    <row r="51" spans="7:26" x14ac:dyDescent="0.25">
      <c r="G51" s="62" t="str">
        <f>G37</f>
        <v>      SD at OAK ==&gt; 25.0 points</v>
      </c>
      <c r="H51" s="63"/>
      <c r="I51" s="62"/>
      <c r="J51" s="63">
        <f>J34</f>
        <v>2</v>
      </c>
      <c r="K51" s="63">
        <f t="shared" ref="K51:Z51" si="3">K34</f>
        <v>2</v>
      </c>
      <c r="L51" s="63">
        <f t="shared" si="3"/>
        <v>2</v>
      </c>
      <c r="M51" s="63">
        <f t="shared" si="3"/>
        <v>2</v>
      </c>
      <c r="N51" s="63">
        <f t="shared" si="3"/>
        <v>2</v>
      </c>
      <c r="O51" s="63">
        <f t="shared" si="3"/>
        <v>0</v>
      </c>
      <c r="P51" s="63">
        <f t="shared" si="3"/>
        <v>2</v>
      </c>
      <c r="Q51" s="63">
        <f t="shared" si="3"/>
        <v>12</v>
      </c>
      <c r="R51" s="72">
        <f t="shared" si="3"/>
        <v>468</v>
      </c>
      <c r="S51" s="72">
        <f t="shared" si="3"/>
        <v>39</v>
      </c>
      <c r="T51" s="72">
        <f t="shared" si="3"/>
        <v>78</v>
      </c>
      <c r="U51" s="72">
        <f t="shared" si="3"/>
        <v>78</v>
      </c>
      <c r="V51" s="72">
        <f t="shared" si="3"/>
        <v>78</v>
      </c>
      <c r="W51" s="72">
        <f t="shared" si="3"/>
        <v>78</v>
      </c>
      <c r="X51" s="72">
        <f t="shared" si="3"/>
        <v>78</v>
      </c>
      <c r="Y51" s="72">
        <f t="shared" si="3"/>
        <v>0</v>
      </c>
      <c r="Z51" s="72">
        <f t="shared" si="3"/>
        <v>78</v>
      </c>
    </row>
    <row r="52" spans="7:26" ht="15.75" thickBot="1" x14ac:dyDescent="0.3">
      <c r="G52" s="59" t="s">
        <v>169</v>
      </c>
      <c r="H52" s="78"/>
      <c r="I52" s="79"/>
      <c r="J52" s="78">
        <f>SUM(J48:J51)</f>
        <v>8</v>
      </c>
      <c r="K52" s="78">
        <f t="shared" ref="K52:AA52" si="4">SUM(K48:K51)</f>
        <v>8</v>
      </c>
      <c r="L52" s="78">
        <f t="shared" si="4"/>
        <v>8</v>
      </c>
      <c r="M52" s="78">
        <f t="shared" si="4"/>
        <v>4</v>
      </c>
      <c r="N52" s="78">
        <f t="shared" si="4"/>
        <v>6</v>
      </c>
      <c r="O52" s="78">
        <f t="shared" si="4"/>
        <v>0</v>
      </c>
      <c r="P52" s="78">
        <f t="shared" si="4"/>
        <v>8</v>
      </c>
      <c r="Q52" s="78">
        <f t="shared" si="4"/>
        <v>42</v>
      </c>
      <c r="R52" s="80">
        <f t="shared" si="4"/>
        <v>2115</v>
      </c>
      <c r="S52" s="80"/>
      <c r="T52" s="81">
        <f t="shared" si="4"/>
        <v>439.15</v>
      </c>
      <c r="U52" s="81">
        <f t="shared" si="4"/>
        <v>439.15</v>
      </c>
      <c r="V52" s="81">
        <f t="shared" si="4"/>
        <v>439.15</v>
      </c>
      <c r="W52" s="81">
        <f t="shared" si="4"/>
        <v>141.5</v>
      </c>
      <c r="X52" s="81">
        <f t="shared" si="4"/>
        <v>216.9</v>
      </c>
      <c r="Y52" s="81">
        <f t="shared" si="4"/>
        <v>0</v>
      </c>
      <c r="Z52" s="81">
        <f t="shared" si="4"/>
        <v>439.15</v>
      </c>
    </row>
    <row r="53" spans="7:26" ht="15.75" thickBot="1" x14ac:dyDescent="0.3">
      <c r="R53" s="52"/>
      <c r="S53" s="54" t="s">
        <v>174</v>
      </c>
      <c r="T53" s="82">
        <f>T52/J52</f>
        <v>54.893749999999997</v>
      </c>
      <c r="U53" s="83">
        <f t="shared" ref="U53:Z53" si="5">U52/K52</f>
        <v>54.893749999999997</v>
      </c>
      <c r="V53" s="83">
        <f t="shared" si="5"/>
        <v>54.893749999999997</v>
      </c>
      <c r="W53" s="83">
        <f t="shared" si="5"/>
        <v>35.375</v>
      </c>
      <c r="X53" s="83">
        <f t="shared" si="5"/>
        <v>36.15</v>
      </c>
      <c r="Y53" s="83" t="e">
        <f t="shared" si="5"/>
        <v>#DIV/0!</v>
      </c>
      <c r="Z53" s="84">
        <f t="shared" si="5"/>
        <v>54.893749999999997</v>
      </c>
    </row>
  </sheetData>
  <mergeCells count="2">
    <mergeCell ref="J46:Q46"/>
    <mergeCell ref="R46:Z46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26"/>
  <sheetViews>
    <sheetView workbookViewId="0">
      <selection activeCell="D24" sqref="D24"/>
    </sheetView>
  </sheetViews>
  <sheetFormatPr defaultRowHeight="15" x14ac:dyDescent="0.25"/>
  <sheetData>
    <row r="2" spans="5:15" ht="18.75" x14ac:dyDescent="0.3">
      <c r="E2" s="43" t="s">
        <v>31</v>
      </c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5:15" x14ac:dyDescent="0.25">
      <c r="F3" s="14">
        <v>3</v>
      </c>
      <c r="G3" s="14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5:15" ht="30" customHeight="1" x14ac:dyDescent="0.25">
      <c r="E4" s="15" t="s">
        <v>35</v>
      </c>
      <c r="F4" s="5"/>
      <c r="G4" s="5"/>
      <c r="H4" s="5"/>
      <c r="I4" s="5"/>
      <c r="J4" s="5"/>
      <c r="K4" s="5"/>
      <c r="L4" s="5"/>
      <c r="M4" s="5"/>
      <c r="N4" s="5"/>
      <c r="O4" s="5"/>
    </row>
    <row r="5" spans="5:15" ht="47.25" customHeight="1" x14ac:dyDescent="0.25"/>
    <row r="6" spans="5:15" ht="18.75" x14ac:dyDescent="0.3">
      <c r="E6" s="43" t="s">
        <v>32</v>
      </c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5:15" ht="30" customHeight="1" x14ac:dyDescent="0.25">
      <c r="F7" s="14">
        <v>8</v>
      </c>
      <c r="G7" s="14">
        <f>F7+1</f>
        <v>9</v>
      </c>
      <c r="H7" s="14">
        <f t="shared" ref="H7:O7" si="0">G7+1</f>
        <v>10</v>
      </c>
      <c r="I7" s="14">
        <f t="shared" si="0"/>
        <v>11</v>
      </c>
      <c r="J7" s="14">
        <f t="shared" si="0"/>
        <v>12</v>
      </c>
      <c r="K7" s="14">
        <f t="shared" si="0"/>
        <v>13</v>
      </c>
      <c r="L7" s="14">
        <f t="shared" si="0"/>
        <v>14</v>
      </c>
      <c r="M7" s="14">
        <f t="shared" si="0"/>
        <v>15</v>
      </c>
      <c r="N7" s="14">
        <f t="shared" si="0"/>
        <v>16</v>
      </c>
      <c r="O7" s="14">
        <f t="shared" si="0"/>
        <v>17</v>
      </c>
    </row>
    <row r="8" spans="5:15" ht="30" customHeight="1" x14ac:dyDescent="0.25">
      <c r="E8" s="15" t="s">
        <v>40</v>
      </c>
      <c r="F8" s="5"/>
      <c r="G8" s="5"/>
      <c r="H8" s="5"/>
      <c r="I8" s="5"/>
      <c r="J8" s="5"/>
      <c r="K8" s="5"/>
      <c r="L8" s="5"/>
      <c r="M8" s="5"/>
      <c r="N8" s="5"/>
    </row>
    <row r="9" spans="5:15" ht="30.75" customHeight="1" x14ac:dyDescent="0.25">
      <c r="K9" s="5"/>
      <c r="L9" s="5"/>
      <c r="M9" s="5"/>
      <c r="N9" s="5"/>
      <c r="O9" s="5"/>
    </row>
    <row r="10" spans="5:15" ht="38.25" customHeight="1" x14ac:dyDescent="0.25"/>
    <row r="11" spans="5:15" ht="18.75" x14ac:dyDescent="0.3">
      <c r="E11" s="43" t="s">
        <v>33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5:15" x14ac:dyDescent="0.25">
      <c r="F12" s="14">
        <v>5</v>
      </c>
      <c r="G12" s="14">
        <f>F12+1</f>
        <v>6</v>
      </c>
      <c r="H12" s="14">
        <f>G12+1</f>
        <v>7</v>
      </c>
      <c r="I12" s="14">
        <f>H12+1</f>
        <v>8</v>
      </c>
    </row>
    <row r="13" spans="5:15" ht="30.75" customHeight="1" x14ac:dyDescent="0.25">
      <c r="E13" s="15" t="s">
        <v>36</v>
      </c>
      <c r="F13" s="5"/>
      <c r="G13" s="5"/>
      <c r="H13" s="5"/>
      <c r="I13" s="5"/>
    </row>
    <row r="14" spans="5:15" ht="36.75" customHeight="1" x14ac:dyDescent="0.25">
      <c r="E14" s="15" t="s">
        <v>37</v>
      </c>
      <c r="G14" s="5"/>
      <c r="H14" s="5"/>
      <c r="I14" s="5"/>
    </row>
    <row r="15" spans="5:15" ht="48.75" customHeight="1" x14ac:dyDescent="0.25"/>
    <row r="16" spans="5:15" ht="18.75" x14ac:dyDescent="0.3">
      <c r="E16" s="43" t="s">
        <v>34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</row>
    <row r="17" spans="4:14" x14ac:dyDescent="0.25">
      <c r="F17" s="14">
        <v>5</v>
      </c>
      <c r="G17" s="14">
        <f>F17+1</f>
        <v>6</v>
      </c>
      <c r="H17" s="14">
        <f>G17+1</f>
        <v>7</v>
      </c>
      <c r="I17" s="14">
        <f>H17+1</f>
        <v>8</v>
      </c>
      <c r="J17" s="14">
        <f>I17+1</f>
        <v>9</v>
      </c>
      <c r="K17" s="14">
        <f>J17+1</f>
        <v>10</v>
      </c>
    </row>
    <row r="18" spans="4:14" ht="30" customHeight="1" x14ac:dyDescent="0.25">
      <c r="E18" s="15" t="s">
        <v>38</v>
      </c>
      <c r="F18" s="5"/>
      <c r="G18" s="5"/>
      <c r="H18" s="5"/>
      <c r="I18" s="5"/>
      <c r="J18" s="5"/>
      <c r="K18" s="5"/>
    </row>
    <row r="19" spans="4:14" ht="30.75" customHeight="1" x14ac:dyDescent="0.25">
      <c r="E19" s="15" t="s">
        <v>39</v>
      </c>
      <c r="J19" s="5"/>
      <c r="K19" s="5"/>
    </row>
    <row r="24" spans="4:14" ht="45" customHeight="1" x14ac:dyDescent="0.25">
      <c r="D24" s="16" t="s">
        <v>21</v>
      </c>
      <c r="E24" s="16" t="s">
        <v>22</v>
      </c>
      <c r="F24" s="16" t="s">
        <v>23</v>
      </c>
      <c r="G24" s="16" t="s">
        <v>24</v>
      </c>
      <c r="H24" s="16" t="s">
        <v>25</v>
      </c>
      <c r="I24" s="16" t="s">
        <v>26</v>
      </c>
      <c r="J24" s="16" t="s">
        <v>27</v>
      </c>
      <c r="K24" s="16" t="s">
        <v>28</v>
      </c>
      <c r="L24" s="16" t="s">
        <v>29</v>
      </c>
      <c r="M24" s="16" t="s">
        <v>30</v>
      </c>
    </row>
    <row r="26" spans="4:14" ht="45.75" customHeight="1" x14ac:dyDescent="0.25">
      <c r="J26" s="17" t="s">
        <v>45</v>
      </c>
      <c r="K26" s="17" t="s">
        <v>44</v>
      </c>
      <c r="L26" s="17" t="s">
        <v>41</v>
      </c>
      <c r="M26" s="17" t="s">
        <v>42</v>
      </c>
      <c r="N26" s="17" t="s">
        <v>43</v>
      </c>
    </row>
  </sheetData>
  <mergeCells count="4">
    <mergeCell ref="E2:O2"/>
    <mergeCell ref="E6:O6"/>
    <mergeCell ref="E11:O11"/>
    <mergeCell ref="E16:O1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on-sale</vt:lpstr>
      <vt:lpstr>schedule</vt:lpstr>
      <vt:lpstr>seats</vt:lpstr>
    </vt:vector>
  </TitlesOfParts>
  <Company>Barron Creek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Salwitz</dc:creator>
  <cp:lastModifiedBy>John Salwitz</cp:lastModifiedBy>
  <dcterms:created xsi:type="dcterms:W3CDTF">2015-11-30T05:07:01Z</dcterms:created>
  <dcterms:modified xsi:type="dcterms:W3CDTF">2020-02-09T17:06:41Z</dcterms:modified>
</cp:coreProperties>
</file>