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indows\System32\John_ShajanthaN\Excel Tricks\"/>
    </mc:Choice>
  </mc:AlternateContent>
  <xr:revisionPtr revIDLastSave="0" documentId="13_ncr:1_{F4F286CE-6746-499B-837F-C102E0D3653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hevi Store" sheetId="1" r:id="rId1"/>
    <sheet name="Records History" sheetId="8" r:id="rId2"/>
    <sheet name="Customer" sheetId="2" r:id="rId3"/>
    <sheet name="1.John" sheetId="3" r:id="rId4"/>
    <sheet name="2.Kamal" sheetId="4" r:id="rId5"/>
    <sheet name="3.Vimal" sheetId="5" r:id="rId6"/>
    <sheet name="4.Kavin" sheetId="6" r:id="rId7"/>
    <sheet name="5.Suji" sheetId="7" r:id="rId8"/>
  </sheets>
  <definedNames>
    <definedName name="_xlnm._FilterDatabase" localSheetId="1" hidden="1">'Records History'!$B$4:$J$4</definedName>
    <definedName name="CustomerCode">Customer!$D$4:$D$33</definedName>
    <definedName name="CustomerName">Customer!$E$4:$E$33</definedName>
    <definedName name="CustomerTable">Customer!$D$4:$G$33</definedName>
    <definedName name="RCDATE">'Records History'!$H$6:$H$1048576</definedName>
    <definedName name="RHCC">'Records History'!$C$6:$C$1048576</definedName>
    <definedName name="RHDATE">'Records History'!$H$6:$H$1048576</definedName>
    <definedName name="RHRNAMO">'Records History'!$I$6:$J$1048576</definedName>
    <definedName name="RHTABLE">'Records History'!$C$4:$J$1048576</definedName>
  </definedNames>
  <calcPr calcId="191029"/>
  <customWorkbookViews>
    <customWorkbookView name="TO - Personal View" guid="{8C4FF41B-A1CB-45C0-9E2F-2A957F416554}" mergeInterval="0" personalView="1" maximized="1" xWindow="1" yWindow="1" windowWidth="1362" windowHeight="538" activeSheetId="2"/>
  </customWorkbookViews>
</workbook>
</file>

<file path=xl/calcChain.xml><?xml version="1.0" encoding="utf-8"?>
<calcChain xmlns="http://schemas.openxmlformats.org/spreadsheetml/2006/main">
  <c r="C8" i="1" l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G2" i="1" a="1"/>
  <c r="G2" i="1" s="1"/>
  <c r="G3" i="1" a="1"/>
  <c r="G3" i="1" s="1"/>
  <c r="G17" i="1" a="1"/>
  <c r="G17" i="1" s="1"/>
  <c r="F8" i="1" a="1"/>
  <c r="G19" i="1" a="1"/>
  <c r="F8" i="1" l="1"/>
  <c r="G19" i="1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D24" i="8"/>
  <c r="E24" i="8"/>
  <c r="F24" i="8"/>
  <c r="D7" i="8" l="1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F6" i="8"/>
  <c r="E6" i="8"/>
  <c r="D6" i="8"/>
  <c r="D6" i="1"/>
  <c r="F5" i="1"/>
  <c r="F6" i="1"/>
  <c r="E9" i="1" a="1"/>
  <c r="E8" i="1" a="1"/>
  <c r="F9" i="1" a="1"/>
  <c r="E9" i="1" l="1"/>
  <c r="F9" i="1"/>
  <c r="E8" i="1"/>
  <c r="F10" i="1" a="1"/>
  <c r="E10" i="1" a="1"/>
  <c r="E10" i="1" l="1"/>
  <c r="F10" i="1"/>
  <c r="E11" i="1" a="1"/>
  <c r="F11" i="1" a="1"/>
  <c r="E20" i="1" a="1"/>
  <c r="E20" i="1" l="1"/>
  <c r="E11" i="1"/>
  <c r="F11" i="1"/>
  <c r="E12" i="1" a="1"/>
  <c r="F12" i="1" a="1"/>
  <c r="F12" i="1" l="1"/>
  <c r="E12" i="1"/>
  <c r="E13" i="1" a="1"/>
  <c r="F13" i="1" a="1"/>
  <c r="F13" i="1" l="1"/>
  <c r="E13" i="1"/>
  <c r="E14" i="1" a="1"/>
  <c r="F14" i="1" a="1"/>
  <c r="F14" i="1" l="1"/>
  <c r="E14" i="1"/>
  <c r="E15" i="1" a="1"/>
  <c r="F15" i="1" a="1"/>
  <c r="F15" i="1" l="1"/>
  <c r="E15" i="1"/>
  <c r="E16" i="1" a="1"/>
  <c r="F16" i="1" a="1"/>
  <c r="F16" i="1" l="1"/>
  <c r="E16" i="1"/>
  <c r="F17" i="1" a="1"/>
  <c r="E17" i="1" a="1"/>
  <c r="F17" i="1" l="1"/>
  <c r="E17" i="1"/>
  <c r="F18" i="1" a="1"/>
  <c r="E18" i="1" a="1"/>
  <c r="F18" i="1" l="1"/>
  <c r="E18" i="1"/>
  <c r="F19" i="1" a="1"/>
  <c r="E19" i="1" a="1"/>
  <c r="F19" i="1" l="1"/>
  <c r="E19" i="1"/>
  <c r="F20" i="1" a="1"/>
  <c r="F20" i="1" l="1"/>
  <c r="F21" i="1" a="1"/>
  <c r="E21" i="1" a="1"/>
  <c r="F21" i="1" l="1"/>
  <c r="E21" i="1"/>
  <c r="E22" i="1" a="1"/>
  <c r="F22" i="1" a="1"/>
  <c r="F22" i="1" l="1"/>
  <c r="E22" i="1"/>
  <c r="E23" i="1" a="1"/>
  <c r="F23" i="1" a="1"/>
  <c r="F23" i="1" l="1"/>
  <c r="E23" i="1"/>
  <c r="E24" i="1" a="1"/>
  <c r="F24" i="1" a="1"/>
  <c r="F24" i="1" l="1"/>
  <c r="E24" i="1"/>
  <c r="E25" i="1" a="1"/>
  <c r="F25" i="1" a="1"/>
  <c r="F25" i="1" l="1"/>
  <c r="E25" i="1"/>
  <c r="E26" i="1" a="1"/>
  <c r="F26" i="1" a="1"/>
  <c r="F26" i="1" l="1"/>
  <c r="E26" i="1"/>
  <c r="F27" i="1" a="1"/>
  <c r="E27" i="1" a="1"/>
  <c r="F27" i="1" l="1"/>
  <c r="E27" i="1"/>
  <c r="E28" i="1" a="1"/>
  <c r="F28" i="1" a="1"/>
  <c r="F28" i="1" l="1"/>
  <c r="E28" i="1"/>
  <c r="E29" i="1" a="1"/>
  <c r="F29" i="1" a="1"/>
  <c r="F29" i="1" l="1"/>
  <c r="E29" i="1"/>
  <c r="E30" i="1" a="1"/>
  <c r="F30" i="1" a="1"/>
  <c r="F30" i="1" l="1"/>
  <c r="E30" i="1"/>
  <c r="E31" i="1" a="1"/>
  <c r="F31" i="1" a="1"/>
  <c r="F31" i="1" l="1"/>
  <c r="E31" i="1"/>
  <c r="E32" i="1" a="1"/>
  <c r="F32" i="1" a="1"/>
  <c r="F32" i="1" l="1"/>
  <c r="E32" i="1"/>
  <c r="E33" i="1" a="1"/>
  <c r="F33" i="1" a="1"/>
  <c r="F33" i="1" l="1"/>
  <c r="E33" i="1"/>
  <c r="E34" i="1" a="1"/>
  <c r="F34" i="1" a="1"/>
  <c r="F34" i="1" l="1"/>
  <c r="E34" i="1"/>
  <c r="E35" i="1" a="1"/>
  <c r="F35" i="1" a="1"/>
  <c r="F35" i="1" l="1"/>
  <c r="E35" i="1"/>
  <c r="F36" i="1" a="1"/>
  <c r="E36" i="1" a="1"/>
  <c r="F36" i="1" l="1"/>
  <c r="E36" i="1"/>
  <c r="E37" i="1" a="1"/>
  <c r="F37" i="1" a="1"/>
  <c r="F37" i="1" l="1"/>
  <c r="E37" i="1"/>
  <c r="E38" i="1" a="1"/>
  <c r="F38" i="1" a="1"/>
  <c r="F38" i="1" l="1"/>
  <c r="E38" i="1"/>
  <c r="E39" i="1" a="1"/>
  <c r="F39" i="1" a="1"/>
  <c r="F39" i="1" l="1"/>
  <c r="E39" i="1"/>
  <c r="E40" i="1" a="1"/>
  <c r="F40" i="1" a="1"/>
  <c r="F40" i="1" l="1"/>
  <c r="E40" i="1"/>
  <c r="E41" i="1" a="1"/>
  <c r="F41" i="1" a="1"/>
  <c r="F41" i="1" l="1"/>
  <c r="E41" i="1"/>
  <c r="E42" i="1" a="1"/>
  <c r="F42" i="1" a="1"/>
  <c r="F42" i="1" l="1"/>
  <c r="E42" i="1"/>
  <c r="E43" i="1" a="1"/>
  <c r="F43" i="1" a="1"/>
  <c r="F43" i="1" l="1"/>
  <c r="E43" i="1"/>
  <c r="E44" i="1" a="1"/>
  <c r="F44" i="1" a="1"/>
  <c r="F44" i="1" l="1"/>
  <c r="E44" i="1"/>
  <c r="F45" i="1" a="1"/>
  <c r="E45" i="1" a="1"/>
  <c r="F45" i="1" l="1"/>
  <c r="E45" i="1"/>
  <c r="E46" i="1" a="1"/>
  <c r="F46" i="1" a="1"/>
  <c r="F46" i="1" l="1"/>
  <c r="E46" i="1"/>
  <c r="E47" i="1" a="1"/>
  <c r="F47" i="1" a="1"/>
  <c r="F47" i="1" l="1"/>
  <c r="E47" i="1"/>
  <c r="E48" i="1" a="1"/>
  <c r="F48" i="1" a="1"/>
  <c r="F48" i="1" l="1"/>
  <c r="E48" i="1"/>
  <c r="E49" i="1" a="1"/>
  <c r="F49" i="1" a="1"/>
  <c r="F49" i="1" l="1"/>
  <c r="E49" i="1"/>
  <c r="E50" i="1" a="1"/>
  <c r="F50" i="1" a="1"/>
  <c r="F50" i="1" l="1"/>
  <c r="F52" i="1" s="1"/>
  <c r="E50" i="1"/>
</calcChain>
</file>

<file path=xl/sharedStrings.xml><?xml version="1.0" encoding="utf-8"?>
<sst xmlns="http://schemas.openxmlformats.org/spreadsheetml/2006/main" count="80" uniqueCount="55">
  <si>
    <t>Name</t>
  </si>
  <si>
    <t>Code</t>
  </si>
  <si>
    <t>NIC</t>
  </si>
  <si>
    <t>Serial No</t>
  </si>
  <si>
    <t>Reference Number</t>
  </si>
  <si>
    <t>Amount</t>
  </si>
  <si>
    <t>TOTAL AMOUNT</t>
  </si>
  <si>
    <t>Mobile</t>
  </si>
  <si>
    <t>John1</t>
  </si>
  <si>
    <t>Kavin1</t>
  </si>
  <si>
    <t>Rajkumar1</t>
  </si>
  <si>
    <t>John2</t>
  </si>
  <si>
    <t>Kavin2</t>
  </si>
  <si>
    <t>Rajkumar2</t>
  </si>
  <si>
    <t>John3</t>
  </si>
  <si>
    <t>Kavin3</t>
  </si>
  <si>
    <t>Rajkumar3</t>
  </si>
  <si>
    <t>John4</t>
  </si>
  <si>
    <t>Kavin4</t>
  </si>
  <si>
    <t>Rajkumar4</t>
  </si>
  <si>
    <t>John5</t>
  </si>
  <si>
    <t>Kavin5</t>
  </si>
  <si>
    <t>Rajkumar5</t>
  </si>
  <si>
    <t>John6</t>
  </si>
  <si>
    <t>Kavin6</t>
  </si>
  <si>
    <t>Rajkumar6</t>
  </si>
  <si>
    <t>John7</t>
  </si>
  <si>
    <t>Kavin7</t>
  </si>
  <si>
    <t>Rajkumar7</t>
  </si>
  <si>
    <t>John8</t>
  </si>
  <si>
    <t>Kavin8</t>
  </si>
  <si>
    <t>Rajkumar8</t>
  </si>
  <si>
    <t>John9</t>
  </si>
  <si>
    <t>Kavin9</t>
  </si>
  <si>
    <t>Rajkumar9</t>
  </si>
  <si>
    <t>John10</t>
  </si>
  <si>
    <t>Kavin10</t>
  </si>
  <si>
    <t>Rajkumar10</t>
  </si>
  <si>
    <t>THEVI STORES</t>
  </si>
  <si>
    <t>THIRUNELVELY</t>
  </si>
  <si>
    <t>No:53,ADIYAPATHAM ROAD</t>
  </si>
  <si>
    <t>CODE</t>
  </si>
  <si>
    <t>NAME</t>
  </si>
  <si>
    <t>MOBILE</t>
  </si>
  <si>
    <t>Cus_Code</t>
  </si>
  <si>
    <t>S_No</t>
  </si>
  <si>
    <t>Sales Shop</t>
  </si>
  <si>
    <t>Thevi Stores</t>
  </si>
  <si>
    <t>SDB BANK CUSTOMER RECORDS HISTORY - 2021</t>
  </si>
  <si>
    <t>SDB BANK</t>
  </si>
  <si>
    <t>Date</t>
  </si>
  <si>
    <t>Need To Findout The Particular Array Range In Index Function</t>
  </si>
  <si>
    <t>Count The Number Of Records</t>
  </si>
  <si>
    <t>Find The Start Point Of Cell Range</t>
  </si>
  <si>
    <t>Match Funtion With Multiple Criterias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</si>
</sst>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Rs&quot;\ #,##0.00"/>
    <numFmt numFmtId="165" formatCode="000000000000"/>
    <numFmt numFmtId="166" formatCode="0000000000"/>
    <numFmt numFmtId="167" formatCode="00"/>
    <numFmt numFmtId="168" formatCode="0000"/>
    <numFmt numFmtId="169" formatCode="000000"/>
    <numFmt numFmtId="170" formatCode=";;;"/>
    <numFmt numFmtId="171" formatCode="00000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170" fontId="0" fillId="0" borderId="1" xfId="0" applyNumberFormat="1" applyBorder="1" applyAlignment="1" applyProtection="1">
      <alignment horizontal="center" vertical="center"/>
      <protection hidden="1"/>
    </xf>
    <xf numFmtId="170" fontId="0" fillId="0" borderId="0" xfId="0" applyNumberFormat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hidden="1"/>
    </xf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171" fontId="0" fillId="0" borderId="0" xfId="0" applyNumberFormat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hidden="1"/>
    </xf>
    <xf numFmtId="0" fontId="0" fillId="0" borderId="2" xfId="0" applyBorder="1" applyAlignment="1">
      <alignment horizontal="center" vertical="center"/>
    </xf>
    <xf numFmtId="170" fontId="0" fillId="0" borderId="2" xfId="0" applyNumberFormat="1" applyBorder="1" applyAlignment="1" applyProtection="1">
      <alignment horizontal="center" vertical="center"/>
      <protection hidden="1"/>
    </xf>
    <xf numFmtId="171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0" fontId="0" fillId="0" borderId="2" xfId="0" applyBorder="1" applyAlignment="1" applyProtection="1">
      <alignment horizontal="center" vertical="center"/>
      <protection hidden="1"/>
    </xf>
    <xf numFmtId="168" fontId="0" fillId="0" borderId="2" xfId="0" applyNumberFormat="1" applyBorder="1"/>
    <xf numFmtId="165" fontId="0" fillId="0" borderId="2" xfId="0" applyNumberFormat="1" applyBorder="1"/>
    <xf numFmtId="166" fontId="0" fillId="0" borderId="2" xfId="0" applyNumberFormat="1" applyBorder="1"/>
    <xf numFmtId="164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 applyProtection="1">
      <alignment horizontal="center" vertical="center"/>
      <protection hidden="1"/>
    </xf>
    <xf numFmtId="14" fontId="0" fillId="0" borderId="2" xfId="0" applyNumberFormat="1" applyBorder="1"/>
    <xf numFmtId="14" fontId="7" fillId="0" borderId="0" xfId="0" applyNumberFormat="1" applyFont="1" applyAlignment="1">
      <alignment horizontal="right" vertical="center"/>
    </xf>
    <xf numFmtId="169" fontId="0" fillId="0" borderId="2" xfId="0" applyNumberForma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4"/>
    </xf>
    <xf numFmtId="0" fontId="7" fillId="0" borderId="0" xfId="0" applyFont="1" applyAlignment="1">
      <alignment horizontal="center" vertical="center"/>
    </xf>
    <xf numFmtId="171" fontId="5" fillId="0" borderId="2" xfId="0" applyNumberFormat="1" applyFont="1" applyBorder="1" applyAlignment="1">
      <alignment horizontal="left" vertical="center" indent="24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3" fillId="0" borderId="0" xfId="0" applyNumberFormat="1" applyFont="1" applyAlignment="1">
      <alignment horizontal="right" vertical="center"/>
    </xf>
    <xf numFmtId="168" fontId="3" fillId="0" borderId="0" xfId="0" applyNumberFormat="1" applyFont="1" applyAlignment="1">
      <alignment horizontal="right"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0" fillId="3" borderId="0" xfId="0" applyFont="1" applyFill="1" applyAlignment="1">
      <alignment horizontal="center" vertical="center"/>
    </xf>
    <xf numFmtId="0" fontId="9" fillId="4" borderId="0" xfId="0" applyFont="1" applyFill="1"/>
  </cellXfs>
  <cellStyles count="1">
    <cellStyle name="Normal" xfId="0" builtinId="0"/>
  </cellStyles>
  <dxfs count="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C2:H52"/>
  <sheetViews>
    <sheetView zoomScaleNormal="100" workbookViewId="0">
      <selection activeCell="D5" sqref="D5"/>
    </sheetView>
  </sheetViews>
  <sheetFormatPr defaultRowHeight="12.75" x14ac:dyDescent="0.2"/>
  <cols>
    <col min="1" max="1" width="9.140625" style="50"/>
    <col min="2" max="2" width="5.42578125" style="50" customWidth="1"/>
    <col min="3" max="3" width="7.7109375" style="48" customWidth="1"/>
    <col min="4" max="4" width="9.85546875" style="48" customWidth="1"/>
    <col min="5" max="5" width="16.140625" style="48" customWidth="1"/>
    <col min="6" max="6" width="15.85546875" style="48" customWidth="1"/>
    <col min="7" max="7" width="63.42578125" style="50" hidden="1" customWidth="1"/>
    <col min="8" max="8" width="34.42578125" style="50" hidden="1" customWidth="1"/>
    <col min="9" max="16384" width="9.140625" style="50"/>
  </cols>
  <sheetData>
    <row r="2" spans="3:8" s="48" customFormat="1" ht="15.75" customHeight="1" x14ac:dyDescent="0.25">
      <c r="C2" s="38" t="s">
        <v>38</v>
      </c>
      <c r="D2" s="38"/>
      <c r="E2" s="38"/>
      <c r="F2" s="34">
        <v>44362</v>
      </c>
      <c r="G2" s="46">
        <f t="array" ref="G2">COUNTIFS(RHCC,D5,RHDATE,F2)</f>
        <v>0</v>
      </c>
      <c r="H2" s="47" t="s">
        <v>52</v>
      </c>
    </row>
    <row r="3" spans="3:8" s="48" customFormat="1" ht="15.75" customHeight="1" x14ac:dyDescent="0.25">
      <c r="C3" s="39" t="s">
        <v>40</v>
      </c>
      <c r="D3" s="39"/>
      <c r="E3" s="39"/>
      <c r="F3" s="39"/>
      <c r="G3" s="49" t="str">
        <f t="array" ref="G3">IFERROR(MATCH(D5&amp;F2,+RHCC&amp;+RCDATE,0),"")</f>
        <v/>
      </c>
      <c r="H3" s="47" t="s">
        <v>53</v>
      </c>
    </row>
    <row r="4" spans="3:8" s="48" customFormat="1" ht="15.75" customHeight="1" x14ac:dyDescent="0.2">
      <c r="C4" s="39" t="s">
        <v>39</v>
      </c>
      <c r="D4" s="39"/>
      <c r="E4" s="39"/>
      <c r="F4" s="39"/>
      <c r="G4" s="50"/>
    </row>
    <row r="5" spans="3:8" ht="18" customHeight="1" x14ac:dyDescent="0.2">
      <c r="C5" s="6" t="s">
        <v>41</v>
      </c>
      <c r="D5" s="45">
        <v>1004</v>
      </c>
      <c r="E5" s="6" t="s">
        <v>2</v>
      </c>
      <c r="F5" s="43">
        <f>VLOOKUP(D5,CustomerTable,3,FALSE)</f>
        <v>199228602276</v>
      </c>
    </row>
    <row r="6" spans="3:8" ht="18" customHeight="1" x14ac:dyDescent="0.2">
      <c r="C6" s="6" t="s">
        <v>42</v>
      </c>
      <c r="D6" s="45" t="str">
        <f>VLOOKUP(D5,CustomerTable,2,FALSE)</f>
        <v>John2</v>
      </c>
      <c r="E6" s="6" t="s">
        <v>43</v>
      </c>
      <c r="F6" s="44">
        <f>VLOOKUP(D5,CustomerTable,4,FALSE)</f>
        <v>761514891</v>
      </c>
    </row>
    <row r="7" spans="3:8" ht="17.25" customHeight="1" x14ac:dyDescent="0.2">
      <c r="C7" s="37" t="s">
        <v>3</v>
      </c>
      <c r="D7" s="37"/>
      <c r="E7" s="7" t="s">
        <v>4</v>
      </c>
      <c r="F7" s="12" t="s">
        <v>5</v>
      </c>
    </row>
    <row r="8" spans="3:8" ht="12" customHeight="1" x14ac:dyDescent="0.2">
      <c r="C8" s="36" t="str">
        <f>IF(COUNTIFS(RHCC,D5,RHDATE,F2)&gt;0,1,"")</f>
        <v/>
      </c>
      <c r="D8" s="36"/>
      <c r="E8" s="9" t="str">
        <f t="array" aca="1" ref="E8" ca="1">IFERROR(INDEX(INDIRECT(CONCATENATE("'Records History'!","$C$",($G$3+5),":","$J$",($G$3+5+$G$2-1))),+$C8,7),"")</f>
        <v/>
      </c>
      <c r="F8" s="5" t="str">
        <f t="array" aca="1" ref="F8" ca="1">IFERROR(INDEX(INDIRECT(CONCATENATE("'Records History'!","$C$",($G$3+5),":","$J$",($G$3+5+$G$2-1))),+$C8,8),"")</f>
        <v/>
      </c>
    </row>
    <row r="9" spans="3:8" ht="12" customHeight="1" x14ac:dyDescent="0.2">
      <c r="C9" s="36" t="str">
        <f t="shared" ref="C9:C50" si="0">IF(C8&lt;COUNTIFS(RHCC,D$5,RHDATE,F$2),(C8+1)," ")</f>
        <v xml:space="preserve"> </v>
      </c>
      <c r="D9" s="36"/>
      <c r="E9" s="9" t="str">
        <f t="array" aca="1" ref="E9" ca="1">IFERROR(INDEX(INDIRECT(CONCATENATE("'Records History'!","$C$",($G$3+5),":","$J$",($G$3+5+$G$2-1))),+$C9,7),"")</f>
        <v/>
      </c>
      <c r="F9" s="5" t="str">
        <f t="array" aca="1" ref="F9" ca="1">IFERROR(INDEX(INDIRECT(CONCATENATE("'Records History'!","$C$",($G$3+5),":","$J$",($G$3+5+$G$2-1))),+$C9,8),"")</f>
        <v/>
      </c>
    </row>
    <row r="10" spans="3:8" ht="12" customHeight="1" x14ac:dyDescent="0.2">
      <c r="C10" s="36" t="str">
        <f t="shared" si="0"/>
        <v xml:space="preserve"> </v>
      </c>
      <c r="D10" s="36"/>
      <c r="E10" s="9" t="str">
        <f t="array" aca="1" ref="E10" ca="1">IFERROR(INDEX(INDIRECT(CONCATENATE("'Records History'!","$C$",($G$3+5),":","$J$",($G$3+5+$G$2-1))),+$C10,7),"")</f>
        <v/>
      </c>
      <c r="F10" s="5" t="str">
        <f t="array" aca="1" ref="F10" ca="1">IFERROR(INDEX(INDIRECT(CONCATENATE("'Records History'!","$C$",($G$3+5),":","$J$",($G$3+5+$G$2-1))),+$C10,8),"")</f>
        <v/>
      </c>
      <c r="G10" s="51" t="s">
        <v>51</v>
      </c>
    </row>
    <row r="11" spans="3:8" ht="12" customHeight="1" x14ac:dyDescent="0.2">
      <c r="C11" s="36" t="str">
        <f t="shared" si="0"/>
        <v xml:space="preserve"> </v>
      </c>
      <c r="D11" s="36"/>
      <c r="E11" s="9" t="str">
        <f t="array" aca="1" ref="E11" ca="1">IFERROR(INDEX(INDIRECT(CONCATENATE("'Records History'!","$C$",($G$3+5),":","$J$",($G$3+5+$G$2-1))),+$C11,7),"")</f>
        <v/>
      </c>
      <c r="F11" s="5" t="str">
        <f t="array" aca="1" ref="F11" ca="1">IFERROR(INDEX(INDIRECT(CONCATENATE("'Records History'!","$C$",($G$3+5),":","$J$",($G$3+5+$G$2-1))),+$C11,8),"")</f>
        <v/>
      </c>
    </row>
    <row r="12" spans="3:8" ht="12" customHeight="1" x14ac:dyDescent="0.2">
      <c r="C12" s="36" t="str">
        <f t="shared" si="0"/>
        <v xml:space="preserve"> </v>
      </c>
      <c r="D12" s="36"/>
      <c r="E12" s="9" t="str">
        <f t="array" aca="1" ref="E12" ca="1">IFERROR(INDEX(INDIRECT(CONCATENATE("'Records History'!","$C$",($G$3+5),":","$J$",($G$3+5+$G$2-1))),+$C12,7),"")</f>
        <v/>
      </c>
      <c r="F12" s="5" t="str">
        <f t="array" aca="1" ref="F12" ca="1">IFERROR(INDEX(INDIRECT(CONCATENATE("'Records History'!","$C$",($G$3+5),":","$J$",($G$3+5+$G$2-1))),+$C12,8),"")</f>
        <v/>
      </c>
    </row>
    <row r="13" spans="3:8" ht="12" customHeight="1" x14ac:dyDescent="0.2">
      <c r="C13" s="36" t="str">
        <f t="shared" si="0"/>
        <v xml:space="preserve"> </v>
      </c>
      <c r="D13" s="36"/>
      <c r="E13" s="9" t="str">
        <f t="array" aca="1" ref="E13" ca="1">IFERROR(INDEX(INDIRECT(CONCATENATE("'Records History'!","$C$",($G$3+5),":","$J$",($G$3+5+$G$2-1))),+$C13,7),"")</f>
        <v/>
      </c>
      <c r="F13" s="5" t="str">
        <f t="array" aca="1" ref="F13" ca="1">IFERROR(INDEX(INDIRECT(CONCATENATE("'Records History'!","$C$",($G$3+5),":","$J$",($G$3+5+$G$2-1))),+$C13,8),"")</f>
        <v/>
      </c>
    </row>
    <row r="14" spans="3:8" ht="12" customHeight="1" x14ac:dyDescent="0.2">
      <c r="C14" s="36" t="str">
        <f t="shared" si="0"/>
        <v xml:space="preserve"> </v>
      </c>
      <c r="D14" s="36"/>
      <c r="E14" s="9" t="str">
        <f t="array" aca="1" ref="E14" ca="1">IFERROR(INDEX(INDIRECT(CONCATENATE("'Records History'!","$C$",($G$3+5),":","$J$",($G$3+5+$G$2-1))),+$C14,7),"")</f>
        <v/>
      </c>
      <c r="F14" s="5" t="str">
        <f t="array" aca="1" ref="F14" ca="1">IFERROR(INDEX(INDIRECT(CONCATENATE("'Records History'!","$C$",($G$3+5),":","$J$",($G$3+5+$G$2-1))),+$C14,8),"")</f>
        <v/>
      </c>
    </row>
    <row r="15" spans="3:8" ht="12" customHeight="1" x14ac:dyDescent="0.2">
      <c r="C15" s="36" t="str">
        <f t="shared" si="0"/>
        <v xml:space="preserve"> </v>
      </c>
      <c r="D15" s="36"/>
      <c r="E15" s="9" t="str">
        <f t="array" aca="1" ref="E15" ca="1">IFERROR(INDEX(INDIRECT(CONCATENATE("'Records History'!","$C$",($G$3+5),":","$J$",($G$3+5+$G$2-1))),+$C15,7),"")</f>
        <v/>
      </c>
      <c r="F15" s="5" t="str">
        <f t="array" aca="1" ref="F15" ca="1">IFERROR(INDEX(INDIRECT(CONCATENATE("'Records History'!","$C$",($G$3+5),":","$J$",($G$3+5+$G$2-1))),+$C15,8),"")</f>
        <v/>
      </c>
    </row>
    <row r="16" spans="3:8" ht="12" customHeight="1" x14ac:dyDescent="0.2">
      <c r="C16" s="36" t="str">
        <f t="shared" si="0"/>
        <v xml:space="preserve"> </v>
      </c>
      <c r="D16" s="36"/>
      <c r="E16" s="9" t="str">
        <f t="array" aca="1" ref="E16" ca="1">IFERROR(INDEX(INDIRECT(CONCATENATE("'Records History'!","$C$",($G$3+5),":","$J$",($G$3+5+$G$2-1))),+$C16,7),"")</f>
        <v/>
      </c>
      <c r="F16" s="5" t="str">
        <f t="array" aca="1" ref="F16" ca="1">IFERROR(INDEX(INDIRECT(CONCATENATE("'Records History'!","$C$",($G$3+5),":","$J$",($G$3+5+$G$2-1))),+$C16,8),"")</f>
        <v/>
      </c>
    </row>
    <row r="17" spans="3:8" ht="12" customHeight="1" x14ac:dyDescent="0.2">
      <c r="C17" s="36" t="str">
        <f t="shared" si="0"/>
        <v xml:space="preserve"> </v>
      </c>
      <c r="D17" s="36"/>
      <c r="E17" s="9" t="str">
        <f t="array" aca="1" ref="E17" ca="1">IFERROR(INDEX(INDIRECT(CONCATENATE("'Records History'!","$C$",($G$3+5),":","$J$",($G$3+5+$G$2-1))),+$C17,7),"")</f>
        <v/>
      </c>
      <c r="F17" s="5" t="str">
        <f t="array" aca="1" ref="F17" ca="1">IFERROR(INDEX(INDIRECT(CONCATENATE("'Records History'!","$C$",($G$3+5),":","$J$",($G$3+5+$G$2-1))),+$C17,8),"")</f>
        <v/>
      </c>
      <c r="G17" s="52" t="str">
        <f t="array" ref="G17">IFERROR(MATCH(D5&amp;F2,+RHCC&amp;+RCDATE,0),"")</f>
        <v/>
      </c>
      <c r="H17" s="53" t="s">
        <v>54</v>
      </c>
    </row>
    <row r="18" spans="3:8" ht="12" customHeight="1" x14ac:dyDescent="0.2">
      <c r="C18" s="36" t="str">
        <f t="shared" si="0"/>
        <v xml:space="preserve"> </v>
      </c>
      <c r="D18" s="36"/>
      <c r="E18" s="9" t="str">
        <f t="array" aca="1" ref="E18" ca="1">IFERROR(INDEX(INDIRECT(CONCATENATE("'Records History'!","$C$",($G$3+5),":","$J$",($G$3+5+$G$2-1))),+$C18,7),"")</f>
        <v/>
      </c>
      <c r="F18" s="5" t="str">
        <f t="array" aca="1" ref="F18" ca="1">IFERROR(INDEX(INDIRECT(CONCATENATE("'Records History'!","$C$",($G$3+5),":","$J$",($G$3+5+$G$2-1))),+$C18,8),"")</f>
        <v/>
      </c>
    </row>
    <row r="19" spans="3:8" ht="12" customHeight="1" x14ac:dyDescent="0.2">
      <c r="C19" s="36" t="str">
        <f t="shared" si="0"/>
        <v xml:space="preserve"> </v>
      </c>
      <c r="D19" s="36"/>
      <c r="E19" s="9" t="str">
        <f t="array" aca="1" ref="E19" ca="1">IFERROR(INDEX(INDIRECT(CONCATENATE("'Records History'!","$C$",($G$3+5),":","$J$",($G$3+5+$G$2-1))),+$C19,7),"")</f>
        <v/>
      </c>
      <c r="F19" s="5" t="str">
        <f t="array" aca="1" ref="F19" ca="1">IFERROR(INDEX(INDIRECT(CONCATENATE("'Records History'!","$C$",($G$3+5),":","$J$",($G$3+5+$G$2-1))),+$C19,8),"")</f>
        <v/>
      </c>
      <c r="G19" s="52" t="str">
        <f t="array" aca="1" ref="G19" ca="1">IFERROR(INDEX(INDIRECT(CONCATENATE("'Records History'!","C",(G$3+5),":","j",(G$3+5+G$2-1))),1,7),"")</f>
        <v/>
      </c>
    </row>
    <row r="20" spans="3:8" ht="12" customHeight="1" x14ac:dyDescent="0.2">
      <c r="C20" s="36" t="str">
        <f t="shared" si="0"/>
        <v xml:space="preserve"> </v>
      </c>
      <c r="D20" s="36"/>
      <c r="E20" s="9" t="str">
        <f t="array" aca="1" ref="E20" ca="1">IFERROR(INDEX(INDIRECT(CONCATENATE("'Records History'!","$C$",($G$3+5),":","$J$",($G$3+5+$G$2-1))),+$C20,7),"")</f>
        <v/>
      </c>
      <c r="F20" s="5" t="str">
        <f t="array" aca="1" ref="F20" ca="1">IFERROR(INDEX(INDIRECT(CONCATENATE("'Records History'!","$C$",($G$3+5),":","$J$",($G$3+5+$G$2-1))),+$C20,8),"")</f>
        <v/>
      </c>
    </row>
    <row r="21" spans="3:8" ht="12" customHeight="1" x14ac:dyDescent="0.2">
      <c r="C21" s="36" t="str">
        <f t="shared" si="0"/>
        <v xml:space="preserve"> </v>
      </c>
      <c r="D21" s="36"/>
      <c r="E21" s="9" t="str">
        <f t="array" aca="1" ref="E21" ca="1">IFERROR(INDEX(INDIRECT(CONCATENATE("'Records History'!","$C$",($G$3+5),":","$J$",($G$3+5+$G$2-1))),+$C21,7),"")</f>
        <v/>
      </c>
      <c r="F21" s="5" t="str">
        <f t="array" aca="1" ref="F21" ca="1">IFERROR(INDEX(INDIRECT(CONCATENATE("'Records History'!","$C$",($G$3+5),":","$J$",($G$3+5+$G$2-1))),+$C21,8),"")</f>
        <v/>
      </c>
    </row>
    <row r="22" spans="3:8" ht="12" customHeight="1" x14ac:dyDescent="0.2">
      <c r="C22" s="36" t="str">
        <f t="shared" si="0"/>
        <v xml:space="preserve"> </v>
      </c>
      <c r="D22" s="36"/>
      <c r="E22" s="9" t="str">
        <f t="array" aca="1" ref="E22" ca="1">IFERROR(INDEX(INDIRECT(CONCATENATE("'Records History'!","$C$",($G$3+5),":","$J$",($G$3+5+$G$2-1))),+$C22,7),"")</f>
        <v/>
      </c>
      <c r="F22" s="5" t="str">
        <f t="array" aca="1" ref="F22" ca="1">IFERROR(INDEX(INDIRECT(CONCATENATE("'Records History'!","$C$",($G$3+5),":","$J$",($G$3+5+$G$2-1))),+$C22,8),"")</f>
        <v/>
      </c>
    </row>
    <row r="23" spans="3:8" ht="12" customHeight="1" x14ac:dyDescent="0.2">
      <c r="C23" s="36" t="str">
        <f t="shared" si="0"/>
        <v xml:space="preserve"> </v>
      </c>
      <c r="D23" s="36"/>
      <c r="E23" s="9" t="str">
        <f t="array" aca="1" ref="E23" ca="1">IFERROR(INDEX(INDIRECT(CONCATENATE("'Records History'!","$C$",($G$3+5),":","$J$",($G$3+5+$G$2-1))),+$C23,7),"")</f>
        <v/>
      </c>
      <c r="F23" s="5" t="str">
        <f t="array" aca="1" ref="F23" ca="1">IFERROR(INDEX(INDIRECT(CONCATENATE("'Records History'!","$C$",($G$3+5),":","$J$",($G$3+5+$G$2-1))),+$C23,8),"")</f>
        <v/>
      </c>
    </row>
    <row r="24" spans="3:8" ht="12" customHeight="1" x14ac:dyDescent="0.2">
      <c r="C24" s="36" t="str">
        <f t="shared" si="0"/>
        <v xml:space="preserve"> </v>
      </c>
      <c r="D24" s="36"/>
      <c r="E24" s="9" t="str">
        <f t="array" aca="1" ref="E24" ca="1">IFERROR(INDEX(INDIRECT(CONCATENATE("'Records History'!","$C$",($G$3+5),":","$J$",($G$3+5+$G$2-1))),+$C24,7),"")</f>
        <v/>
      </c>
      <c r="F24" s="5" t="str">
        <f t="array" aca="1" ref="F24" ca="1">IFERROR(INDEX(INDIRECT(CONCATENATE("'Records History'!","$C$",($G$3+5),":","$J$",($G$3+5+$G$2-1))),+$C24,8),"")</f>
        <v/>
      </c>
    </row>
    <row r="25" spans="3:8" ht="12" customHeight="1" x14ac:dyDescent="0.2">
      <c r="C25" s="36" t="str">
        <f t="shared" si="0"/>
        <v xml:space="preserve"> </v>
      </c>
      <c r="D25" s="36"/>
      <c r="E25" s="9" t="str">
        <f t="array" aca="1" ref="E25" ca="1">IFERROR(INDEX(INDIRECT(CONCATENATE("'Records History'!","$C$",($G$3+5),":","$J$",($G$3+5+$G$2-1))),+$C25,7),"")</f>
        <v/>
      </c>
      <c r="F25" s="5" t="str">
        <f t="array" aca="1" ref="F25" ca="1">IFERROR(INDEX(INDIRECT(CONCATENATE("'Records History'!","$C$",($G$3+5),":","$J$",($G$3+5+$G$2-1))),+$C25,8),"")</f>
        <v/>
      </c>
    </row>
    <row r="26" spans="3:8" ht="12" customHeight="1" x14ac:dyDescent="0.2">
      <c r="C26" s="36" t="str">
        <f t="shared" si="0"/>
        <v xml:space="preserve"> </v>
      </c>
      <c r="D26" s="36"/>
      <c r="E26" s="9" t="str">
        <f t="array" aca="1" ref="E26" ca="1">IFERROR(INDEX(INDIRECT(CONCATENATE("'Records History'!","$C$",($G$3+5),":","$J$",($G$3+5+$G$2-1))),+$C26,7),"")</f>
        <v/>
      </c>
      <c r="F26" s="5" t="str">
        <f t="array" aca="1" ref="F26" ca="1">IFERROR(INDEX(INDIRECT(CONCATENATE("'Records History'!","$C$",($G$3+5),":","$J$",($G$3+5+$G$2-1))),+$C26,8),"")</f>
        <v/>
      </c>
    </row>
    <row r="27" spans="3:8" ht="12" customHeight="1" x14ac:dyDescent="0.2">
      <c r="C27" s="36" t="str">
        <f t="shared" si="0"/>
        <v xml:space="preserve"> </v>
      </c>
      <c r="D27" s="36"/>
      <c r="E27" s="9" t="str">
        <f t="array" aca="1" ref="E27" ca="1">IFERROR(INDEX(INDIRECT(CONCATENATE("'Records History'!","$C$",($G$3+5),":","$J$",($G$3+5+$G$2-1))),+$C27,7),"")</f>
        <v/>
      </c>
      <c r="F27" s="5" t="str">
        <f t="array" aca="1" ref="F27" ca="1">IFERROR(INDEX(INDIRECT(CONCATENATE("'Records History'!","$C$",($G$3+5),":","$J$",($G$3+5+$G$2-1))),+$C27,8),"")</f>
        <v/>
      </c>
    </row>
    <row r="28" spans="3:8" ht="12" customHeight="1" x14ac:dyDescent="0.2">
      <c r="C28" s="36" t="str">
        <f t="shared" si="0"/>
        <v xml:space="preserve"> </v>
      </c>
      <c r="D28" s="36"/>
      <c r="E28" s="9" t="str">
        <f t="array" aca="1" ref="E28" ca="1">IFERROR(INDEX(INDIRECT(CONCATENATE("'Records History'!","$C$",($G$3+5),":","$J$",($G$3+5+$G$2-1))),+$C28,7),"")</f>
        <v/>
      </c>
      <c r="F28" s="5" t="str">
        <f t="array" aca="1" ref="F28" ca="1">IFERROR(INDEX(INDIRECT(CONCATENATE("'Records History'!","$C$",($G$3+5),":","$J$",($G$3+5+$G$2-1))),+$C28,8),"")</f>
        <v/>
      </c>
    </row>
    <row r="29" spans="3:8" ht="12" customHeight="1" x14ac:dyDescent="0.2">
      <c r="C29" s="36" t="str">
        <f t="shared" si="0"/>
        <v xml:space="preserve"> </v>
      </c>
      <c r="D29" s="36"/>
      <c r="E29" s="9" t="str">
        <f t="array" aca="1" ref="E29" ca="1">IFERROR(INDEX(INDIRECT(CONCATENATE("'Records History'!","$C$",($G$3+5),":","$J$",($G$3+5+$G$2-1))),+$C29,7),"")</f>
        <v/>
      </c>
      <c r="F29" s="5" t="str">
        <f t="array" aca="1" ref="F29" ca="1">IFERROR(INDEX(INDIRECT(CONCATENATE("'Records History'!","$C$",($G$3+5),":","$J$",($G$3+5+$G$2-1))),+$C29,8),"")</f>
        <v/>
      </c>
    </row>
    <row r="30" spans="3:8" ht="12" customHeight="1" x14ac:dyDescent="0.2">
      <c r="C30" s="36" t="str">
        <f t="shared" si="0"/>
        <v xml:space="preserve"> </v>
      </c>
      <c r="D30" s="36"/>
      <c r="E30" s="9" t="str">
        <f t="array" aca="1" ref="E30" ca="1">IFERROR(INDEX(INDIRECT(CONCATENATE("'Records History'!","$C$",($G$3+5),":","$J$",($G$3+5+$G$2-1))),+$C30,7),"")</f>
        <v/>
      </c>
      <c r="F30" s="5" t="str">
        <f t="array" aca="1" ref="F30" ca="1">IFERROR(INDEX(INDIRECT(CONCATENATE("'Records History'!","$C$",($G$3+5),":","$J$",($G$3+5+$G$2-1))),+$C30,8),"")</f>
        <v/>
      </c>
    </row>
    <row r="31" spans="3:8" ht="12" customHeight="1" x14ac:dyDescent="0.2">
      <c r="C31" s="36" t="str">
        <f t="shared" si="0"/>
        <v xml:space="preserve"> </v>
      </c>
      <c r="D31" s="36"/>
      <c r="E31" s="9" t="str">
        <f t="array" aca="1" ref="E31" ca="1">IFERROR(INDEX(INDIRECT(CONCATENATE("'Records History'!","$C$",($G$3+5),":","$J$",($G$3+5+$G$2-1))),+$C31,7),"")</f>
        <v/>
      </c>
      <c r="F31" s="5" t="str">
        <f t="array" aca="1" ref="F31" ca="1">IFERROR(INDEX(INDIRECT(CONCATENATE("'Records History'!","$C$",($G$3+5),":","$J$",($G$3+5+$G$2-1))),+$C31,8),"")</f>
        <v/>
      </c>
    </row>
    <row r="32" spans="3:8" ht="12" customHeight="1" x14ac:dyDescent="0.2">
      <c r="C32" s="36" t="str">
        <f t="shared" si="0"/>
        <v xml:space="preserve"> </v>
      </c>
      <c r="D32" s="36"/>
      <c r="E32" s="9" t="str">
        <f t="array" aca="1" ref="E32" ca="1">IFERROR(INDEX(INDIRECT(CONCATENATE("'Records History'!","$C$",($G$3+5),":","$J$",($G$3+5+$G$2-1))),+$C32,7),"")</f>
        <v/>
      </c>
      <c r="F32" s="5" t="str">
        <f t="array" aca="1" ref="F32" ca="1">IFERROR(INDEX(INDIRECT(CONCATENATE("'Records History'!","$C$",($G$3+5),":","$J$",($G$3+5+$G$2-1))),+$C32,8),"")</f>
        <v/>
      </c>
    </row>
    <row r="33" spans="3:6" ht="12" customHeight="1" x14ac:dyDescent="0.2">
      <c r="C33" s="36" t="str">
        <f t="shared" si="0"/>
        <v xml:space="preserve"> </v>
      </c>
      <c r="D33" s="36"/>
      <c r="E33" s="9" t="str">
        <f t="array" aca="1" ref="E33" ca="1">IFERROR(INDEX(INDIRECT(CONCATENATE("'Records History'!","$C$",($G$3+5),":","$J$",($G$3+5+$G$2-1))),+$C33,7),"")</f>
        <v/>
      </c>
      <c r="F33" s="5" t="str">
        <f t="array" aca="1" ref="F33" ca="1">IFERROR(INDEX(INDIRECT(CONCATENATE("'Records History'!","$C$",($G$3+5),":","$J$",($G$3+5+$G$2-1))),+$C33,8),"")</f>
        <v/>
      </c>
    </row>
    <row r="34" spans="3:6" ht="12" customHeight="1" x14ac:dyDescent="0.2">
      <c r="C34" s="36" t="str">
        <f t="shared" si="0"/>
        <v xml:space="preserve"> </v>
      </c>
      <c r="D34" s="36"/>
      <c r="E34" s="9" t="str">
        <f t="array" aca="1" ref="E34" ca="1">IFERROR(INDEX(INDIRECT(CONCATENATE("'Records History'!","$C$",($G$3+5),":","$J$",($G$3+5+$G$2-1))),+$C34,7),"")</f>
        <v/>
      </c>
      <c r="F34" s="5" t="str">
        <f t="array" aca="1" ref="F34" ca="1">IFERROR(INDEX(INDIRECT(CONCATENATE("'Records History'!","$C$",($G$3+5),":","$J$",($G$3+5+$G$2-1))),+$C34,8),"")</f>
        <v/>
      </c>
    </row>
    <row r="35" spans="3:6" ht="12" customHeight="1" x14ac:dyDescent="0.2">
      <c r="C35" s="36" t="str">
        <f t="shared" si="0"/>
        <v xml:space="preserve"> </v>
      </c>
      <c r="D35" s="36"/>
      <c r="E35" s="9" t="str">
        <f t="array" aca="1" ref="E35" ca="1">IFERROR(INDEX(INDIRECT(CONCATENATE("'Records History'!","$C$",($G$3+5),":","$J$",($G$3+5+$G$2-1))),+$C35,7),"")</f>
        <v/>
      </c>
      <c r="F35" s="5" t="str">
        <f t="array" aca="1" ref="F35" ca="1">IFERROR(INDEX(INDIRECT(CONCATENATE("'Records History'!","$C$",($G$3+5),":","$J$",($G$3+5+$G$2-1))),+$C35,8),"")</f>
        <v/>
      </c>
    </row>
    <row r="36" spans="3:6" ht="12" customHeight="1" x14ac:dyDescent="0.2">
      <c r="C36" s="36" t="str">
        <f t="shared" si="0"/>
        <v xml:space="preserve"> </v>
      </c>
      <c r="D36" s="36"/>
      <c r="E36" s="9" t="str">
        <f t="array" aca="1" ref="E36" ca="1">IFERROR(INDEX(INDIRECT(CONCATENATE("'Records History'!","$C$",($G$3+5),":","$J$",($G$3+5+$G$2-1))),+$C36,7),"")</f>
        <v/>
      </c>
      <c r="F36" s="5" t="str">
        <f t="array" aca="1" ref="F36" ca="1">IFERROR(INDEX(INDIRECT(CONCATENATE("'Records History'!","$C$",($G$3+5),":","$J$",($G$3+5+$G$2-1))),+$C36,8),"")</f>
        <v/>
      </c>
    </row>
    <row r="37" spans="3:6" ht="12" customHeight="1" x14ac:dyDescent="0.2">
      <c r="C37" s="36" t="str">
        <f t="shared" si="0"/>
        <v xml:space="preserve"> </v>
      </c>
      <c r="D37" s="36"/>
      <c r="E37" s="9" t="str">
        <f t="array" aca="1" ref="E37" ca="1">IFERROR(INDEX(INDIRECT(CONCATENATE("'Records History'!","$C$",($G$3+5),":","$J$",($G$3+5+$G$2-1))),+$C37,7),"")</f>
        <v/>
      </c>
      <c r="F37" s="5" t="str">
        <f t="array" aca="1" ref="F37" ca="1">IFERROR(INDEX(INDIRECT(CONCATENATE("'Records History'!","$C$",($G$3+5),":","$J$",($G$3+5+$G$2-1))),+$C37,8),"")</f>
        <v/>
      </c>
    </row>
    <row r="38" spans="3:6" ht="12" customHeight="1" x14ac:dyDescent="0.2">
      <c r="C38" s="36" t="str">
        <f t="shared" si="0"/>
        <v xml:space="preserve"> </v>
      </c>
      <c r="D38" s="36"/>
      <c r="E38" s="9" t="str">
        <f t="array" aca="1" ref="E38" ca="1">IFERROR(INDEX(INDIRECT(CONCATENATE("'Records History'!","$C$",($G$3+5),":","$J$",($G$3+5+$G$2-1))),+$C38,7),"")</f>
        <v/>
      </c>
      <c r="F38" s="5" t="str">
        <f t="array" aca="1" ref="F38" ca="1">IFERROR(INDEX(INDIRECT(CONCATENATE("'Records History'!","$C$",($G$3+5),":","$J$",($G$3+5+$G$2-1))),+$C38,8),"")</f>
        <v/>
      </c>
    </row>
    <row r="39" spans="3:6" ht="12" customHeight="1" x14ac:dyDescent="0.2">
      <c r="C39" s="36" t="str">
        <f t="shared" si="0"/>
        <v xml:space="preserve"> </v>
      </c>
      <c r="D39" s="36"/>
      <c r="E39" s="9" t="str">
        <f t="array" aca="1" ref="E39" ca="1">IFERROR(INDEX(INDIRECT(CONCATENATE("'Records History'!","$C$",($G$3+5),":","$J$",($G$3+5+$G$2-1))),+$C39,7),"")</f>
        <v/>
      </c>
      <c r="F39" s="5" t="str">
        <f t="array" aca="1" ref="F39" ca="1">IFERROR(INDEX(INDIRECT(CONCATENATE("'Records History'!","$C$",($G$3+5),":","$J$",($G$3+5+$G$2-1))),+$C39,8),"")</f>
        <v/>
      </c>
    </row>
    <row r="40" spans="3:6" ht="12" customHeight="1" x14ac:dyDescent="0.2">
      <c r="C40" s="36" t="str">
        <f t="shared" si="0"/>
        <v xml:space="preserve"> </v>
      </c>
      <c r="D40" s="36"/>
      <c r="E40" s="9" t="str">
        <f t="array" aca="1" ref="E40" ca="1">IFERROR(INDEX(INDIRECT(CONCATENATE("'Records History'!","$C$",($G$3+5),":","$J$",($G$3+5+$G$2-1))),+$C40,7),"")</f>
        <v/>
      </c>
      <c r="F40" s="5" t="str">
        <f t="array" aca="1" ref="F40" ca="1">IFERROR(INDEX(INDIRECT(CONCATENATE("'Records History'!","$C$",($G$3+5),":","$J$",($G$3+5+$G$2-1))),+$C40,8),"")</f>
        <v/>
      </c>
    </row>
    <row r="41" spans="3:6" ht="12" customHeight="1" x14ac:dyDescent="0.2">
      <c r="C41" s="36" t="str">
        <f t="shared" si="0"/>
        <v xml:space="preserve"> </v>
      </c>
      <c r="D41" s="36"/>
      <c r="E41" s="9" t="str">
        <f t="array" aca="1" ref="E41" ca="1">IFERROR(INDEX(INDIRECT(CONCATENATE("'Records History'!","$C$",($G$3+5),":","$J$",($G$3+5+$G$2-1))),+$C41,7),"")</f>
        <v/>
      </c>
      <c r="F41" s="5" t="str">
        <f t="array" aca="1" ref="F41" ca="1">IFERROR(INDEX(INDIRECT(CONCATENATE("'Records History'!","$C$",($G$3+5),":","$J$",($G$3+5+$G$2-1))),+$C41,8),"")</f>
        <v/>
      </c>
    </row>
    <row r="42" spans="3:6" ht="12" customHeight="1" x14ac:dyDescent="0.2">
      <c r="C42" s="36" t="str">
        <f t="shared" si="0"/>
        <v xml:space="preserve"> </v>
      </c>
      <c r="D42" s="36"/>
      <c r="E42" s="9" t="str">
        <f t="array" aca="1" ref="E42" ca="1">IFERROR(INDEX(INDIRECT(CONCATENATE("'Records History'!","$C$",($G$3+5),":","$J$",($G$3+5+$G$2-1))),+$C42,7),"")</f>
        <v/>
      </c>
      <c r="F42" s="5" t="str">
        <f t="array" aca="1" ref="F42" ca="1">IFERROR(INDEX(INDIRECT(CONCATENATE("'Records History'!","$C$",($G$3+5),":","$J$",($G$3+5+$G$2-1))),+$C42,8),"")</f>
        <v/>
      </c>
    </row>
    <row r="43" spans="3:6" ht="12" customHeight="1" x14ac:dyDescent="0.2">
      <c r="C43" s="36" t="str">
        <f t="shared" si="0"/>
        <v xml:space="preserve"> </v>
      </c>
      <c r="D43" s="36"/>
      <c r="E43" s="9" t="str">
        <f t="array" aca="1" ref="E43" ca="1">IFERROR(INDEX(INDIRECT(CONCATENATE("'Records History'!","$C$",($G$3+5),":","$J$",($G$3+5+$G$2-1))),+$C43,7),"")</f>
        <v/>
      </c>
      <c r="F43" s="5" t="str">
        <f t="array" aca="1" ref="F43" ca="1">IFERROR(INDEX(INDIRECT(CONCATENATE("'Records History'!","$C$",($G$3+5),":","$J$",($G$3+5+$G$2-1))),+$C43,8),"")</f>
        <v/>
      </c>
    </row>
    <row r="44" spans="3:6" ht="12" customHeight="1" x14ac:dyDescent="0.2">
      <c r="C44" s="36" t="str">
        <f t="shared" si="0"/>
        <v xml:space="preserve"> </v>
      </c>
      <c r="D44" s="36"/>
      <c r="E44" s="9" t="str">
        <f t="array" aca="1" ref="E44" ca="1">IFERROR(INDEX(INDIRECT(CONCATENATE("'Records History'!","$C$",($G$3+5),":","$J$",($G$3+5+$G$2-1))),+$C44,7),"")</f>
        <v/>
      </c>
      <c r="F44" s="5" t="str">
        <f t="array" aca="1" ref="F44" ca="1">IFERROR(INDEX(INDIRECT(CONCATENATE("'Records History'!","$C$",($G$3+5),":","$J$",($G$3+5+$G$2-1))),+$C44,8),"")</f>
        <v/>
      </c>
    </row>
    <row r="45" spans="3:6" ht="12" customHeight="1" x14ac:dyDescent="0.2">
      <c r="C45" s="36" t="str">
        <f t="shared" si="0"/>
        <v xml:space="preserve"> </v>
      </c>
      <c r="D45" s="36"/>
      <c r="E45" s="9" t="str">
        <f t="array" aca="1" ref="E45" ca="1">IFERROR(INDEX(INDIRECT(CONCATENATE("'Records History'!","$C$",($G$3+5),":","$J$",($G$3+5+$G$2-1))),+$C45,7),"")</f>
        <v/>
      </c>
      <c r="F45" s="5" t="str">
        <f t="array" aca="1" ref="F45" ca="1">IFERROR(INDEX(INDIRECT(CONCATENATE("'Records History'!","$C$",($G$3+5),":","$J$",($G$3+5+$G$2-1))),+$C45,8),"")</f>
        <v/>
      </c>
    </row>
    <row r="46" spans="3:6" ht="12" customHeight="1" x14ac:dyDescent="0.2">
      <c r="C46" s="36" t="str">
        <f t="shared" si="0"/>
        <v xml:space="preserve"> </v>
      </c>
      <c r="D46" s="36"/>
      <c r="E46" s="9" t="str">
        <f t="array" aca="1" ref="E46" ca="1">IFERROR(INDEX(INDIRECT(CONCATENATE("'Records History'!","$C$",($G$3+5),":","$J$",($G$3+5+$G$2-1))),+$C46,7),"")</f>
        <v/>
      </c>
      <c r="F46" s="5" t="str">
        <f t="array" aca="1" ref="F46" ca="1">IFERROR(INDEX(INDIRECT(CONCATENATE("'Records History'!","$C$",($G$3+5),":","$J$",($G$3+5+$G$2-1))),+$C46,8),"")</f>
        <v/>
      </c>
    </row>
    <row r="47" spans="3:6" ht="12" customHeight="1" x14ac:dyDescent="0.2">
      <c r="C47" s="36" t="str">
        <f t="shared" si="0"/>
        <v xml:space="preserve"> </v>
      </c>
      <c r="D47" s="36"/>
      <c r="E47" s="9" t="str">
        <f t="array" aca="1" ref="E47" ca="1">IFERROR(INDEX(INDIRECT(CONCATENATE("'Records History'!","$C$",($G$3+5),":","$J$",($G$3+5+$G$2-1))),+$C47,7),"")</f>
        <v/>
      </c>
      <c r="F47" s="5" t="str">
        <f t="array" aca="1" ref="F47" ca="1">IFERROR(INDEX(INDIRECT(CONCATENATE("'Records History'!","$C$",($G$3+5),":","$J$",($G$3+5+$G$2-1))),+$C47,8),"")</f>
        <v/>
      </c>
    </row>
    <row r="48" spans="3:6" ht="12" customHeight="1" x14ac:dyDescent="0.2">
      <c r="C48" s="36" t="str">
        <f t="shared" si="0"/>
        <v xml:space="preserve"> </v>
      </c>
      <c r="D48" s="36"/>
      <c r="E48" s="9" t="str">
        <f t="array" aca="1" ref="E48" ca="1">IFERROR(INDEX(INDIRECT(CONCATENATE("'Records History'!","$C$",($G$3+5),":","$J$",($G$3+5+$G$2-1))),+$C48,7),"")</f>
        <v/>
      </c>
      <c r="F48" s="5" t="str">
        <f t="array" aca="1" ref="F48" ca="1">IFERROR(INDEX(INDIRECT(CONCATENATE("'Records History'!","$C$",($G$3+5),":","$J$",($G$3+5+$G$2-1))),+$C48,8),"")</f>
        <v/>
      </c>
    </row>
    <row r="49" spans="3:6" ht="12" customHeight="1" x14ac:dyDescent="0.2">
      <c r="C49" s="36" t="str">
        <f t="shared" si="0"/>
        <v xml:space="preserve"> </v>
      </c>
      <c r="D49" s="36"/>
      <c r="E49" s="9" t="str">
        <f t="array" aca="1" ref="E49" ca="1">IFERROR(INDEX(INDIRECT(CONCATENATE("'Records History'!","$C$",($G$3+5),":","$J$",($G$3+5+$G$2-1))),+$C49,7),"")</f>
        <v/>
      </c>
      <c r="F49" s="5" t="str">
        <f t="array" aca="1" ref="F49" ca="1">IFERROR(INDEX(INDIRECT(CONCATENATE("'Records History'!","$C$",($G$3+5),":","$J$",($G$3+5+$G$2-1))),+$C49,8),"")</f>
        <v/>
      </c>
    </row>
    <row r="50" spans="3:6" ht="12" customHeight="1" x14ac:dyDescent="0.2">
      <c r="C50" s="36" t="str">
        <f t="shared" si="0"/>
        <v xml:space="preserve"> </v>
      </c>
      <c r="D50" s="36"/>
      <c r="E50" s="9" t="str">
        <f t="array" aca="1" ref="E50" ca="1">IFERROR(INDEX(INDIRECT(CONCATENATE("'Records History'!","$C$",($G$3+5),":","$J$",($G$3+5+$G$2-1))),+$C50,7),"")</f>
        <v/>
      </c>
      <c r="F50" s="5" t="str">
        <f t="array" aca="1" ref="F50" ca="1">IFERROR(INDEX(INDIRECT(CONCATENATE("'Records History'!","$C$",($G$3+5),":","$J$",($G$3+5+$G$2-1))),+$C50,8),"")</f>
        <v/>
      </c>
    </row>
    <row r="51" spans="3:6" ht="12" customHeight="1" x14ac:dyDescent="0.2">
      <c r="C51" s="36"/>
      <c r="D51" s="36"/>
      <c r="E51" s="9"/>
      <c r="F51" s="5"/>
    </row>
    <row r="52" spans="3:6" x14ac:dyDescent="0.2">
      <c r="C52" s="37" t="s">
        <v>6</v>
      </c>
      <c r="D52" s="37"/>
      <c r="E52" s="37"/>
      <c r="F52" s="8">
        <f ca="1">SUM(F8:F51)</f>
        <v>0</v>
      </c>
    </row>
  </sheetData>
  <customSheetViews>
    <customSheetView guid="{8C4FF41B-A1CB-45C0-9E2F-2A957F416554}">
      <selection activeCell="E8" sqref="E8:E57"/>
      <pageMargins left="0.7" right="0.7" top="0.75" bottom="0.75" header="0.3" footer="0.3"/>
      <pageSetup paperSize="9" orientation="portrait" r:id="rId1"/>
    </customSheetView>
  </customSheetViews>
  <mergeCells count="49">
    <mergeCell ref="C36:D36"/>
    <mergeCell ref="C41:D41"/>
    <mergeCell ref="C42:D42"/>
    <mergeCell ref="C43:D43"/>
    <mergeCell ref="C44:D44"/>
    <mergeCell ref="C45:D45"/>
    <mergeCell ref="C31:D31"/>
    <mergeCell ref="C32:D32"/>
    <mergeCell ref="C33:D33"/>
    <mergeCell ref="C34:D34"/>
    <mergeCell ref="C35:D35"/>
    <mergeCell ref="C2:E2"/>
    <mergeCell ref="C4:F4"/>
    <mergeCell ref="C7:D7"/>
    <mergeCell ref="C8:D8"/>
    <mergeCell ref="C9:D9"/>
    <mergeCell ref="C3:F3"/>
    <mergeCell ref="C49:D49"/>
    <mergeCell ref="C50:D50"/>
    <mergeCell ref="C26:D26"/>
    <mergeCell ref="C27:D27"/>
    <mergeCell ref="C52:E52"/>
    <mergeCell ref="C28:D28"/>
    <mergeCell ref="C29:D29"/>
    <mergeCell ref="C47:D47"/>
    <mergeCell ref="C48:D48"/>
    <mergeCell ref="C37:D37"/>
    <mergeCell ref="C38:D38"/>
    <mergeCell ref="C39:D39"/>
    <mergeCell ref="C40:D40"/>
    <mergeCell ref="C51:D51"/>
    <mergeCell ref="C46:D46"/>
    <mergeCell ref="C30:D30"/>
    <mergeCell ref="C12:D12"/>
    <mergeCell ref="C13:D13"/>
    <mergeCell ref="C10:D10"/>
    <mergeCell ref="C11:D11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</mergeCells>
  <conditionalFormatting sqref="E51">
    <cfRule type="duplicateValues" dxfId="6" priority="9"/>
  </conditionalFormatting>
  <conditionalFormatting sqref="E8:E50">
    <cfRule type="duplicateValues" dxfId="5" priority="4"/>
  </conditionalFormatting>
  <conditionalFormatting sqref="C8:D50">
    <cfRule type="duplicateValues" dxfId="4" priority="1"/>
    <cfRule type="duplicateValues" dxfId="3" priority="2"/>
    <cfRule type="duplicateValues" dxfId="2" priority="3"/>
  </conditionalFormatting>
  <dataValidations count="4">
    <dataValidation type="custom" allowBlank="1" showInputMessage="1" showErrorMessage="1" errorTitle="Duplicate Reference Number" error="You have already entered the Same Reference Number !!" sqref="E8:E50" xr:uid="{00000000-0002-0000-0000-000000000000}">
      <formula1>COUNTIF(E$8:E$51,E8)=1</formula1>
    </dataValidation>
    <dataValidation type="custom" allowBlank="1" showInputMessage="1" showErrorMessage="1" errorTitle="Duplicate Reference Number" error="You have already entered the Same Reference Number !!" sqref="E51" xr:uid="{00000000-0002-0000-0000-000001000000}">
      <formula1>COUNTIF(E51:E100,E51)=1</formula1>
    </dataValidation>
    <dataValidation type="custom" allowBlank="1" showInputMessage="1" showErrorMessage="1" errorTitle="Duplicate Serial No" error="You've entered the duplicate serial number !!!" sqref="C8:D50" xr:uid="{00000000-0002-0000-0000-000002000000}">
      <formula1>COUNTIF(C$8:C$50,C8)=1</formula1>
    </dataValidation>
    <dataValidation type="list" allowBlank="1" showInputMessage="1" showErrorMessage="1" sqref="D5" xr:uid="{00000000-0002-0000-0000-000003000000}">
      <formula1>CustomerCode</formula1>
    </dataValidation>
  </dataValidation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00B050"/>
  </sheetPr>
  <dimension ref="B1:J24"/>
  <sheetViews>
    <sheetView tabSelected="1" topLeftCell="A4" workbookViewId="0">
      <selection activeCell="H16" sqref="H16:H22"/>
    </sheetView>
  </sheetViews>
  <sheetFormatPr defaultRowHeight="15" x14ac:dyDescent="0.25"/>
  <cols>
    <col min="2" max="2" width="12.140625" style="23" customWidth="1"/>
    <col min="3" max="3" width="13.7109375" style="28" customWidth="1"/>
    <col min="4" max="4" width="13.7109375" style="18" customWidth="1"/>
    <col min="5" max="5" width="17" style="29" customWidth="1"/>
    <col min="6" max="6" width="22.28515625" style="30" customWidth="1"/>
    <col min="7" max="7" width="18.28515625" style="18" customWidth="1"/>
    <col min="8" max="8" width="18.28515625" style="33" customWidth="1"/>
    <col min="9" max="9" width="19.5703125" style="35" bestFit="1" customWidth="1"/>
    <col min="10" max="10" width="15.5703125" style="31" customWidth="1"/>
    <col min="11" max="11" width="10.7109375" bestFit="1" customWidth="1"/>
  </cols>
  <sheetData>
    <row r="1" spans="2:10" x14ac:dyDescent="0.25">
      <c r="B1" s="17"/>
      <c r="C1" s="16"/>
      <c r="D1"/>
      <c r="E1" s="14"/>
      <c r="F1" s="15"/>
      <c r="G1"/>
      <c r="H1"/>
      <c r="I1"/>
      <c r="J1"/>
    </row>
    <row r="2" spans="2:10" ht="15" customHeight="1" x14ac:dyDescent="0.25">
      <c r="B2" s="40" t="s">
        <v>48</v>
      </c>
      <c r="C2" s="40"/>
      <c r="D2" s="40"/>
      <c r="E2" s="40"/>
      <c r="F2" s="40"/>
      <c r="G2" s="40"/>
      <c r="H2" s="40"/>
      <c r="I2" s="40"/>
      <c r="J2" s="41" t="s">
        <v>49</v>
      </c>
    </row>
    <row r="3" spans="2:10" ht="15" customHeight="1" x14ac:dyDescent="0.25">
      <c r="B3" s="40"/>
      <c r="C3" s="40"/>
      <c r="D3" s="40"/>
      <c r="E3" s="40"/>
      <c r="F3" s="40"/>
      <c r="G3" s="40"/>
      <c r="H3" s="40"/>
      <c r="I3" s="40"/>
      <c r="J3" s="42"/>
    </row>
    <row r="4" spans="2:10" ht="15.75" x14ac:dyDescent="0.25">
      <c r="B4" s="19" t="s">
        <v>45</v>
      </c>
      <c r="C4" s="19" t="s">
        <v>44</v>
      </c>
      <c r="D4" s="19" t="s">
        <v>0</v>
      </c>
      <c r="E4" s="20" t="s">
        <v>2</v>
      </c>
      <c r="F4" s="20" t="s">
        <v>7</v>
      </c>
      <c r="G4" s="20" t="s">
        <v>46</v>
      </c>
      <c r="H4" s="20" t="s">
        <v>50</v>
      </c>
      <c r="I4" s="20" t="s">
        <v>4</v>
      </c>
      <c r="J4" s="20" t="s">
        <v>5</v>
      </c>
    </row>
    <row r="5" spans="2:10" x14ac:dyDescent="0.25">
      <c r="B5" s="21"/>
      <c r="C5" s="21"/>
      <c r="D5" s="21"/>
      <c r="E5" s="22"/>
      <c r="F5" s="22"/>
      <c r="G5" s="22"/>
      <c r="H5" s="22"/>
      <c r="I5" s="18"/>
      <c r="J5" s="18"/>
    </row>
    <row r="6" spans="2:10" x14ac:dyDescent="0.25">
      <c r="B6" s="23">
        <v>1</v>
      </c>
      <c r="C6" s="24">
        <v>1001</v>
      </c>
      <c r="D6" s="21" t="str">
        <f t="shared" ref="D6:D24" si="0">VLOOKUP($C6,CustomerTable,2,FALSE)</f>
        <v>John1</v>
      </c>
      <c r="E6" s="25">
        <f t="shared" ref="E6:E24" si="1">VLOOKUP($C6,CustomerTable,3,FALSE)</f>
        <v>199228602273</v>
      </c>
      <c r="F6" s="26">
        <f t="shared" ref="F6:F24" si="2">VLOOKUP($C6,CustomerTable,4,FALSE)</f>
        <v>761514888</v>
      </c>
      <c r="G6" s="27" t="s">
        <v>47</v>
      </c>
      <c r="H6" s="32">
        <v>44331</v>
      </c>
      <c r="I6" s="35">
        <v>1</v>
      </c>
      <c r="J6" s="31">
        <v>1500</v>
      </c>
    </row>
    <row r="7" spans="2:10" x14ac:dyDescent="0.25">
      <c r="B7" s="23">
        <v>2</v>
      </c>
      <c r="C7" s="24">
        <v>1002</v>
      </c>
      <c r="D7" s="21" t="str">
        <f>VLOOKUP($C7,CustomerTable,2,FALSE)</f>
        <v>Kavin1</v>
      </c>
      <c r="E7" s="25">
        <f>VLOOKUP($C7,CustomerTable,3,FALSE)</f>
        <v>199228602274</v>
      </c>
      <c r="F7" s="26">
        <f>VLOOKUP($C7,CustomerTable,4,FALSE)</f>
        <v>761514889</v>
      </c>
      <c r="G7" s="27" t="s">
        <v>47</v>
      </c>
      <c r="H7" s="32">
        <v>44331</v>
      </c>
      <c r="I7" s="35">
        <v>2</v>
      </c>
      <c r="J7" s="31">
        <v>1250</v>
      </c>
    </row>
    <row r="8" spans="2:10" x14ac:dyDescent="0.25">
      <c r="B8" s="23">
        <v>3</v>
      </c>
      <c r="C8" s="24">
        <v>1002</v>
      </c>
      <c r="D8" s="21" t="str">
        <f>VLOOKUP($C8,CustomerTable,2,FALSE)</f>
        <v>Kavin1</v>
      </c>
      <c r="E8" s="25">
        <f>VLOOKUP($C8,CustomerTable,3,FALSE)</f>
        <v>199228602274</v>
      </c>
      <c r="F8" s="26">
        <f>VLOOKUP($C8,CustomerTable,4,FALSE)</f>
        <v>761514889</v>
      </c>
      <c r="G8" s="27" t="s">
        <v>47</v>
      </c>
      <c r="H8" s="32">
        <v>44331</v>
      </c>
      <c r="I8" s="35">
        <v>3</v>
      </c>
      <c r="J8" s="31">
        <v>1500</v>
      </c>
    </row>
    <row r="9" spans="2:10" x14ac:dyDescent="0.25">
      <c r="B9" s="23">
        <v>4</v>
      </c>
      <c r="C9" s="24">
        <v>1002</v>
      </c>
      <c r="D9" s="21" t="str">
        <f>VLOOKUP($C9,CustomerTable,2,FALSE)</f>
        <v>Kavin1</v>
      </c>
      <c r="E9" s="25">
        <f>VLOOKUP($C9,CustomerTable,3,FALSE)</f>
        <v>199228602274</v>
      </c>
      <c r="F9" s="26">
        <f>VLOOKUP($C9,CustomerTable,4,FALSE)</f>
        <v>761514889</v>
      </c>
      <c r="G9" s="27" t="s">
        <v>47</v>
      </c>
      <c r="H9" s="32">
        <v>44331</v>
      </c>
      <c r="I9" s="35">
        <v>4</v>
      </c>
      <c r="J9" s="31">
        <v>2500</v>
      </c>
    </row>
    <row r="10" spans="2:10" x14ac:dyDescent="0.25">
      <c r="B10" s="23">
        <v>5</v>
      </c>
      <c r="C10" s="24">
        <v>1002</v>
      </c>
      <c r="D10" s="21" t="str">
        <f>VLOOKUP($C10,CustomerTable,2,FALSE)</f>
        <v>Kavin1</v>
      </c>
      <c r="E10" s="25">
        <f>VLOOKUP($C10,CustomerTable,3,FALSE)</f>
        <v>199228602274</v>
      </c>
      <c r="F10" s="26">
        <f>VLOOKUP($C10,CustomerTable,4,FALSE)</f>
        <v>761514889</v>
      </c>
      <c r="G10" s="27" t="s">
        <v>47</v>
      </c>
      <c r="H10" s="32">
        <v>44331</v>
      </c>
      <c r="I10" s="35">
        <v>5</v>
      </c>
      <c r="J10" s="31">
        <v>1750</v>
      </c>
    </row>
    <row r="11" spans="2:10" x14ac:dyDescent="0.25">
      <c r="B11" s="23">
        <v>6</v>
      </c>
      <c r="C11" s="24">
        <v>1003</v>
      </c>
      <c r="D11" s="21" t="str">
        <f>VLOOKUP($C11,CustomerTable,2,FALSE)</f>
        <v>Rajkumar1</v>
      </c>
      <c r="E11" s="25">
        <f>VLOOKUP($C11,CustomerTable,3,FALSE)</f>
        <v>199228602275</v>
      </c>
      <c r="F11" s="26">
        <f>VLOOKUP($C11,CustomerTable,4,FALSE)</f>
        <v>761514890</v>
      </c>
      <c r="G11" s="27" t="s">
        <v>47</v>
      </c>
      <c r="H11" s="32">
        <v>44331</v>
      </c>
      <c r="I11" s="35">
        <v>6</v>
      </c>
      <c r="J11" s="31">
        <v>2225</v>
      </c>
    </row>
    <row r="12" spans="2:10" x14ac:dyDescent="0.25">
      <c r="B12" s="23">
        <v>7</v>
      </c>
      <c r="C12" s="24">
        <v>1003</v>
      </c>
      <c r="D12" s="21" t="str">
        <f>VLOOKUP($C12,CustomerTable,2,FALSE)</f>
        <v>Rajkumar1</v>
      </c>
      <c r="E12" s="25">
        <f>VLOOKUP($C12,CustomerTable,3,FALSE)</f>
        <v>199228602275</v>
      </c>
      <c r="F12" s="26">
        <f>VLOOKUP($C12,CustomerTable,4,FALSE)</f>
        <v>761514890</v>
      </c>
      <c r="G12" s="27" t="s">
        <v>47</v>
      </c>
      <c r="H12" s="32">
        <v>44362</v>
      </c>
      <c r="I12" s="35">
        <v>7</v>
      </c>
      <c r="J12" s="31">
        <v>2400</v>
      </c>
    </row>
    <row r="13" spans="2:10" x14ac:dyDescent="0.25">
      <c r="B13" s="23">
        <v>8</v>
      </c>
      <c r="C13" s="24">
        <v>1004</v>
      </c>
      <c r="D13" s="21" t="str">
        <f>VLOOKUP($C13,CustomerTable,2,FALSE)</f>
        <v>John2</v>
      </c>
      <c r="E13" s="25">
        <f>VLOOKUP($C13,CustomerTable,3,FALSE)</f>
        <v>199228602276</v>
      </c>
      <c r="F13" s="26">
        <f>VLOOKUP($C13,CustomerTable,4,FALSE)</f>
        <v>761514891</v>
      </c>
      <c r="G13" s="27" t="s">
        <v>47</v>
      </c>
      <c r="H13" s="32">
        <v>44331</v>
      </c>
      <c r="I13" s="35">
        <v>8</v>
      </c>
      <c r="J13" s="31">
        <v>2575</v>
      </c>
    </row>
    <row r="14" spans="2:10" x14ac:dyDescent="0.25">
      <c r="B14" s="23">
        <v>9</v>
      </c>
      <c r="C14" s="24">
        <v>1004</v>
      </c>
      <c r="D14" s="21" t="str">
        <f>VLOOKUP($C14,CustomerTable,2,FALSE)</f>
        <v>John2</v>
      </c>
      <c r="E14" s="25">
        <f>VLOOKUP($C14,CustomerTable,3,FALSE)</f>
        <v>199228602276</v>
      </c>
      <c r="F14" s="26">
        <f>VLOOKUP($C14,CustomerTable,4,FALSE)</f>
        <v>761514891</v>
      </c>
      <c r="G14" s="27" t="s">
        <v>47</v>
      </c>
      <c r="H14" s="32">
        <v>44331</v>
      </c>
      <c r="I14" s="35">
        <v>9</v>
      </c>
      <c r="J14" s="31">
        <v>2750</v>
      </c>
    </row>
    <row r="15" spans="2:10" x14ac:dyDescent="0.25">
      <c r="B15" s="23">
        <v>10</v>
      </c>
      <c r="C15" s="24">
        <v>1004</v>
      </c>
      <c r="D15" s="21" t="str">
        <f>VLOOKUP($C15,CustomerTable,2,FALSE)</f>
        <v>John2</v>
      </c>
      <c r="E15" s="25">
        <f>VLOOKUP($C15,CustomerTable,3,FALSE)</f>
        <v>199228602276</v>
      </c>
      <c r="F15" s="26">
        <f>VLOOKUP($C15,CustomerTable,4,FALSE)</f>
        <v>761514891</v>
      </c>
      <c r="G15" s="27" t="s">
        <v>47</v>
      </c>
      <c r="H15" s="32">
        <v>44331</v>
      </c>
      <c r="I15" s="35">
        <v>10</v>
      </c>
      <c r="J15" s="31">
        <v>2925</v>
      </c>
    </row>
    <row r="16" spans="2:10" x14ac:dyDescent="0.25">
      <c r="B16" s="23">
        <v>11</v>
      </c>
      <c r="C16" s="24">
        <v>1004</v>
      </c>
      <c r="D16" s="21" t="str">
        <f>VLOOKUP($C16,CustomerTable,2,FALSE)</f>
        <v>John2</v>
      </c>
      <c r="E16" s="25">
        <f>VLOOKUP($C16,CustomerTable,3,FALSE)</f>
        <v>199228602276</v>
      </c>
      <c r="F16" s="26">
        <f>VLOOKUP($C16,CustomerTable,4,FALSE)</f>
        <v>761514891</v>
      </c>
      <c r="G16" s="27" t="s">
        <v>47</v>
      </c>
      <c r="H16" s="32">
        <v>44484</v>
      </c>
      <c r="I16" s="35">
        <v>11</v>
      </c>
      <c r="J16" s="31">
        <v>3100</v>
      </c>
    </row>
    <row r="17" spans="2:10" x14ac:dyDescent="0.25">
      <c r="B17" s="23">
        <v>12</v>
      </c>
      <c r="C17" s="24">
        <v>1004</v>
      </c>
      <c r="D17" s="21" t="str">
        <f>VLOOKUP($C17,CustomerTable,2,FALSE)</f>
        <v>John2</v>
      </c>
      <c r="E17" s="25">
        <f>VLOOKUP($C17,CustomerTable,3,FALSE)</f>
        <v>199228602276</v>
      </c>
      <c r="F17" s="26">
        <f>VLOOKUP($C17,CustomerTable,4,FALSE)</f>
        <v>761514891</v>
      </c>
      <c r="G17" s="27" t="s">
        <v>47</v>
      </c>
      <c r="H17" s="32">
        <v>44484</v>
      </c>
      <c r="I17" s="35">
        <v>12</v>
      </c>
      <c r="J17" s="31">
        <v>3275</v>
      </c>
    </row>
    <row r="18" spans="2:10" x14ac:dyDescent="0.25">
      <c r="B18" s="23">
        <v>13</v>
      </c>
      <c r="C18" s="24">
        <v>1004</v>
      </c>
      <c r="D18" s="21" t="str">
        <f>VLOOKUP($C18,CustomerTable,2,FALSE)</f>
        <v>John2</v>
      </c>
      <c r="E18" s="25">
        <f>VLOOKUP($C18,CustomerTable,3,FALSE)</f>
        <v>199228602276</v>
      </c>
      <c r="F18" s="26">
        <f>VLOOKUP($C18,CustomerTable,4,FALSE)</f>
        <v>761514891</v>
      </c>
      <c r="G18" s="27" t="s">
        <v>47</v>
      </c>
      <c r="H18" s="32">
        <v>44484</v>
      </c>
      <c r="I18" s="35">
        <v>13</v>
      </c>
      <c r="J18" s="31">
        <v>3450</v>
      </c>
    </row>
    <row r="19" spans="2:10" x14ac:dyDescent="0.25">
      <c r="B19" s="23">
        <v>14</v>
      </c>
      <c r="C19" s="24">
        <v>1004</v>
      </c>
      <c r="D19" s="21" t="str">
        <f>VLOOKUP($C19,CustomerTable,2,FALSE)</f>
        <v>John2</v>
      </c>
      <c r="E19" s="25">
        <f>VLOOKUP($C19,CustomerTable,3,FALSE)</f>
        <v>199228602276</v>
      </c>
      <c r="F19" s="26">
        <f>VLOOKUP($C19,CustomerTable,4,FALSE)</f>
        <v>761514891</v>
      </c>
      <c r="G19" s="27" t="s">
        <v>47</v>
      </c>
      <c r="H19" s="32">
        <v>44484</v>
      </c>
      <c r="I19" s="35">
        <v>14</v>
      </c>
      <c r="J19" s="31">
        <v>3625</v>
      </c>
    </row>
    <row r="20" spans="2:10" x14ac:dyDescent="0.25">
      <c r="B20" s="23">
        <v>15</v>
      </c>
      <c r="C20" s="24">
        <v>1004</v>
      </c>
      <c r="D20" s="21" t="str">
        <f>VLOOKUP($C20,CustomerTable,2,FALSE)</f>
        <v>John2</v>
      </c>
      <c r="E20" s="25">
        <f>VLOOKUP($C20,CustomerTable,3,FALSE)</f>
        <v>199228602276</v>
      </c>
      <c r="F20" s="26">
        <f>VLOOKUP($C20,CustomerTable,4,FALSE)</f>
        <v>761514891</v>
      </c>
      <c r="G20" s="27" t="s">
        <v>47</v>
      </c>
      <c r="H20" s="32">
        <v>44484</v>
      </c>
      <c r="I20" s="35">
        <v>15</v>
      </c>
      <c r="J20" s="31">
        <v>3800</v>
      </c>
    </row>
    <row r="21" spans="2:10" x14ac:dyDescent="0.25">
      <c r="B21" s="23">
        <v>16</v>
      </c>
      <c r="C21" s="24">
        <v>1004</v>
      </c>
      <c r="D21" s="21" t="str">
        <f>VLOOKUP($C21,CustomerTable,2,FALSE)</f>
        <v>John2</v>
      </c>
      <c r="E21" s="25">
        <f>VLOOKUP($C21,CustomerTable,3,FALSE)</f>
        <v>199228602276</v>
      </c>
      <c r="F21" s="26">
        <f>VLOOKUP($C21,CustomerTable,4,FALSE)</f>
        <v>761514891</v>
      </c>
      <c r="G21" s="27" t="s">
        <v>47</v>
      </c>
      <c r="H21" s="32">
        <v>44484</v>
      </c>
      <c r="I21" s="35">
        <v>16</v>
      </c>
      <c r="J21" s="31">
        <v>3975</v>
      </c>
    </row>
    <row r="22" spans="2:10" x14ac:dyDescent="0.25">
      <c r="B22" s="23">
        <v>17</v>
      </c>
      <c r="C22" s="24">
        <v>1004</v>
      </c>
      <c r="D22" s="21" t="str">
        <f>VLOOKUP($C22,CustomerTable,2,FALSE)</f>
        <v>John2</v>
      </c>
      <c r="E22" s="25">
        <f>VLOOKUP($C22,CustomerTable,3,FALSE)</f>
        <v>199228602276</v>
      </c>
      <c r="F22" s="26">
        <f>VLOOKUP($C22,CustomerTable,4,FALSE)</f>
        <v>761514891</v>
      </c>
      <c r="G22" s="27" t="s">
        <v>47</v>
      </c>
      <c r="H22" s="32">
        <v>44484</v>
      </c>
      <c r="I22" s="35">
        <v>17</v>
      </c>
      <c r="J22" s="31">
        <v>4150</v>
      </c>
    </row>
    <row r="23" spans="2:10" x14ac:dyDescent="0.25">
      <c r="B23" s="23">
        <v>18</v>
      </c>
      <c r="C23" s="24">
        <v>1004</v>
      </c>
      <c r="D23" s="21" t="str">
        <f>VLOOKUP($C23,CustomerTable,2,FALSE)</f>
        <v>John2</v>
      </c>
      <c r="E23" s="25">
        <f>VLOOKUP($C23,CustomerTable,3,FALSE)</f>
        <v>199228602276</v>
      </c>
      <c r="F23" s="26">
        <f>VLOOKUP($C23,CustomerTable,4,FALSE)</f>
        <v>761514891</v>
      </c>
      <c r="G23" s="27" t="s">
        <v>47</v>
      </c>
      <c r="H23" s="32">
        <v>44515</v>
      </c>
      <c r="I23" s="35">
        <v>18</v>
      </c>
      <c r="J23" s="31">
        <v>4325</v>
      </c>
    </row>
    <row r="24" spans="2:10" x14ac:dyDescent="0.25">
      <c r="B24" s="23">
        <v>19</v>
      </c>
      <c r="C24" s="24">
        <v>1004</v>
      </c>
      <c r="D24" s="21" t="str">
        <f>VLOOKUP($C24,CustomerTable,2,FALSE)</f>
        <v>John2</v>
      </c>
      <c r="E24" s="25">
        <f>VLOOKUP($C24,CustomerTable,3,FALSE)</f>
        <v>199228602276</v>
      </c>
      <c r="F24" s="26">
        <f>VLOOKUP($C24,CustomerTable,4,FALSE)</f>
        <v>761514891</v>
      </c>
      <c r="G24" s="27" t="s">
        <v>47</v>
      </c>
      <c r="H24" s="32">
        <v>44516</v>
      </c>
      <c r="I24" s="35">
        <v>19</v>
      </c>
      <c r="J24" s="31">
        <v>4500</v>
      </c>
    </row>
  </sheetData>
  <autoFilter ref="B4:J4" xr:uid="{00000000-0009-0000-0000-000001000000}">
    <sortState xmlns:xlrd2="http://schemas.microsoft.com/office/spreadsheetml/2017/richdata2" ref="B7:J24">
      <sortCondition ref="C4"/>
    </sortState>
  </autoFilter>
  <customSheetViews>
    <customSheetView guid="{8C4FF41B-A1CB-45C0-9E2F-2A957F416554}">
      <pageMargins left="0.7" right="0.7" top="0.75" bottom="0.75" header="0.3" footer="0.3"/>
    </customSheetView>
  </customSheetViews>
  <mergeCells count="2">
    <mergeCell ref="B2:I3"/>
    <mergeCell ref="J2:J3"/>
  </mergeCells>
  <conditionalFormatting sqref="I6:I1048576">
    <cfRule type="duplicateValues" dxfId="1" priority="2"/>
  </conditionalFormatting>
  <conditionalFormatting sqref="B6:B1048576">
    <cfRule type="duplicateValues" dxfId="0" priority="1"/>
  </conditionalFormatting>
  <dataValidations count="5">
    <dataValidation type="list" allowBlank="1" showInputMessage="1" showErrorMessage="1" sqref="G6:G1048576" xr:uid="{00000000-0002-0000-0100-000000000000}">
      <formula1>"Thevi Stores,Daily Food City,Star Food City,Thenu Stores,Veni Kalanchiyam"</formula1>
    </dataValidation>
    <dataValidation type="list" allowBlank="1" showInputMessage="1" showErrorMessage="1" sqref="C6:C1048576" xr:uid="{00000000-0002-0000-0100-000001000000}">
      <formula1>CustomerCode</formula1>
    </dataValidation>
    <dataValidation type="list" allowBlank="1" showInputMessage="1" showErrorMessage="1" sqref="J3" xr:uid="{00000000-0002-0000-0100-000002000000}">
      <formula1>"Jan,Feb,Mar,Apr,May,Jun,Jul,Aug,Sep,Oct,Nov,Dec"</formula1>
    </dataValidation>
    <dataValidation type="custom" allowBlank="1" showInputMessage="1" showErrorMessage="1" errorTitle="Duplicate Reference Number" error="You've entered the duplicate reference number !!!" sqref="I6:I1048576" xr:uid="{00000000-0002-0000-0100-000003000000}">
      <formula1>COUNTIF(I$6:I$1048576,I6)=1</formula1>
    </dataValidation>
    <dataValidation type="custom" allowBlank="1" showInputMessage="1" showErrorMessage="1" sqref="B6:B1048576" xr:uid="{00000000-0002-0000-0100-000004000000}">
      <formula1>COUNTIF(B$6:B$1048576,B6)=1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7030A0"/>
  </sheetPr>
  <dimension ref="C1:G33"/>
  <sheetViews>
    <sheetView workbookViewId="0">
      <selection activeCell="E8" sqref="E8"/>
    </sheetView>
  </sheetViews>
  <sheetFormatPr defaultRowHeight="15" x14ac:dyDescent="0.25"/>
  <cols>
    <col min="3" max="5" width="17.85546875" style="1" customWidth="1"/>
    <col min="6" max="6" width="20.5703125" style="11" customWidth="1"/>
    <col min="7" max="7" width="17.85546875" style="11" customWidth="1"/>
    <col min="8" max="8" width="13.42578125" customWidth="1"/>
    <col min="9" max="9" width="15" customWidth="1"/>
  </cols>
  <sheetData>
    <row r="1" spans="3:7" x14ac:dyDescent="0.25">
      <c r="F1" s="1"/>
      <c r="G1" s="1"/>
    </row>
    <row r="2" spans="3:7" s="3" customFormat="1" ht="18.75" x14ac:dyDescent="0.3">
      <c r="C2" s="4" t="s">
        <v>3</v>
      </c>
      <c r="D2" s="4" t="s">
        <v>1</v>
      </c>
      <c r="E2" s="4" t="s">
        <v>0</v>
      </c>
      <c r="F2" s="13" t="s">
        <v>2</v>
      </c>
      <c r="G2" s="13" t="s">
        <v>7</v>
      </c>
    </row>
    <row r="3" spans="3:7" x14ac:dyDescent="0.25">
      <c r="C3" s="2"/>
      <c r="D3" s="2"/>
      <c r="E3" s="2"/>
      <c r="F3" s="10"/>
      <c r="G3" s="10"/>
    </row>
    <row r="4" spans="3:7" x14ac:dyDescent="0.25">
      <c r="C4" s="2">
        <v>1</v>
      </c>
      <c r="D4" s="2">
        <v>1001</v>
      </c>
      <c r="E4" s="2" t="s">
        <v>8</v>
      </c>
      <c r="F4" s="10">
        <v>199228602273</v>
      </c>
      <c r="G4" s="10">
        <v>761514888</v>
      </c>
    </row>
    <row r="5" spans="3:7" x14ac:dyDescent="0.25">
      <c r="C5" s="2">
        <v>2</v>
      </c>
      <c r="D5" s="2">
        <v>1002</v>
      </c>
      <c r="E5" s="2" t="s">
        <v>9</v>
      </c>
      <c r="F5" s="10">
        <v>199228602274</v>
      </c>
      <c r="G5" s="10">
        <v>761514889</v>
      </c>
    </row>
    <row r="6" spans="3:7" x14ac:dyDescent="0.25">
      <c r="C6" s="2">
        <v>3</v>
      </c>
      <c r="D6" s="2">
        <v>1003</v>
      </c>
      <c r="E6" s="2" t="s">
        <v>10</v>
      </c>
      <c r="F6" s="10">
        <v>199228602275</v>
      </c>
      <c r="G6" s="10">
        <v>761514890</v>
      </c>
    </row>
    <row r="7" spans="3:7" x14ac:dyDescent="0.25">
      <c r="C7" s="2">
        <v>4</v>
      </c>
      <c r="D7" s="2">
        <v>1004</v>
      </c>
      <c r="E7" s="2" t="s">
        <v>11</v>
      </c>
      <c r="F7" s="10">
        <v>199228602276</v>
      </c>
      <c r="G7" s="10">
        <v>761514891</v>
      </c>
    </row>
    <row r="8" spans="3:7" x14ac:dyDescent="0.25">
      <c r="C8" s="2">
        <v>5</v>
      </c>
      <c r="D8" s="2">
        <v>1005</v>
      </c>
      <c r="E8" s="2" t="s">
        <v>12</v>
      </c>
      <c r="F8" s="10">
        <v>199228602277</v>
      </c>
      <c r="G8" s="10">
        <v>761514892</v>
      </c>
    </row>
    <row r="9" spans="3:7" x14ac:dyDescent="0.25">
      <c r="C9" s="2">
        <v>6</v>
      </c>
      <c r="D9" s="2">
        <v>1006</v>
      </c>
      <c r="E9" s="2" t="s">
        <v>13</v>
      </c>
      <c r="F9" s="10">
        <v>199228602278</v>
      </c>
      <c r="G9" s="10">
        <v>761514893</v>
      </c>
    </row>
    <row r="10" spans="3:7" x14ac:dyDescent="0.25">
      <c r="C10" s="2">
        <v>7</v>
      </c>
      <c r="D10" s="2">
        <v>1007</v>
      </c>
      <c r="E10" s="2" t="s">
        <v>14</v>
      </c>
      <c r="F10" s="10">
        <v>199228602279</v>
      </c>
      <c r="G10" s="10">
        <v>761514894</v>
      </c>
    </row>
    <row r="11" spans="3:7" x14ac:dyDescent="0.25">
      <c r="C11" s="2">
        <v>8</v>
      </c>
      <c r="D11" s="2">
        <v>1008</v>
      </c>
      <c r="E11" s="2" t="s">
        <v>15</v>
      </c>
      <c r="F11" s="10">
        <v>199228602280</v>
      </c>
      <c r="G11" s="10">
        <v>761514895</v>
      </c>
    </row>
    <row r="12" spans="3:7" x14ac:dyDescent="0.25">
      <c r="C12" s="2">
        <v>9</v>
      </c>
      <c r="D12" s="2">
        <v>1009</v>
      </c>
      <c r="E12" s="2" t="s">
        <v>16</v>
      </c>
      <c r="F12" s="10">
        <v>199228602281</v>
      </c>
      <c r="G12" s="10">
        <v>761514896</v>
      </c>
    </row>
    <row r="13" spans="3:7" x14ac:dyDescent="0.25">
      <c r="C13" s="2">
        <v>10</v>
      </c>
      <c r="D13" s="2">
        <v>1010</v>
      </c>
      <c r="E13" s="2" t="s">
        <v>17</v>
      </c>
      <c r="F13" s="10">
        <v>199228602282</v>
      </c>
      <c r="G13" s="10">
        <v>761514897</v>
      </c>
    </row>
    <row r="14" spans="3:7" x14ac:dyDescent="0.25">
      <c r="C14" s="2">
        <v>11</v>
      </c>
      <c r="D14" s="2">
        <v>1011</v>
      </c>
      <c r="E14" s="2" t="s">
        <v>18</v>
      </c>
      <c r="F14" s="10">
        <v>199228602283</v>
      </c>
      <c r="G14" s="10">
        <v>761514898</v>
      </c>
    </row>
    <row r="15" spans="3:7" x14ac:dyDescent="0.25">
      <c r="C15" s="2">
        <v>12</v>
      </c>
      <c r="D15" s="2">
        <v>1012</v>
      </c>
      <c r="E15" s="2" t="s">
        <v>19</v>
      </c>
      <c r="F15" s="10">
        <v>199228602284</v>
      </c>
      <c r="G15" s="10">
        <v>771514899</v>
      </c>
    </row>
    <row r="16" spans="3:7" x14ac:dyDescent="0.25">
      <c r="C16" s="2">
        <v>13</v>
      </c>
      <c r="D16" s="2">
        <v>1013</v>
      </c>
      <c r="E16" s="2" t="s">
        <v>20</v>
      </c>
      <c r="F16" s="10">
        <v>199228602285</v>
      </c>
      <c r="G16" s="10">
        <v>761514900</v>
      </c>
    </row>
    <row r="17" spans="3:7" x14ac:dyDescent="0.25">
      <c r="C17" s="2">
        <v>14</v>
      </c>
      <c r="D17" s="2">
        <v>1014</v>
      </c>
      <c r="E17" s="2" t="s">
        <v>21</v>
      </c>
      <c r="F17" s="10">
        <v>199228602286</v>
      </c>
      <c r="G17" s="10">
        <v>761514901</v>
      </c>
    </row>
    <row r="18" spans="3:7" x14ac:dyDescent="0.25">
      <c r="C18" s="2">
        <v>15</v>
      </c>
      <c r="D18" s="2">
        <v>1015</v>
      </c>
      <c r="E18" s="2" t="s">
        <v>22</v>
      </c>
      <c r="F18" s="10">
        <v>199228602287</v>
      </c>
      <c r="G18" s="10">
        <v>761514902</v>
      </c>
    </row>
    <row r="19" spans="3:7" x14ac:dyDescent="0.25">
      <c r="C19" s="2">
        <v>16</v>
      </c>
      <c r="D19" s="2">
        <v>1016</v>
      </c>
      <c r="E19" s="2" t="s">
        <v>23</v>
      </c>
      <c r="F19" s="10">
        <v>199228602288</v>
      </c>
      <c r="G19" s="10">
        <v>761514903</v>
      </c>
    </row>
    <row r="20" spans="3:7" x14ac:dyDescent="0.25">
      <c r="C20" s="2">
        <v>17</v>
      </c>
      <c r="D20" s="2">
        <v>1017</v>
      </c>
      <c r="E20" s="2" t="s">
        <v>24</v>
      </c>
      <c r="F20" s="10">
        <v>199228602289</v>
      </c>
      <c r="G20" s="10">
        <v>761514904</v>
      </c>
    </row>
    <row r="21" spans="3:7" x14ac:dyDescent="0.25">
      <c r="C21" s="2">
        <v>18</v>
      </c>
      <c r="D21" s="2">
        <v>1018</v>
      </c>
      <c r="E21" s="2" t="s">
        <v>25</v>
      </c>
      <c r="F21" s="10">
        <v>199228602290</v>
      </c>
      <c r="G21" s="10">
        <v>761514905</v>
      </c>
    </row>
    <row r="22" spans="3:7" x14ac:dyDescent="0.25">
      <c r="C22" s="2">
        <v>19</v>
      </c>
      <c r="D22" s="2">
        <v>1019</v>
      </c>
      <c r="E22" s="2" t="s">
        <v>26</v>
      </c>
      <c r="F22" s="10">
        <v>199228602291</v>
      </c>
      <c r="G22" s="10">
        <v>761514906</v>
      </c>
    </row>
    <row r="23" spans="3:7" x14ac:dyDescent="0.25">
      <c r="C23" s="2">
        <v>20</v>
      </c>
      <c r="D23" s="2">
        <v>1020</v>
      </c>
      <c r="E23" s="2" t="s">
        <v>27</v>
      </c>
      <c r="F23" s="10">
        <v>199228602292</v>
      </c>
      <c r="G23" s="10">
        <v>761514907</v>
      </c>
    </row>
    <row r="24" spans="3:7" x14ac:dyDescent="0.25">
      <c r="C24" s="2">
        <v>21</v>
      </c>
      <c r="D24" s="2">
        <v>1021</v>
      </c>
      <c r="E24" s="2" t="s">
        <v>28</v>
      </c>
      <c r="F24" s="10">
        <v>199228602293</v>
      </c>
      <c r="G24" s="10">
        <v>761514908</v>
      </c>
    </row>
    <row r="25" spans="3:7" x14ac:dyDescent="0.25">
      <c r="C25" s="2">
        <v>22</v>
      </c>
      <c r="D25" s="2">
        <v>1022</v>
      </c>
      <c r="E25" s="2" t="s">
        <v>29</v>
      </c>
      <c r="F25" s="10">
        <v>199228602294</v>
      </c>
      <c r="G25" s="10">
        <v>761514909</v>
      </c>
    </row>
    <row r="26" spans="3:7" x14ac:dyDescent="0.25">
      <c r="C26" s="2">
        <v>23</v>
      </c>
      <c r="D26" s="2">
        <v>1023</v>
      </c>
      <c r="E26" s="2" t="s">
        <v>30</v>
      </c>
      <c r="F26" s="10">
        <v>199228602295</v>
      </c>
      <c r="G26" s="10">
        <v>761514910</v>
      </c>
    </row>
    <row r="27" spans="3:7" x14ac:dyDescent="0.25">
      <c r="C27" s="2">
        <v>24</v>
      </c>
      <c r="D27" s="2">
        <v>1024</v>
      </c>
      <c r="E27" s="2" t="s">
        <v>31</v>
      </c>
      <c r="F27" s="10">
        <v>199228602296</v>
      </c>
      <c r="G27" s="10">
        <v>761514911</v>
      </c>
    </row>
    <row r="28" spans="3:7" x14ac:dyDescent="0.25">
      <c r="C28" s="2">
        <v>25</v>
      </c>
      <c r="D28" s="2">
        <v>1025</v>
      </c>
      <c r="E28" s="2" t="s">
        <v>32</v>
      </c>
      <c r="F28" s="10">
        <v>199228602297</v>
      </c>
      <c r="G28" s="10">
        <v>761514912</v>
      </c>
    </row>
    <row r="29" spans="3:7" x14ac:dyDescent="0.25">
      <c r="C29" s="2">
        <v>26</v>
      </c>
      <c r="D29" s="2">
        <v>1026</v>
      </c>
      <c r="E29" s="2" t="s">
        <v>33</v>
      </c>
      <c r="F29" s="10">
        <v>199228602298</v>
      </c>
      <c r="G29" s="10">
        <v>761514913</v>
      </c>
    </row>
    <row r="30" spans="3:7" x14ac:dyDescent="0.25">
      <c r="C30" s="2">
        <v>27</v>
      </c>
      <c r="D30" s="2">
        <v>1027</v>
      </c>
      <c r="E30" s="2" t="s">
        <v>34</v>
      </c>
      <c r="F30" s="10">
        <v>199228602299</v>
      </c>
      <c r="G30" s="10">
        <v>761514914</v>
      </c>
    </row>
    <row r="31" spans="3:7" x14ac:dyDescent="0.25">
      <c r="C31" s="2">
        <v>28</v>
      </c>
      <c r="D31" s="2">
        <v>1028</v>
      </c>
      <c r="E31" s="2" t="s">
        <v>35</v>
      </c>
      <c r="F31" s="10">
        <v>199228602300</v>
      </c>
      <c r="G31" s="10">
        <v>761514915</v>
      </c>
    </row>
    <row r="32" spans="3:7" x14ac:dyDescent="0.25">
      <c r="C32" s="2">
        <v>29</v>
      </c>
      <c r="D32" s="2">
        <v>1029</v>
      </c>
      <c r="E32" s="2" t="s">
        <v>36</v>
      </c>
      <c r="F32" s="10">
        <v>199228602301</v>
      </c>
      <c r="G32" s="10">
        <v>761514916</v>
      </c>
    </row>
    <row r="33" spans="3:7" x14ac:dyDescent="0.25">
      <c r="C33" s="2">
        <v>30</v>
      </c>
      <c r="D33" s="2">
        <v>1030</v>
      </c>
      <c r="E33" s="2" t="s">
        <v>37</v>
      </c>
      <c r="F33" s="10">
        <v>199228602302</v>
      </c>
      <c r="G33" s="10">
        <v>761514917</v>
      </c>
    </row>
  </sheetData>
  <customSheetViews>
    <customSheetView guid="{8C4FF41B-A1CB-45C0-9E2F-2A957F416554}">
      <selection activeCell="F2" sqref="F2:G1048576"/>
      <pageMargins left="0.7" right="0.7" top="0.75" bottom="0.75" header="0.3" footer="0.3"/>
    </customSheetView>
  </customSheetView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RowHeight="15" x14ac:dyDescent="0.25"/>
  <sheetData/>
  <customSheetViews>
    <customSheetView guid="{8C4FF41B-A1CB-45C0-9E2F-2A957F4165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workbookViewId="0"/>
  </sheetViews>
  <sheetFormatPr defaultRowHeight="15" x14ac:dyDescent="0.25"/>
  <sheetData/>
  <customSheetViews>
    <customSheetView guid="{8C4FF41B-A1CB-45C0-9E2F-2A957F4165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"/>
  <sheetViews>
    <sheetView workbookViewId="0"/>
  </sheetViews>
  <sheetFormatPr defaultRowHeight="15" x14ac:dyDescent="0.25"/>
  <sheetData/>
  <customSheetViews>
    <customSheetView guid="{8C4FF41B-A1CB-45C0-9E2F-2A957F41655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"/>
  <sheetViews>
    <sheetView workbookViewId="0">
      <selection activeCell="G26" sqref="G26"/>
    </sheetView>
  </sheetViews>
  <sheetFormatPr defaultRowHeight="15" x14ac:dyDescent="0.25"/>
  <sheetData/>
  <customSheetViews>
    <customSheetView guid="{8C4FF41B-A1CB-45C0-9E2F-2A957F416554}">
      <selection activeCell="G26" sqref="G2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"/>
  <sheetViews>
    <sheetView workbookViewId="0"/>
  </sheetViews>
  <sheetFormatPr defaultRowHeight="15" x14ac:dyDescent="0.25"/>
  <sheetData/>
  <customSheetViews>
    <customSheetView guid="{8C4FF41B-A1CB-45C0-9E2F-2A957F41655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Thevi Store</vt:lpstr>
      <vt:lpstr>Records History</vt:lpstr>
      <vt:lpstr>Customer</vt:lpstr>
      <vt:lpstr>1.John</vt:lpstr>
      <vt:lpstr>2.Kamal</vt:lpstr>
      <vt:lpstr>3.Vimal</vt:lpstr>
      <vt:lpstr>4.Kavin</vt:lpstr>
      <vt:lpstr>5.Suji</vt:lpstr>
      <vt:lpstr>CustomerCode</vt:lpstr>
      <vt:lpstr>CustomerName</vt:lpstr>
      <vt:lpstr>CustomerTable</vt:lpstr>
      <vt:lpstr>RCDATE</vt:lpstr>
      <vt:lpstr>RHCC</vt:lpstr>
      <vt:lpstr>RHDATE</vt:lpstr>
      <vt:lpstr>RHRNAMO</vt:lpstr>
      <vt:lpstr>RHTABLE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</dc:creator>
  <cp:lastModifiedBy>Hp</cp:lastModifiedBy>
  <cp:lastPrinted>2021-05-15T02:00:22Z</cp:lastPrinted>
  <dcterms:created xsi:type="dcterms:W3CDTF">2021-05-14T16:31:53Z</dcterms:created>
  <dcterms:modified xsi:type="dcterms:W3CDTF">2023-02-03T06:34:30Z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GroupControls" visible="true"/>
      </mso:documentControls>
    </mso:qat>
  </mso:ribbon>
</mso:customUI>
</file>