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\System32\John_ShajanthaN\Excel Tricks\"/>
    </mc:Choice>
  </mc:AlternateContent>
  <xr:revisionPtr revIDLastSave="0" documentId="13_ncr:1_{835EE42C-6F5B-43E2-BBED-343FF6E9652F}" xr6:coauthVersionLast="47" xr6:coauthVersionMax="47" xr10:uidLastSave="{00000000-0000-0000-0000-000000000000}"/>
  <bookViews>
    <workbookView xWindow="-120" yWindow="-120" windowWidth="20730" windowHeight="11160" xr2:uid="{6F60D084-53D4-4A78-B73E-64AD85BB8A8C}"/>
  </bookViews>
  <sheets>
    <sheet name="BID EVA" sheetId="1" r:id="rId1"/>
    <sheet name="SUMMARY" sheetId="2" r:id="rId2"/>
  </sheets>
  <definedNames>
    <definedName name="_xlnm._FilterDatabase" localSheetId="0" hidden="1">'BID EVA'!$B$2:$S$2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Q3" i="1"/>
  <c r="B3" i="1"/>
  <c r="L23" i="1"/>
  <c r="M23" i="1"/>
  <c r="N23" i="1"/>
  <c r="O23" i="1"/>
  <c r="P23" i="1"/>
  <c r="L24" i="1"/>
  <c r="M24" i="1"/>
  <c r="N24" i="1"/>
  <c r="O24" i="1"/>
  <c r="P24" i="1"/>
  <c r="L41" i="1"/>
  <c r="M41" i="1"/>
  <c r="N41" i="1"/>
  <c r="O41" i="1"/>
  <c r="P41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15" i="1"/>
  <c r="M15" i="1"/>
  <c r="N15" i="1"/>
  <c r="O15" i="1"/>
  <c r="P15" i="1"/>
  <c r="L6" i="1"/>
  <c r="M6" i="1"/>
  <c r="N6" i="1"/>
  <c r="O6" i="1"/>
  <c r="P6" i="1"/>
  <c r="L16" i="1"/>
  <c r="M16" i="1"/>
  <c r="N16" i="1"/>
  <c r="O16" i="1"/>
  <c r="P16" i="1"/>
  <c r="L17" i="1"/>
  <c r="M17" i="1"/>
  <c r="N17" i="1"/>
  <c r="O17" i="1"/>
  <c r="P17" i="1"/>
  <c r="L28" i="1"/>
  <c r="M28" i="1"/>
  <c r="N28" i="1"/>
  <c r="O28" i="1"/>
  <c r="P28" i="1"/>
  <c r="L18" i="1"/>
  <c r="M18" i="1"/>
  <c r="N18" i="1"/>
  <c r="O18" i="1"/>
  <c r="P18" i="1"/>
  <c r="L29" i="1"/>
  <c r="M29" i="1"/>
  <c r="N29" i="1"/>
  <c r="O29" i="1"/>
  <c r="P29" i="1"/>
  <c r="L39" i="1"/>
  <c r="M39" i="1"/>
  <c r="N39" i="1"/>
  <c r="O39" i="1"/>
  <c r="P39" i="1"/>
  <c r="L40" i="1"/>
  <c r="M40" i="1"/>
  <c r="N40" i="1"/>
  <c r="O40" i="1"/>
  <c r="P40" i="1"/>
  <c r="L3" i="1"/>
  <c r="M3" i="1"/>
  <c r="N3" i="1"/>
  <c r="O3" i="1"/>
  <c r="P3" i="1"/>
  <c r="L4" i="1"/>
  <c r="M4" i="1"/>
  <c r="N4" i="1"/>
  <c r="O4" i="1"/>
  <c r="P4" i="1"/>
  <c r="L19" i="1"/>
  <c r="M19" i="1"/>
  <c r="N19" i="1"/>
  <c r="O19" i="1"/>
  <c r="P19" i="1"/>
  <c r="L7" i="1"/>
  <c r="M7" i="1"/>
  <c r="N7" i="1"/>
  <c r="O7" i="1"/>
  <c r="P7" i="1"/>
  <c r="L5" i="1"/>
  <c r="M5" i="1"/>
  <c r="N5" i="1"/>
  <c r="O5" i="1"/>
  <c r="P5" i="1"/>
  <c r="L30" i="1"/>
  <c r="M30" i="1"/>
  <c r="N30" i="1"/>
  <c r="O30" i="1"/>
  <c r="P30" i="1"/>
  <c r="L31" i="1"/>
  <c r="M31" i="1"/>
  <c r="N31" i="1"/>
  <c r="O31" i="1"/>
  <c r="P31" i="1"/>
  <c r="L20" i="1"/>
  <c r="M20" i="1"/>
  <c r="N20" i="1"/>
  <c r="O20" i="1"/>
  <c r="P20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21" i="1"/>
  <c r="M21" i="1"/>
  <c r="N21" i="1"/>
  <c r="O21" i="1"/>
  <c r="P2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14" i="1"/>
  <c r="M14" i="1"/>
  <c r="N14" i="1"/>
  <c r="O14" i="1"/>
  <c r="P14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Q49" i="1" s="1"/>
  <c r="S49" i="1" s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M22" i="1"/>
  <c r="N22" i="1"/>
  <c r="O22" i="1"/>
  <c r="P22" i="1"/>
  <c r="L22" i="1"/>
  <c r="Q28" i="1"/>
  <c r="D12" i="2"/>
  <c r="W9" i="1"/>
  <c r="R35" i="1"/>
  <c r="R144" i="1"/>
  <c r="R116" i="1"/>
  <c r="R101" i="1"/>
  <c r="R137" i="1"/>
  <c r="R52" i="1"/>
  <c r="R73" i="1"/>
  <c r="R165" i="1"/>
  <c r="R94" i="1"/>
  <c r="R66" i="1"/>
  <c r="R158" i="1"/>
  <c r="R130" i="1"/>
  <c r="R87" i="1"/>
  <c r="R59" i="1"/>
  <c r="R151" i="1"/>
  <c r="R123" i="1"/>
  <c r="R80" i="1"/>
  <c r="R34" i="1"/>
  <c r="Q165" i="1" l="1"/>
  <c r="S165" i="1" s="1"/>
  <c r="Q157" i="1"/>
  <c r="S157" i="1" s="1"/>
  <c r="Q149" i="1"/>
  <c r="S149" i="1" s="1"/>
  <c r="Q141" i="1"/>
  <c r="S141" i="1" s="1"/>
  <c r="Q133" i="1"/>
  <c r="S133" i="1" s="1"/>
  <c r="Q125" i="1"/>
  <c r="S125" i="1" s="1"/>
  <c r="Q45" i="1"/>
  <c r="S45" i="1" s="1"/>
  <c r="Q172" i="1"/>
  <c r="S172" i="1" s="1"/>
  <c r="Q164" i="1"/>
  <c r="S164" i="1" s="1"/>
  <c r="Q156" i="1"/>
  <c r="S156" i="1" s="1"/>
  <c r="Q148" i="1"/>
  <c r="S148" i="1" s="1"/>
  <c r="Q140" i="1"/>
  <c r="S140" i="1" s="1"/>
  <c r="Q137" i="1"/>
  <c r="S137" i="1" s="1"/>
  <c r="Q132" i="1"/>
  <c r="S132" i="1" s="1"/>
  <c r="Q129" i="1"/>
  <c r="S129" i="1" s="1"/>
  <c r="Q124" i="1"/>
  <c r="S124" i="1" s="1"/>
  <c r="Q121" i="1"/>
  <c r="S121" i="1" s="1"/>
  <c r="Q102" i="1"/>
  <c r="S102" i="1" s="1"/>
  <c r="Q86" i="1"/>
  <c r="S86" i="1" s="1"/>
  <c r="Q78" i="1"/>
  <c r="S78" i="1" s="1"/>
  <c r="Q70" i="1"/>
  <c r="S70" i="1" s="1"/>
  <c r="Q62" i="1"/>
  <c r="S62" i="1" s="1"/>
  <c r="Q11" i="1"/>
  <c r="Q7" i="1"/>
  <c r="R40" i="1"/>
  <c r="R9" i="1"/>
  <c r="R21" i="1"/>
  <c r="R4" i="1"/>
  <c r="R15" i="1"/>
  <c r="Q109" i="1" l="1"/>
  <c r="S109" i="1" s="1"/>
  <c r="Q101" i="1"/>
  <c r="S101" i="1" s="1"/>
  <c r="Q85" i="1"/>
  <c r="S85" i="1" s="1"/>
  <c r="Q69" i="1"/>
  <c r="S69" i="1" s="1"/>
  <c r="Q35" i="1"/>
  <c r="Q116" i="1"/>
  <c r="S116" i="1" s="1"/>
  <c r="Q113" i="1"/>
  <c r="S113" i="1" s="1"/>
  <c r="Q108" i="1"/>
  <c r="S108" i="1" s="1"/>
  <c r="Q92" i="1"/>
  <c r="S92" i="1" s="1"/>
  <c r="Q84" i="1"/>
  <c r="S84" i="1" s="1"/>
  <c r="Q60" i="1"/>
  <c r="S60" i="1" s="1"/>
  <c r="Q57" i="1"/>
  <c r="S57" i="1" s="1"/>
  <c r="Q52" i="1"/>
  <c r="S52" i="1" s="1"/>
  <c r="Q46" i="1"/>
  <c r="S46" i="1" s="1"/>
  <c r="Q44" i="1"/>
  <c r="S44" i="1" s="1"/>
  <c r="Q14" i="1"/>
  <c r="Q36" i="1"/>
  <c r="Q34" i="1"/>
  <c r="Q21" i="1"/>
  <c r="Q13" i="1"/>
  <c r="S13" i="1" s="1"/>
  <c r="Q9" i="1"/>
  <c r="Q31" i="1"/>
  <c r="Q4" i="1"/>
  <c r="S4" i="1" s="1"/>
  <c r="Q39" i="1"/>
  <c r="S39" i="1" s="1"/>
  <c r="Q16" i="1"/>
  <c r="S16" i="1" s="1"/>
  <c r="Q27" i="1"/>
  <c r="Q23" i="1"/>
  <c r="Q117" i="1"/>
  <c r="S117" i="1" s="1"/>
  <c r="Q93" i="1"/>
  <c r="S93" i="1" s="1"/>
  <c r="Q61" i="1"/>
  <c r="S61" i="1" s="1"/>
  <c r="Q100" i="1"/>
  <c r="S100" i="1" s="1"/>
  <c r="Q76" i="1"/>
  <c r="S76" i="1" s="1"/>
  <c r="Q5" i="1"/>
  <c r="Q77" i="1"/>
  <c r="S77" i="1" s="1"/>
  <c r="Q53" i="1"/>
  <c r="S53" i="1" s="1"/>
  <c r="S11" i="1"/>
  <c r="S5" i="1"/>
  <c r="S7" i="1"/>
  <c r="S28" i="1"/>
  <c r="Q94" i="1"/>
  <c r="S94" i="1" s="1"/>
  <c r="Q68" i="1"/>
  <c r="S68" i="1" s="1"/>
  <c r="Q54" i="1"/>
  <c r="S54" i="1" s="1"/>
  <c r="Q169" i="1"/>
  <c r="S169" i="1" s="1"/>
  <c r="Q161" i="1"/>
  <c r="S161" i="1" s="1"/>
  <c r="Q153" i="1"/>
  <c r="S153" i="1" s="1"/>
  <c r="Q144" i="1"/>
  <c r="S144" i="1" s="1"/>
  <c r="Q168" i="1"/>
  <c r="S168" i="1" s="1"/>
  <c r="Q160" i="1"/>
  <c r="S160" i="1" s="1"/>
  <c r="Q152" i="1"/>
  <c r="S152" i="1" s="1"/>
  <c r="Q145" i="1"/>
  <c r="S145" i="1" s="1"/>
  <c r="Q166" i="1"/>
  <c r="S166" i="1" s="1"/>
  <c r="Q158" i="1"/>
  <c r="S158" i="1" s="1"/>
  <c r="Q150" i="1"/>
  <c r="S150" i="1" s="1"/>
  <c r="Q142" i="1"/>
  <c r="S142" i="1" s="1"/>
  <c r="Q136" i="1"/>
  <c r="S136" i="1" s="1"/>
  <c r="Q134" i="1"/>
  <c r="S134" i="1" s="1"/>
  <c r="Q128" i="1"/>
  <c r="S128" i="1" s="1"/>
  <c r="Q126" i="1"/>
  <c r="S126" i="1" s="1"/>
  <c r="Q120" i="1"/>
  <c r="S120" i="1" s="1"/>
  <c r="Q118" i="1"/>
  <c r="S118" i="1" s="1"/>
  <c r="Q112" i="1"/>
  <c r="S112" i="1" s="1"/>
  <c r="Q110" i="1"/>
  <c r="S110" i="1" s="1"/>
  <c r="Q105" i="1"/>
  <c r="S105" i="1" s="1"/>
  <c r="Q104" i="1"/>
  <c r="S104" i="1" s="1"/>
  <c r="Q97" i="1"/>
  <c r="S97" i="1" s="1"/>
  <c r="Q89" i="1"/>
  <c r="S89" i="1" s="1"/>
  <c r="Q81" i="1"/>
  <c r="S81" i="1" s="1"/>
  <c r="Q73" i="1"/>
  <c r="S73" i="1" s="1"/>
  <c r="Q65" i="1"/>
  <c r="S65" i="1" s="1"/>
  <c r="Q22" i="1"/>
  <c r="Q171" i="1"/>
  <c r="S171" i="1" s="1"/>
  <c r="Q170" i="1"/>
  <c r="S170" i="1" s="1"/>
  <c r="Q167" i="1"/>
  <c r="S167" i="1" s="1"/>
  <c r="Q163" i="1"/>
  <c r="S163" i="1" s="1"/>
  <c r="Q162" i="1"/>
  <c r="S162" i="1" s="1"/>
  <c r="Q159" i="1"/>
  <c r="S159" i="1" s="1"/>
  <c r="Q155" i="1"/>
  <c r="S155" i="1" s="1"/>
  <c r="Q154" i="1"/>
  <c r="S154" i="1" s="1"/>
  <c r="Q151" i="1"/>
  <c r="S151" i="1" s="1"/>
  <c r="Q147" i="1"/>
  <c r="S147" i="1" s="1"/>
  <c r="Q146" i="1"/>
  <c r="S146" i="1" s="1"/>
  <c r="Q143" i="1"/>
  <c r="S143" i="1" s="1"/>
  <c r="Q139" i="1"/>
  <c r="S139" i="1" s="1"/>
  <c r="Q138" i="1"/>
  <c r="S138" i="1" s="1"/>
  <c r="Q135" i="1"/>
  <c r="S135" i="1" s="1"/>
  <c r="Q131" i="1"/>
  <c r="S131" i="1" s="1"/>
  <c r="Q130" i="1"/>
  <c r="S130" i="1" s="1"/>
  <c r="Q127" i="1"/>
  <c r="S127" i="1" s="1"/>
  <c r="Q123" i="1"/>
  <c r="S123" i="1" s="1"/>
  <c r="Q122" i="1"/>
  <c r="S122" i="1" s="1"/>
  <c r="Q119" i="1"/>
  <c r="S119" i="1" s="1"/>
  <c r="Q115" i="1"/>
  <c r="S115" i="1" s="1"/>
  <c r="Q114" i="1"/>
  <c r="S114" i="1" s="1"/>
  <c r="Q111" i="1"/>
  <c r="S111" i="1" s="1"/>
  <c r="Q107" i="1"/>
  <c r="S107" i="1" s="1"/>
  <c r="Q106" i="1"/>
  <c r="S106" i="1" s="1"/>
  <c r="Q103" i="1"/>
  <c r="S103" i="1" s="1"/>
  <c r="Q99" i="1"/>
  <c r="S99" i="1" s="1"/>
  <c r="Q98" i="1"/>
  <c r="S98" i="1" s="1"/>
  <c r="Q96" i="1"/>
  <c r="S96" i="1" s="1"/>
  <c r="Q95" i="1"/>
  <c r="S95" i="1" s="1"/>
  <c r="Q91" i="1"/>
  <c r="S91" i="1" s="1"/>
  <c r="Q90" i="1"/>
  <c r="S90" i="1" s="1"/>
  <c r="Q88" i="1"/>
  <c r="S88" i="1" s="1"/>
  <c r="Q87" i="1"/>
  <c r="S87" i="1" s="1"/>
  <c r="Q83" i="1"/>
  <c r="S83" i="1" s="1"/>
  <c r="Q82" i="1"/>
  <c r="S82" i="1" s="1"/>
  <c r="Q80" i="1"/>
  <c r="S80" i="1" s="1"/>
  <c r="Q79" i="1"/>
  <c r="S79" i="1" s="1"/>
  <c r="Q75" i="1"/>
  <c r="S75" i="1" s="1"/>
  <c r="Q74" i="1"/>
  <c r="S74" i="1" s="1"/>
  <c r="Q72" i="1"/>
  <c r="S72" i="1" s="1"/>
  <c r="Q71" i="1"/>
  <c r="S71" i="1" s="1"/>
  <c r="Q67" i="1"/>
  <c r="S67" i="1" s="1"/>
  <c r="Q66" i="1"/>
  <c r="S66" i="1" s="1"/>
  <c r="Q64" i="1"/>
  <c r="S64" i="1" s="1"/>
  <c r="Q63" i="1"/>
  <c r="S63" i="1" s="1"/>
  <c r="Q59" i="1"/>
  <c r="S59" i="1" s="1"/>
  <c r="Q58" i="1"/>
  <c r="S58" i="1" s="1"/>
  <c r="Q56" i="1"/>
  <c r="S56" i="1" s="1"/>
  <c r="Q55" i="1"/>
  <c r="S55" i="1" s="1"/>
  <c r="Q51" i="1"/>
  <c r="S51" i="1" s="1"/>
  <c r="Q50" i="1"/>
  <c r="S50" i="1" s="1"/>
  <c r="Q48" i="1"/>
  <c r="S48" i="1" s="1"/>
  <c r="Q47" i="1"/>
  <c r="S47" i="1" s="1"/>
  <c r="Q43" i="1"/>
  <c r="S43" i="1" s="1"/>
  <c r="Q42" i="1"/>
  <c r="S42" i="1" s="1"/>
  <c r="Q38" i="1"/>
  <c r="Q37" i="1"/>
  <c r="Q33" i="1"/>
  <c r="Q32" i="1"/>
  <c r="Q12" i="1"/>
  <c r="Q10" i="1"/>
  <c r="Q8" i="1"/>
  <c r="Q20" i="1"/>
  <c r="Q30" i="1"/>
  <c r="S30" i="1" s="1"/>
  <c r="Q19" i="1"/>
  <c r="Q40" i="1"/>
  <c r="S40" i="1" s="1"/>
  <c r="Q29" i="1"/>
  <c r="Q18" i="1"/>
  <c r="Q17" i="1"/>
  <c r="Q6" i="1"/>
  <c r="S6" i="1" s="1"/>
  <c r="Q15" i="1"/>
  <c r="S15" i="1" s="1"/>
  <c r="Q26" i="1"/>
  <c r="Q25" i="1"/>
  <c r="Q24" i="1"/>
  <c r="Q41" i="1"/>
  <c r="R62" i="1"/>
  <c r="R45" i="1"/>
  <c r="R152" i="1"/>
  <c r="R124" i="1"/>
  <c r="R84" i="1"/>
  <c r="R110" i="1"/>
  <c r="R82" i="1"/>
  <c r="R29" i="1"/>
  <c r="R49" i="1"/>
  <c r="R38" i="1"/>
  <c r="R147" i="1"/>
  <c r="R119" i="1"/>
  <c r="R85" i="1"/>
  <c r="R57" i="1"/>
  <c r="R164" i="1"/>
  <c r="R163" i="1"/>
  <c r="R72" i="1"/>
  <c r="R44" i="1"/>
  <c r="R113" i="1"/>
  <c r="R109" i="1"/>
  <c r="R81" i="1"/>
  <c r="R3" i="1"/>
  <c r="R37" i="1"/>
  <c r="R146" i="1"/>
  <c r="R30" i="1"/>
  <c r="R92" i="1"/>
  <c r="R76" i="1"/>
  <c r="R149" i="1"/>
  <c r="R25" i="1"/>
  <c r="R108" i="1"/>
  <c r="R91" i="1"/>
  <c r="R93" i="1"/>
  <c r="R156" i="1"/>
  <c r="R48" i="1"/>
  <c r="R16" i="1"/>
  <c r="R104" i="1"/>
  <c r="R105" i="1"/>
  <c r="R121" i="1"/>
  <c r="R20" i="1"/>
  <c r="R136" i="1"/>
  <c r="R99" i="1"/>
  <c r="R140" i="1"/>
  <c r="R50" i="1"/>
  <c r="R65" i="1"/>
  <c r="R143" i="1"/>
  <c r="R169" i="1"/>
  <c r="R36" i="1"/>
  <c r="R145" i="1"/>
  <c r="R6" i="1"/>
  <c r="R134" i="1"/>
  <c r="R103" i="1"/>
  <c r="R75" i="1"/>
  <c r="R69" i="1"/>
  <c r="R61" i="1"/>
  <c r="R168" i="1"/>
  <c r="R78" i="1"/>
  <c r="R11" i="1"/>
  <c r="R172" i="1"/>
  <c r="R115" i="1"/>
  <c r="R155" i="1"/>
  <c r="R102" i="1"/>
  <c r="R74" i="1"/>
  <c r="R23" i="1"/>
  <c r="R42" i="1"/>
  <c r="R167" i="1"/>
  <c r="R139" i="1"/>
  <c r="R55" i="1"/>
  <c r="R125" i="1"/>
  <c r="R97" i="1"/>
  <c r="R26" i="1"/>
  <c r="R8" i="1"/>
  <c r="R142" i="1"/>
  <c r="R114" i="1"/>
  <c r="R13" i="1"/>
  <c r="R157" i="1"/>
  <c r="R129" i="1"/>
  <c r="R18" i="1"/>
  <c r="R22" i="1"/>
  <c r="R166" i="1"/>
  <c r="R138" i="1"/>
  <c r="R28" i="1"/>
  <c r="R96" i="1"/>
  <c r="R68" i="1"/>
  <c r="R14" i="1"/>
  <c r="R54" i="1"/>
  <c r="R161" i="1"/>
  <c r="R19" i="1"/>
  <c r="R71" i="1"/>
  <c r="R43" i="1"/>
  <c r="R31" i="1"/>
  <c r="R86" i="1"/>
  <c r="R7" i="1"/>
  <c r="R46" i="1"/>
  <c r="R70" i="1"/>
  <c r="R133" i="1"/>
  <c r="R100" i="1"/>
  <c r="R41" i="1"/>
  <c r="R39" i="1"/>
  <c r="R58" i="1"/>
  <c r="R24" i="1"/>
  <c r="R88" i="1"/>
  <c r="R98" i="1"/>
  <c r="R153" i="1"/>
  <c r="R111" i="1"/>
  <c r="R128" i="1"/>
  <c r="R170" i="1"/>
  <c r="R141" i="1"/>
  <c r="R95" i="1"/>
  <c r="R67" i="1"/>
  <c r="R126" i="1"/>
  <c r="R53" i="1"/>
  <c r="R160" i="1"/>
  <c r="R132" i="1"/>
  <c r="R162" i="1"/>
  <c r="R118" i="1"/>
  <c r="R90" i="1"/>
  <c r="R12" i="1"/>
  <c r="R127" i="1"/>
  <c r="R135" i="1"/>
  <c r="R107" i="1"/>
  <c r="R77" i="1"/>
  <c r="R150" i="1"/>
  <c r="R122" i="1"/>
  <c r="R27" i="1"/>
  <c r="R120" i="1"/>
  <c r="R159" i="1"/>
  <c r="R131" i="1"/>
  <c r="R112" i="1"/>
  <c r="R117" i="1"/>
  <c r="R89" i="1"/>
  <c r="R5" i="1"/>
  <c r="R148" i="1"/>
  <c r="R47" i="1"/>
  <c r="R154" i="1"/>
  <c r="R32" i="1"/>
  <c r="R106" i="1"/>
  <c r="R64" i="1"/>
  <c r="R171" i="1"/>
  <c r="R56" i="1"/>
  <c r="R79" i="1"/>
  <c r="R51" i="1"/>
  <c r="R33" i="1"/>
  <c r="R60" i="1"/>
  <c r="R10" i="1"/>
  <c r="R83" i="1"/>
  <c r="R17" i="1"/>
  <c r="R63" i="1"/>
  <c r="S9" i="1" l="1"/>
  <c r="S34" i="1"/>
  <c r="S36" i="1"/>
  <c r="S14" i="1"/>
  <c r="S33" i="1"/>
  <c r="S37" i="1"/>
  <c r="S38" i="1"/>
  <c r="S35" i="1"/>
  <c r="S31" i="1"/>
  <c r="S21" i="1"/>
  <c r="S23" i="1"/>
  <c r="S27" i="1"/>
  <c r="S29" i="1"/>
  <c r="S24" i="1"/>
  <c r="S3" i="1"/>
  <c r="S26" i="1"/>
  <c r="S20" i="1"/>
  <c r="S17" i="1"/>
  <c r="S8" i="1"/>
  <c r="S22" i="1"/>
  <c r="S18" i="1"/>
  <c r="S10" i="1"/>
  <c r="S32" i="1"/>
  <c r="S12" i="1"/>
  <c r="S41" i="1"/>
  <c r="S25" i="1"/>
  <c r="S19" i="1"/>
  <c r="V2" i="1" l="1"/>
  <c r="D13" i="2"/>
  <c r="D14" i="2" s="1"/>
  <c r="W10" i="1"/>
  <c r="W11" i="1" s="1"/>
  <c r="D8" i="2"/>
  <c r="C4" i="2"/>
  <c r="D6" i="2"/>
  <c r="D7" i="2"/>
  <c r="V3" i="1"/>
  <c r="C8" i="2"/>
  <c r="V5" i="1"/>
  <c r="C7" i="2"/>
  <c r="V6" i="1"/>
  <c r="V4" i="1"/>
  <c r="C5" i="2"/>
  <c r="W4" i="1"/>
  <c r="C6" i="2"/>
  <c r="W5" i="1"/>
  <c r="W6" i="1"/>
  <c r="D4" i="2"/>
  <c r="W2" i="1"/>
  <c r="W3" i="1"/>
  <c r="D5" i="2"/>
  <c r="J1" i="2" l="1"/>
  <c r="G3" i="2" s="1"/>
  <c r="G4" i="2" s="1"/>
  <c r="W13" i="1"/>
  <c r="D16" i="2"/>
  <c r="W7" i="1"/>
  <c r="D10" i="2"/>
  <c r="I3" i="2" l="1"/>
  <c r="K3" i="2"/>
  <c r="J3" i="2"/>
  <c r="H3" i="2"/>
  <c r="K4" i="2"/>
  <c r="J4" i="2"/>
  <c r="I4" i="2"/>
  <c r="H4" i="2"/>
  <c r="G5" i="2"/>
  <c r="L3" i="2" l="1"/>
  <c r="L4" i="2"/>
  <c r="K5" i="2"/>
  <c r="J5" i="2"/>
  <c r="I5" i="2"/>
  <c r="H5" i="2"/>
  <c r="G6" i="2"/>
  <c r="K6" i="2" l="1"/>
  <c r="G7" i="2"/>
  <c r="H6" i="2"/>
  <c r="J6" i="2"/>
  <c r="I6" i="2"/>
  <c r="L5" i="2"/>
  <c r="K7" i="2" l="1"/>
  <c r="G8" i="2"/>
  <c r="I7" i="2"/>
  <c r="H7" i="2"/>
  <c r="J7" i="2"/>
  <c r="L6" i="2"/>
  <c r="K8" i="2" l="1"/>
  <c r="J8" i="2"/>
  <c r="I8" i="2"/>
  <c r="H8" i="2"/>
  <c r="G9" i="2"/>
  <c r="L7" i="2"/>
  <c r="K9" i="2" l="1"/>
  <c r="I9" i="2"/>
  <c r="H9" i="2"/>
  <c r="G10" i="2"/>
  <c r="J9" i="2"/>
  <c r="L8" i="2"/>
  <c r="K10" i="2" l="1"/>
  <c r="I10" i="2"/>
  <c r="H10" i="2"/>
  <c r="G11" i="2"/>
  <c r="J10" i="2"/>
  <c r="L9" i="2"/>
  <c r="K11" i="2" l="1"/>
  <c r="I11" i="2"/>
  <c r="H11" i="2"/>
  <c r="G12" i="2"/>
  <c r="J11" i="2"/>
  <c r="L10" i="2"/>
  <c r="K12" i="2" l="1"/>
  <c r="I12" i="2"/>
  <c r="H12" i="2"/>
  <c r="G13" i="2"/>
  <c r="J12" i="2"/>
  <c r="L11" i="2"/>
  <c r="K13" i="2" l="1"/>
  <c r="J13" i="2"/>
  <c r="H13" i="2"/>
  <c r="I13" i="2"/>
  <c r="G14" i="2"/>
  <c r="L12" i="2"/>
  <c r="K14" i="2" l="1"/>
  <c r="J14" i="2"/>
  <c r="I14" i="2"/>
  <c r="H14" i="2"/>
  <c r="G15" i="2"/>
  <c r="L13" i="2"/>
  <c r="K15" i="2" l="1"/>
  <c r="J15" i="2"/>
  <c r="I15" i="2"/>
  <c r="H15" i="2"/>
  <c r="G16" i="2"/>
  <c r="L14" i="2"/>
  <c r="K16" i="2" l="1"/>
  <c r="J16" i="2"/>
  <c r="I16" i="2"/>
  <c r="H16" i="2"/>
  <c r="G17" i="2"/>
  <c r="L15" i="2"/>
  <c r="K17" i="2" l="1"/>
  <c r="J17" i="2"/>
  <c r="G18" i="2"/>
  <c r="I17" i="2"/>
  <c r="H17" i="2"/>
  <c r="L16" i="2"/>
  <c r="L17" i="2" l="1"/>
  <c r="K18" i="2"/>
  <c r="I18" i="2"/>
  <c r="G19" i="2"/>
  <c r="J18" i="2"/>
  <c r="H18" i="2"/>
  <c r="K19" i="2" l="1"/>
  <c r="J19" i="2"/>
  <c r="I19" i="2"/>
  <c r="G20" i="2"/>
  <c r="H19" i="2"/>
  <c r="L18" i="2"/>
  <c r="L19" i="2" l="1"/>
  <c r="K20" i="2"/>
  <c r="I20" i="2"/>
  <c r="J20" i="2"/>
  <c r="G21" i="2"/>
  <c r="H20" i="2"/>
  <c r="L20" i="2" l="1"/>
  <c r="K21" i="2"/>
  <c r="H21" i="2"/>
  <c r="J21" i="2"/>
  <c r="I21" i="2"/>
  <c r="G22" i="2"/>
  <c r="L21" i="2" l="1"/>
  <c r="K22" i="2"/>
  <c r="H22" i="2"/>
  <c r="I22" i="2"/>
  <c r="J22" i="2"/>
  <c r="G23" i="2"/>
  <c r="L22" i="2" l="1"/>
  <c r="K23" i="2"/>
  <c r="H23" i="2"/>
  <c r="I23" i="2"/>
  <c r="G24" i="2"/>
  <c r="J23" i="2"/>
  <c r="K24" i="2" l="1"/>
  <c r="J24" i="2"/>
  <c r="I24" i="2"/>
  <c r="G25" i="2"/>
  <c r="H24" i="2"/>
  <c r="L23" i="2"/>
  <c r="L24" i="2" l="1"/>
  <c r="K25" i="2"/>
  <c r="H25" i="2"/>
  <c r="G26" i="2"/>
  <c r="J25" i="2"/>
  <c r="I25" i="2"/>
  <c r="L25" i="2" l="1"/>
  <c r="K26" i="2"/>
  <c r="J26" i="2"/>
  <c r="G27" i="2"/>
  <c r="H26" i="2"/>
  <c r="I26" i="2"/>
  <c r="L26" i="2" l="1"/>
  <c r="K27" i="2"/>
  <c r="I27" i="2"/>
  <c r="J27" i="2"/>
  <c r="H27" i="2"/>
  <c r="G28" i="2"/>
  <c r="L27" i="2" l="1"/>
  <c r="K28" i="2"/>
  <c r="J28" i="2"/>
  <c r="I28" i="2"/>
  <c r="H28" i="2"/>
  <c r="G29" i="2"/>
  <c r="L28" i="2" l="1"/>
  <c r="K29" i="2"/>
  <c r="J29" i="2"/>
  <c r="H29" i="2"/>
  <c r="I29" i="2"/>
  <c r="G30" i="2"/>
  <c r="L29" i="2" l="1"/>
  <c r="K30" i="2"/>
  <c r="G31" i="2"/>
  <c r="I30" i="2"/>
  <c r="J30" i="2"/>
  <c r="H30" i="2"/>
  <c r="L30" i="2" l="1"/>
  <c r="K31" i="2"/>
  <c r="J31" i="2"/>
  <c r="I31" i="2"/>
  <c r="G32" i="2"/>
  <c r="H31" i="2"/>
  <c r="K32" i="2" l="1"/>
  <c r="J32" i="2"/>
  <c r="I32" i="2"/>
  <c r="G33" i="2"/>
  <c r="H32" i="2"/>
  <c r="L31" i="2"/>
  <c r="K33" i="2" l="1"/>
  <c r="J33" i="2"/>
  <c r="I33" i="2"/>
  <c r="G34" i="2"/>
  <c r="H33" i="2"/>
  <c r="L32" i="2"/>
  <c r="L33" i="2" l="1"/>
  <c r="K34" i="2"/>
  <c r="J34" i="2"/>
  <c r="I34" i="2"/>
  <c r="H34" i="2"/>
  <c r="G35" i="2"/>
  <c r="K35" i="2" l="1"/>
  <c r="J35" i="2"/>
  <c r="I35" i="2"/>
  <c r="H35" i="2"/>
  <c r="G36" i="2"/>
  <c r="L34" i="2"/>
  <c r="L35" i="2" l="1"/>
  <c r="K36" i="2"/>
  <c r="J36" i="2"/>
  <c r="I36" i="2"/>
  <c r="G37" i="2"/>
  <c r="H36" i="2"/>
  <c r="L36" i="2" l="1"/>
  <c r="K37" i="2"/>
  <c r="J37" i="2"/>
  <c r="I37" i="2"/>
  <c r="H37" i="2"/>
  <c r="G38" i="2"/>
  <c r="L37" i="2" l="1"/>
  <c r="K38" i="2"/>
  <c r="J38" i="2"/>
  <c r="H38" i="2"/>
  <c r="I38" i="2"/>
  <c r="G39" i="2"/>
  <c r="L38" i="2" l="1"/>
  <c r="K39" i="2"/>
  <c r="J39" i="2"/>
  <c r="I39" i="2"/>
  <c r="G40" i="2"/>
  <c r="H39" i="2"/>
  <c r="L39" i="2" l="1"/>
  <c r="K40" i="2"/>
  <c r="J40" i="2"/>
  <c r="H40" i="2"/>
  <c r="I40" i="2"/>
  <c r="G41" i="2"/>
  <c r="L40" i="2" l="1"/>
  <c r="K41" i="2"/>
  <c r="J41" i="2"/>
  <c r="I41" i="2"/>
  <c r="H41" i="2"/>
  <c r="G42" i="2"/>
  <c r="K42" i="2" l="1"/>
  <c r="J42" i="2"/>
  <c r="H42" i="2"/>
  <c r="G43" i="2"/>
  <c r="I42" i="2"/>
  <c r="L41" i="2"/>
  <c r="K43" i="2" l="1"/>
  <c r="J43" i="2"/>
  <c r="I43" i="2"/>
  <c r="G44" i="2"/>
  <c r="H43" i="2"/>
  <c r="L42" i="2"/>
  <c r="K44" i="2" l="1"/>
  <c r="J44" i="2"/>
  <c r="I44" i="2"/>
  <c r="H44" i="2"/>
  <c r="G45" i="2"/>
  <c r="L43" i="2"/>
  <c r="L44" i="2" l="1"/>
  <c r="K45" i="2"/>
  <c r="J45" i="2"/>
  <c r="I45" i="2"/>
  <c r="H45" i="2"/>
  <c r="G46" i="2"/>
  <c r="L45" i="2" l="1"/>
  <c r="K46" i="2"/>
  <c r="J46" i="2"/>
  <c r="I46" i="2"/>
  <c r="H46" i="2"/>
  <c r="G47" i="2"/>
  <c r="L46" i="2" l="1"/>
  <c r="K47" i="2"/>
  <c r="J47" i="2"/>
  <c r="I47" i="2"/>
  <c r="H47" i="2"/>
  <c r="G48" i="2"/>
  <c r="L47" i="2" l="1"/>
  <c r="K48" i="2"/>
  <c r="J48" i="2"/>
  <c r="I48" i="2"/>
  <c r="H48" i="2"/>
  <c r="G49" i="2"/>
  <c r="K49" i="2" l="1"/>
  <c r="J49" i="2"/>
  <c r="I49" i="2"/>
  <c r="H49" i="2"/>
  <c r="G50" i="2"/>
  <c r="L48" i="2"/>
  <c r="L49" i="2" l="1"/>
  <c r="K50" i="2"/>
  <c r="J50" i="2"/>
  <c r="I50" i="2"/>
  <c r="H50" i="2"/>
  <c r="G51" i="2"/>
  <c r="L50" i="2" l="1"/>
  <c r="K51" i="2"/>
  <c r="J51" i="2"/>
  <c r="I51" i="2"/>
  <c r="H51" i="2"/>
  <c r="G52" i="2"/>
  <c r="K52" i="2" l="1"/>
  <c r="J52" i="2"/>
  <c r="I52" i="2"/>
  <c r="H52" i="2"/>
  <c r="G53" i="2"/>
  <c r="L51" i="2"/>
  <c r="L52" i="2" l="1"/>
  <c r="K53" i="2"/>
  <c r="J53" i="2"/>
  <c r="I53" i="2"/>
  <c r="H53" i="2"/>
  <c r="G54" i="2"/>
  <c r="K54" i="2" l="1"/>
  <c r="J54" i="2"/>
  <c r="I54" i="2"/>
  <c r="H54" i="2"/>
  <c r="G55" i="2"/>
  <c r="L53" i="2"/>
  <c r="K55" i="2" l="1"/>
  <c r="J55" i="2"/>
  <c r="I55" i="2"/>
  <c r="H55" i="2"/>
  <c r="G56" i="2"/>
  <c r="L54" i="2"/>
  <c r="K56" i="2" l="1"/>
  <c r="J56" i="2"/>
  <c r="I56" i="2"/>
  <c r="H56" i="2"/>
  <c r="G57" i="2"/>
  <c r="L55" i="2"/>
  <c r="K57" i="2" l="1"/>
  <c r="J57" i="2"/>
  <c r="I57" i="2"/>
  <c r="H57" i="2"/>
  <c r="G58" i="2"/>
  <c r="L56" i="2"/>
  <c r="K58" i="2" l="1"/>
  <c r="J58" i="2"/>
  <c r="I58" i="2"/>
  <c r="H58" i="2"/>
  <c r="G59" i="2"/>
  <c r="L57" i="2"/>
  <c r="K59" i="2" l="1"/>
  <c r="J59" i="2"/>
  <c r="I59" i="2"/>
  <c r="H59" i="2"/>
  <c r="G60" i="2"/>
  <c r="L58" i="2"/>
  <c r="L59" i="2" l="1"/>
  <c r="K60" i="2"/>
  <c r="J60" i="2"/>
  <c r="I60" i="2"/>
  <c r="H60" i="2"/>
  <c r="G61" i="2"/>
  <c r="K61" i="2" l="1"/>
  <c r="J61" i="2"/>
  <c r="I61" i="2"/>
  <c r="H61" i="2"/>
  <c r="G62" i="2"/>
  <c r="L60" i="2"/>
  <c r="L61" i="2" l="1"/>
  <c r="K62" i="2"/>
  <c r="J62" i="2"/>
  <c r="I62" i="2"/>
  <c r="H62" i="2"/>
  <c r="G63" i="2"/>
  <c r="K63" i="2" l="1"/>
  <c r="J63" i="2"/>
  <c r="I63" i="2"/>
  <c r="H63" i="2"/>
  <c r="G64" i="2"/>
  <c r="L62" i="2"/>
  <c r="K64" i="2" l="1"/>
  <c r="J64" i="2"/>
  <c r="I64" i="2"/>
  <c r="H64" i="2"/>
  <c r="G65" i="2"/>
  <c r="L63" i="2"/>
  <c r="K65" i="2" l="1"/>
  <c r="J65" i="2"/>
  <c r="I65" i="2"/>
  <c r="H65" i="2"/>
  <c r="L64" i="2"/>
  <c r="L65" i="2" l="1"/>
  <c r="L66" i="2" s="1"/>
</calcChain>
</file>

<file path=xl/sharedStrings.xml><?xml version="1.0" encoding="utf-8"?>
<sst xmlns="http://schemas.openxmlformats.org/spreadsheetml/2006/main" count="226" uniqueCount="72">
  <si>
    <t>BIDDERS RESPONSE</t>
  </si>
  <si>
    <t>LOWEST BIDDER SEL</t>
  </si>
  <si>
    <t>TOTAL AMOUNT</t>
  </si>
  <si>
    <t>SN</t>
  </si>
  <si>
    <t>ITEM DESCRIPTION</t>
  </si>
  <si>
    <t>UNIT</t>
  </si>
  <si>
    <t>QTY</t>
  </si>
  <si>
    <t>FINAL BID</t>
  </si>
  <si>
    <t>FINAL LOWEST BIDDER</t>
  </si>
  <si>
    <t>TOTAL PO AMOUNT</t>
  </si>
  <si>
    <t>BIDDER</t>
  </si>
  <si>
    <t>GROSS TOTAL</t>
  </si>
  <si>
    <t xml:space="preserve">NO OF ITEM REQUESTED </t>
  </si>
  <si>
    <t>NO OF ITEM REMAINING</t>
  </si>
  <si>
    <t>NO OF ITEM ORDERED</t>
  </si>
  <si>
    <t>ERROR CHECK</t>
  </si>
  <si>
    <t>UNIT PRICE</t>
  </si>
  <si>
    <t>SELECT BIDDER</t>
  </si>
  <si>
    <t>M</t>
  </si>
  <si>
    <t>N/A</t>
  </si>
  <si>
    <t>3*3 Sunk box</t>
  </si>
  <si>
    <t>Ns</t>
  </si>
  <si>
    <t>51.00 (KEVILTON)</t>
  </si>
  <si>
    <t>13A Plug</t>
  </si>
  <si>
    <t>410.00 (ACL)</t>
  </si>
  <si>
    <t>13A Plug Top</t>
  </si>
  <si>
    <t>180.00 (ACL)</t>
  </si>
  <si>
    <t>1.5mm 3  Core wire</t>
  </si>
  <si>
    <t>12*3 Sunk Box</t>
  </si>
  <si>
    <t>214.00 (KEVILTON)</t>
  </si>
  <si>
    <t>4 POLE Conductor</t>
  </si>
  <si>
    <t>Suksen Valve / Pressure switch</t>
  </si>
  <si>
    <t>Discharge valve</t>
  </si>
  <si>
    <t>½” * ½” Plastic coated</t>
  </si>
  <si>
    <t>Binding Wire</t>
  </si>
  <si>
    <t>Kg</t>
  </si>
  <si>
    <t>Alpha Log</t>
  </si>
  <si>
    <t>3"X 1 1/2"Box bar (iron)</t>
  </si>
  <si>
    <t>Nrs</t>
  </si>
  <si>
    <t>6,900.00 (2mm)</t>
  </si>
  <si>
    <t>5,800.00 (GI)</t>
  </si>
  <si>
    <t>2"X 1 1/2"Box bar (iron)</t>
  </si>
  <si>
    <t>4,200.00 (GI)</t>
  </si>
  <si>
    <t>1 1/2"x1 1/2"Box bar (iron)</t>
  </si>
  <si>
    <t>Zinc Aluminium Roof sheet (6Feet)</t>
  </si>
  <si>
    <t>12mm Anchor bolt 4"</t>
  </si>
  <si>
    <t>No-12 Welding Rods</t>
  </si>
  <si>
    <t>Bag</t>
  </si>
  <si>
    <t>4 1/2"Cutting disk</t>
  </si>
  <si>
    <t>4 1/2" Polishing disk</t>
  </si>
  <si>
    <t>Anticross paint</t>
  </si>
  <si>
    <t>Lit</t>
  </si>
  <si>
    <t>Thinner</t>
  </si>
  <si>
    <t xml:space="preserve">Cement </t>
  </si>
  <si>
    <t>5"PVC Pipe</t>
  </si>
  <si>
    <t>12mm Tor Steel</t>
  </si>
  <si>
    <t>Met Roof nail 2"</t>
  </si>
  <si>
    <t>Box</t>
  </si>
  <si>
    <t>4"x 2"Timber  (4Feet)</t>
  </si>
  <si>
    <t>4"x 2"Timber (7Feet)</t>
  </si>
  <si>
    <t>4"x 2"Timber (6Feet)</t>
  </si>
  <si>
    <t>2"x 2"Timber (4Feet)</t>
  </si>
  <si>
    <t>2"x 1"Timber (5Feet)</t>
  </si>
  <si>
    <t>2"x 2"Timber (6Feet)</t>
  </si>
  <si>
    <t>8' Zinc Aluminum Sheet</t>
  </si>
  <si>
    <t>6' Zinc Aluminum Sheet</t>
  </si>
  <si>
    <t>3"Nail</t>
  </si>
  <si>
    <t>2 1/2"Umbrella nail</t>
  </si>
  <si>
    <t>4"x 2"Hinges (iron)</t>
  </si>
  <si>
    <t>3"Pad lock</t>
  </si>
  <si>
    <t>3"Thirank</t>
  </si>
  <si>
    <t>10"x 4' 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</si>
</sst>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39" fontId="0" fillId="0" borderId="1" xfId="1" applyNumberFormat="1" applyFont="1" applyBorder="1" applyAlignment="1">
      <alignment horizontal="center"/>
    </xf>
    <xf numFmtId="39" fontId="0" fillId="0" borderId="0" xfId="1" applyNumberFormat="1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 wrapText="1"/>
    </xf>
    <xf numFmtId="39" fontId="0" fillId="0" borderId="4" xfId="1" applyNumberFormat="1" applyFont="1" applyBorder="1" applyAlignment="1">
      <alignment horizontal="center"/>
    </xf>
    <xf numFmtId="43" fontId="3" fillId="4" borderId="0" xfId="1" applyFont="1" applyFill="1" applyBorder="1" applyAlignment="1">
      <alignment horizontal="center"/>
    </xf>
    <xf numFmtId="39" fontId="0" fillId="4" borderId="0" xfId="1" applyNumberFormat="1" applyFont="1" applyFill="1" applyBorder="1" applyAlignment="1">
      <alignment horizontal="center"/>
    </xf>
    <xf numFmtId="39" fontId="2" fillId="4" borderId="4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0" fontId="0" fillId="7" borderId="0" xfId="1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8" borderId="3" xfId="0" applyFont="1" applyFill="1" applyBorder="1"/>
    <xf numFmtId="0" fontId="3" fillId="8" borderId="5" xfId="0" applyFont="1" applyFill="1" applyBorder="1"/>
    <xf numFmtId="0" fontId="3" fillId="8" borderId="4" xfId="0" applyFont="1" applyFill="1" applyBorder="1"/>
    <xf numFmtId="164" fontId="0" fillId="0" borderId="1" xfId="0" applyNumberForma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3" fillId="0" borderId="1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4" fontId="3" fillId="4" borderId="0" xfId="1" applyNumberFormat="1" applyFont="1" applyFill="1" applyBorder="1" applyAlignment="1">
      <alignment horizontal="center"/>
    </xf>
    <xf numFmtId="4" fontId="0" fillId="0" borderId="0" xfId="1" applyNumberFormat="1" applyFont="1" applyAlignment="1">
      <alignment horizontal="center"/>
    </xf>
    <xf numFmtId="4" fontId="0" fillId="4" borderId="0" xfId="1" applyNumberFormat="1" applyFont="1" applyFill="1" applyAlignment="1">
      <alignment horizontal="center"/>
    </xf>
    <xf numFmtId="4" fontId="3" fillId="4" borderId="2" xfId="1" applyNumberFormat="1" applyFont="1" applyFill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4" fontId="3" fillId="4" borderId="1" xfId="1" applyNumberFormat="1" applyFont="1" applyFill="1" applyBorder="1" applyAlignment="1">
      <alignment horizontal="center" vertical="center"/>
    </xf>
    <xf numFmtId="4" fontId="2" fillId="4" borderId="1" xfId="1" applyNumberFormat="1" applyFont="1" applyFill="1" applyBorder="1" applyAlignment="1">
      <alignment horizontal="center" vertical="center" wrapText="1"/>
    </xf>
    <xf numFmtId="4" fontId="0" fillId="4" borderId="1" xfId="1" applyNumberFormat="1" applyFont="1" applyFill="1" applyBorder="1" applyAlignment="1">
      <alignment horizontal="center"/>
    </xf>
    <xf numFmtId="4" fontId="0" fillId="4" borderId="0" xfId="1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43" fontId="3" fillId="0" borderId="1" xfId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" fontId="0" fillId="0" borderId="0" xfId="0" applyNumberFormat="1"/>
    <xf numFmtId="0" fontId="10" fillId="0" borderId="8" xfId="0" applyFont="1" applyBorder="1" applyAlignment="1">
      <alignment horizontal="left" vertical="center" wrapText="1" indent="5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 indent="5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92D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5133-BA78-4946-AB22-D4AA18F3BEDA}">
  <dimension ref="B1:W172"/>
  <sheetViews>
    <sheetView tabSelected="1" workbookViewId="0">
      <selection activeCell="B3" sqref="B3:B172"/>
    </sheetView>
  </sheetViews>
  <sheetFormatPr defaultRowHeight="15" x14ac:dyDescent="0.25"/>
  <cols>
    <col min="2" max="2" width="19.28515625" style="9" customWidth="1"/>
    <col min="3" max="3" width="9" style="1" customWidth="1"/>
    <col min="4" max="4" width="21.28515625" style="9" customWidth="1"/>
    <col min="5" max="5" width="9.42578125" customWidth="1"/>
    <col min="6" max="6" width="8.28515625" customWidth="1"/>
    <col min="7" max="7" width="15.7109375" style="5" customWidth="1"/>
    <col min="8" max="8" width="25" style="5" customWidth="1"/>
    <col min="9" max="11" width="14.42578125" style="5" customWidth="1"/>
    <col min="12" max="12" width="16.85546875" style="14" customWidth="1"/>
    <col min="13" max="14" width="14.42578125" style="14" customWidth="1"/>
    <col min="15" max="15" width="10.85546875" style="14" customWidth="1"/>
    <col min="16" max="16" width="9.85546875" style="14" customWidth="1"/>
    <col min="17" max="17" width="20.5703125" style="58" customWidth="1"/>
    <col min="18" max="18" width="16.85546875" style="51" customWidth="1"/>
    <col min="19" max="19" width="14.42578125" style="52" customWidth="1"/>
    <col min="20" max="20" width="1.7109375" style="29" customWidth="1"/>
    <col min="21" max="21" width="23.28515625" customWidth="1"/>
    <col min="22" max="22" width="20.5703125" bestFit="1" customWidth="1"/>
    <col min="23" max="23" width="20.42578125" customWidth="1"/>
  </cols>
  <sheetData>
    <row r="1" spans="2:23" ht="19.5" customHeight="1" x14ac:dyDescent="0.25">
      <c r="G1" s="60" t="s">
        <v>0</v>
      </c>
      <c r="H1" s="60"/>
      <c r="I1" s="60"/>
      <c r="J1" s="60"/>
      <c r="K1" s="60"/>
      <c r="L1" s="13"/>
      <c r="M1" s="13"/>
      <c r="N1" s="13"/>
      <c r="O1" s="13"/>
      <c r="P1" s="13"/>
      <c r="Q1" s="50"/>
      <c r="U1" s="8" t="s">
        <v>10</v>
      </c>
      <c r="V1" s="8" t="s">
        <v>14</v>
      </c>
      <c r="W1" s="6" t="s">
        <v>9</v>
      </c>
    </row>
    <row r="2" spans="2:23" s="22" customFormat="1" ht="18" customHeight="1" thickBot="1" x14ac:dyDescent="0.3">
      <c r="B2" s="17" t="s">
        <v>7</v>
      </c>
      <c r="C2" s="17" t="s">
        <v>3</v>
      </c>
      <c r="D2" s="18" t="s">
        <v>4</v>
      </c>
      <c r="E2" s="18" t="s">
        <v>5</v>
      </c>
      <c r="F2" s="18" t="s">
        <v>6</v>
      </c>
      <c r="G2" s="19">
        <v>1</v>
      </c>
      <c r="H2" s="19">
        <v>2</v>
      </c>
      <c r="I2" s="19">
        <v>3</v>
      </c>
      <c r="J2" s="19">
        <v>4</v>
      </c>
      <c r="K2" s="19">
        <v>5</v>
      </c>
      <c r="L2" s="20">
        <v>1</v>
      </c>
      <c r="M2" s="20">
        <v>2</v>
      </c>
      <c r="N2" s="20">
        <v>3</v>
      </c>
      <c r="O2" s="20">
        <v>4</v>
      </c>
      <c r="P2" s="20">
        <v>5</v>
      </c>
      <c r="Q2" s="53" t="s">
        <v>8</v>
      </c>
      <c r="R2" s="54" t="s">
        <v>1</v>
      </c>
      <c r="S2" s="55" t="s">
        <v>2</v>
      </c>
      <c r="T2" s="30"/>
      <c r="U2" s="8">
        <v>1</v>
      </c>
      <c r="V2" s="7">
        <f>COUNTIF(B$3:B$1048576,U2)</f>
        <v>2</v>
      </c>
      <c r="W2" s="23">
        <f>SUMIF(B$3:B$1048576,U2,S$3:S$1048576)</f>
        <v>2450</v>
      </c>
    </row>
    <row r="3" spans="2:23" ht="18" customHeight="1" thickBot="1" x14ac:dyDescent="0.3">
      <c r="B3" s="2" t="str">
        <f>IFERROR(IF(C3&gt;0,IF(ISNUMBER(Q3),INDEX(L$2:P$2,1,MATCH(Q3,L3:P3,0)),""),""),"")</f>
        <v/>
      </c>
      <c r="C3" s="66">
        <v>2</v>
      </c>
      <c r="D3" s="46" t="s">
        <v>31</v>
      </c>
      <c r="E3" s="46" t="s">
        <v>21</v>
      </c>
      <c r="F3" s="46">
        <v>1</v>
      </c>
      <c r="G3" s="46" t="s">
        <v>19</v>
      </c>
      <c r="H3" s="46" t="s">
        <v>19</v>
      </c>
      <c r="I3" s="46" t="s">
        <v>19</v>
      </c>
      <c r="J3" s="46" t="s">
        <v>19</v>
      </c>
      <c r="K3" s="39"/>
      <c r="L3" s="15" t="str">
        <f>IF(ISBLANK(G3),"",IF(G3="N/A","",IF(ISNUMBER(G3),+G3,_xlfn.NUMBERVALUE(LEFT(G3,(FIND("(",G3)-2))))))</f>
        <v/>
      </c>
      <c r="M3" s="15" t="str">
        <f>IF(ISBLANK(H3),"",IF(H3="N/A","",IF(ISNUMBER(H3),+H3,_xlfn.NUMBERVALUE(LEFT(H3,(FIND("(",H3)-2))))))</f>
        <v/>
      </c>
      <c r="N3" s="15" t="str">
        <f>IF(ISBLANK(I3),"",IF(I3="N/A","",IF(ISNUMBER(I3),+I3,_xlfn.NUMBERVALUE(LEFT(I3,(FIND("(",I3)-2))))))</f>
        <v/>
      </c>
      <c r="O3" s="15" t="str">
        <f>IF(ISBLANK(J3),"",IF(J3="N/A","",IF(ISNUMBER(J3),+J3,_xlfn.NUMBERVALUE(LEFT(J3,(FIND("(",J3)-2))))))</f>
        <v/>
      </c>
      <c r="P3" s="15" t="str">
        <f>IF(ISBLANK(K3),"",IF(K3="N/A","",IF(ISNUMBER(K3),+K3,_xlfn.NUMBERVALUE(LEFT(K3,(FIND("(",K3)-2))))))</f>
        <v/>
      </c>
      <c r="Q3" s="56" t="str">
        <f>IF(SUM(L3:P3)&gt;0,MIN(L3,M3,N3,O3,P3),"")</f>
        <v/>
      </c>
      <c r="R3" s="44">
        <f ca="1">IFERROR(MIN((IF(ISTEXT(G3),IF(G3="N/A","",_xlfn.NUMBERVALUE(LEFT(G3,(FIND("(",G3)-2)))),_xlfn.NUMBERVALUE(INDIRECT(CELL("address",G3))))),(IF(ISTEXT(H3),IF(H3="N/A","",_xlfn.NUMBERVALUE(LEFT(H3,(FIND("(",H3)-2)))),_xlfn.NUMBERVALUE(INDIRECT(CELL("address",H3))))),(IF(ISTEXT(I3),IF(I3="N/A","",_xlfn.NUMBERVALUE(LEFT(I3,(FIND("(",I3)-2)))),_xlfn.NUMBERVALUE(INDIRECT(CELL("address",I3))))),(IF(ISTEXT(J3),IF(J3="N/A","",_xlfn.NUMBERVALUE(LEFT(J3,(FIND("(",J3)-2)))),_xlfn.NUMBERVALUE(INDIRECT(CELL("address",J3))))),(IF(ISTEXT(K3),IF(K3="N/A","",_xlfn.NUMBERVALUE(LEFT(K3,(FIND("(",K3)-2)))),_xlfn.NUMBERVALUE(INDIRECT(CELL("address",K3)))))),MIN(G3:K3))</f>
        <v>0</v>
      </c>
      <c r="S3" s="57" t="str">
        <f>IFERROR((F3*Q3),"")</f>
        <v/>
      </c>
      <c r="U3" s="8">
        <v>2</v>
      </c>
      <c r="V3" s="7">
        <f t="shared" ref="V3:V6" si="0">COUNTIF(B$3:B$1048576,U3)</f>
        <v>4</v>
      </c>
      <c r="W3" s="23">
        <f t="shared" ref="W3:W6" si="1">SUMIF(B$3:B$1048576,U3,S$3:S$1048576)</f>
        <v>8272</v>
      </c>
    </row>
    <row r="4" spans="2:23" ht="18" customHeight="1" thickBot="1" x14ac:dyDescent="0.3">
      <c r="B4" s="2" t="str">
        <f t="shared" ref="B4:B67" si="2">IFERROR(IF(C4&gt;0,IF(ISNUMBER(Q4),INDEX(L$2:P$2,1,MATCH(Q4,L4:P4,0)),""),""),"")</f>
        <v/>
      </c>
      <c r="C4" s="67">
        <v>3</v>
      </c>
      <c r="D4" s="48" t="s">
        <v>32</v>
      </c>
      <c r="E4" s="48" t="s">
        <v>21</v>
      </c>
      <c r="F4" s="48">
        <v>1</v>
      </c>
      <c r="G4" s="48" t="s">
        <v>19</v>
      </c>
      <c r="H4" s="48" t="s">
        <v>19</v>
      </c>
      <c r="I4" s="48" t="s">
        <v>19</v>
      </c>
      <c r="J4" s="48" t="s">
        <v>19</v>
      </c>
      <c r="K4" s="39"/>
      <c r="L4" s="15" t="str">
        <f>IF(ISBLANK(G4),"",IF(G4="N/A","",IF(ISNUMBER(G4),+G4,_xlfn.NUMBERVALUE(LEFT(G4,(FIND("(",G4)-2))))))</f>
        <v/>
      </c>
      <c r="M4" s="15" t="str">
        <f>IF(ISBLANK(H4),"",IF(H4="N/A","",IF(ISNUMBER(H4),+H4,_xlfn.NUMBERVALUE(LEFT(H4,(FIND("(",H4)-2))))))</f>
        <v/>
      </c>
      <c r="N4" s="15" t="str">
        <f>IF(ISBLANK(I4),"",IF(I4="N/A","",IF(ISNUMBER(I4),+I4,_xlfn.NUMBERVALUE(LEFT(I4,(FIND("(",I4)-2))))))</f>
        <v/>
      </c>
      <c r="O4" s="15" t="str">
        <f>IF(ISBLANK(J4),"",IF(J4="N/A","",IF(ISNUMBER(J4),+J4,_xlfn.NUMBERVALUE(LEFT(J4,(FIND("(",J4)-2))))))</f>
        <v/>
      </c>
      <c r="P4" s="15" t="str">
        <f>IF(ISBLANK(K4),"",IF(K4="N/A","",IF(ISNUMBER(K4),+K4,_xlfn.NUMBERVALUE(LEFT(K4,(FIND("(",K4)-2))))))</f>
        <v/>
      </c>
      <c r="Q4" s="56" t="str">
        <f>IF(SUM(L4:P4)&gt;0,MIN(L4,M4,N4,O4,P4),"")</f>
        <v/>
      </c>
      <c r="R4" s="44">
        <f ca="1">IFERROR(MIN((IF(ISTEXT(G4),IF(G4="N/A","",_xlfn.NUMBERVALUE(LEFT(G4,(FIND("(",G4)-2)))),_xlfn.NUMBERVALUE(INDIRECT(CELL("address",G4))))),(IF(ISTEXT(H4),IF(H4="N/A","",_xlfn.NUMBERVALUE(LEFT(H4,(FIND("(",H4)-2)))),_xlfn.NUMBERVALUE(INDIRECT(CELL("address",H4))))),(IF(ISTEXT(I4),IF(I4="N/A","",_xlfn.NUMBERVALUE(LEFT(I4,(FIND("(",I4)-2)))),_xlfn.NUMBERVALUE(INDIRECT(CELL("address",I4))))),(IF(ISTEXT(J4),IF(J4="N/A","",_xlfn.NUMBERVALUE(LEFT(J4,(FIND("(",J4)-2)))),_xlfn.NUMBERVALUE(INDIRECT(CELL("address",J4))))),(IF(ISTEXT(K4),IF(K4="N/A","",_xlfn.NUMBERVALUE(LEFT(K4,(FIND("(",K4)-2)))),_xlfn.NUMBERVALUE(INDIRECT(CELL("address",K4)))))),MIN(G4:K4))</f>
        <v>0</v>
      </c>
      <c r="S4" s="57" t="str">
        <f>IFERROR((F4*Q4),"")</f>
        <v/>
      </c>
      <c r="U4" s="8">
        <v>3</v>
      </c>
      <c r="V4" s="7">
        <f t="shared" si="0"/>
        <v>20</v>
      </c>
      <c r="W4" s="23">
        <f t="shared" si="1"/>
        <v>142900</v>
      </c>
    </row>
    <row r="5" spans="2:23" ht="18" customHeight="1" thickBot="1" x14ac:dyDescent="0.3">
      <c r="B5" s="2">
        <f t="shared" si="2"/>
        <v>1</v>
      </c>
      <c r="C5" s="67">
        <v>2</v>
      </c>
      <c r="D5" s="48" t="s">
        <v>34</v>
      </c>
      <c r="E5" s="48" t="s">
        <v>35</v>
      </c>
      <c r="F5" s="48">
        <v>4</v>
      </c>
      <c r="G5" s="48">
        <v>400</v>
      </c>
      <c r="H5" s="48">
        <v>650</v>
      </c>
      <c r="I5" s="48">
        <v>400</v>
      </c>
      <c r="J5" s="48" t="s">
        <v>19</v>
      </c>
      <c r="K5" s="39"/>
      <c r="L5" s="15">
        <f>IF(ISBLANK(G5),"",IF(G5="N/A","",IF(ISNUMBER(G5),+G5,_xlfn.NUMBERVALUE(LEFT(G5,(FIND("(",G5)-2))))))</f>
        <v>400</v>
      </c>
      <c r="M5" s="15">
        <f>IF(ISBLANK(H5),"",IF(H5="N/A","",IF(ISNUMBER(H5),+H5,_xlfn.NUMBERVALUE(LEFT(H5,(FIND("(",H5)-2))))))</f>
        <v>650</v>
      </c>
      <c r="N5" s="15">
        <f>IF(ISBLANK(I5),"",IF(I5="N/A","",IF(ISNUMBER(I5),+I5,_xlfn.NUMBERVALUE(LEFT(I5,(FIND("(",I5)-2))))))</f>
        <v>400</v>
      </c>
      <c r="O5" s="15" t="str">
        <f>IF(ISBLANK(J5),"",IF(J5="N/A","",IF(ISNUMBER(J5),+J5,_xlfn.NUMBERVALUE(LEFT(J5,(FIND("(",J5)-2))))))</f>
        <v/>
      </c>
      <c r="P5" s="15" t="str">
        <f>IF(ISBLANK(K5),"",IF(K5="N/A","",IF(ISNUMBER(K5),+K5,_xlfn.NUMBERVALUE(LEFT(K5,(FIND("(",K5)-2))))))</f>
        <v/>
      </c>
      <c r="Q5" s="56">
        <f>IF(SUM(L5:P5)&gt;0,MIN(L5,M5,N5,O5,P5),"")</f>
        <v>400</v>
      </c>
      <c r="R5" s="44">
        <f ca="1">IFERROR(MIN((IF(ISTEXT(G5),IF(G5="N/A","",_xlfn.NUMBERVALUE(LEFT(G5,(FIND("(",G5)-2)))),_xlfn.NUMBERVALUE(INDIRECT(CELL("address",G5))))),(IF(ISTEXT(H5),IF(H5="N/A","",_xlfn.NUMBERVALUE(LEFT(H5,(FIND("(",H5)-2)))),_xlfn.NUMBERVALUE(INDIRECT(CELL("address",H5))))),(IF(ISTEXT(I5),IF(I5="N/A","",_xlfn.NUMBERVALUE(LEFT(I5,(FIND("(",I5)-2)))),_xlfn.NUMBERVALUE(INDIRECT(CELL("address",I5))))),(IF(ISTEXT(J5),IF(J5="N/A","",_xlfn.NUMBERVALUE(LEFT(J5,(FIND("(",J5)-2)))),_xlfn.NUMBERVALUE(INDIRECT(CELL("address",J5))))),(IF(ISTEXT(K5),IF(K5="N/A","",_xlfn.NUMBERVALUE(LEFT(K5,(FIND("(",K5)-2)))),_xlfn.NUMBERVALUE(INDIRECT(CELL("address",K5)))))),MIN(G5:K5))</f>
        <v>400</v>
      </c>
      <c r="S5" s="57">
        <f>IFERROR((F5*Q5),"")</f>
        <v>1600</v>
      </c>
      <c r="U5" s="8">
        <v>4</v>
      </c>
      <c r="V5" s="7">
        <f t="shared" si="0"/>
        <v>3</v>
      </c>
      <c r="W5" s="23">
        <f t="shared" si="1"/>
        <v>6770</v>
      </c>
    </row>
    <row r="6" spans="2:23" ht="18" customHeight="1" thickBot="1" x14ac:dyDescent="0.3">
      <c r="B6" s="2">
        <f t="shared" si="2"/>
        <v>1</v>
      </c>
      <c r="C6" s="67">
        <v>9</v>
      </c>
      <c r="D6" s="71" t="s">
        <v>50</v>
      </c>
      <c r="E6" s="49" t="s">
        <v>51</v>
      </c>
      <c r="F6" s="49">
        <v>1</v>
      </c>
      <c r="G6" s="48">
        <v>850</v>
      </c>
      <c r="H6" s="48" t="s">
        <v>19</v>
      </c>
      <c r="I6" s="48">
        <v>950</v>
      </c>
      <c r="J6" s="48" t="s">
        <v>19</v>
      </c>
      <c r="K6" s="39"/>
      <c r="L6" s="15">
        <f>IF(ISBLANK(G6),"",IF(G6="N/A","",IF(ISNUMBER(G6),+G6,_xlfn.NUMBERVALUE(LEFT(G6,(FIND("(",G6)-2))))))</f>
        <v>850</v>
      </c>
      <c r="M6" s="15" t="str">
        <f>IF(ISBLANK(H6),"",IF(H6="N/A","",IF(ISNUMBER(H6),+H6,_xlfn.NUMBERVALUE(LEFT(H6,(FIND("(",H6)-2))))))</f>
        <v/>
      </c>
      <c r="N6" s="15">
        <f>IF(ISBLANK(I6),"",IF(I6="N/A","",IF(ISNUMBER(I6),+I6,_xlfn.NUMBERVALUE(LEFT(I6,(FIND("(",I6)-2))))))</f>
        <v>950</v>
      </c>
      <c r="O6" s="15" t="str">
        <f>IF(ISBLANK(J6),"",IF(J6="N/A","",IF(ISNUMBER(J6),+J6,_xlfn.NUMBERVALUE(LEFT(J6,(FIND("(",J6)-2))))))</f>
        <v/>
      </c>
      <c r="P6" s="15" t="str">
        <f>IF(ISBLANK(K6),"",IF(K6="N/A","",IF(ISNUMBER(K6),+K6,_xlfn.NUMBERVALUE(LEFT(K6,(FIND("(",K6)-2))))))</f>
        <v/>
      </c>
      <c r="Q6" s="56">
        <f>IF(SUM(L6:P6)&gt;0,MIN(L6,M6,N6,O6,P6),"")</f>
        <v>850</v>
      </c>
      <c r="R6" s="44">
        <f ca="1">IFERROR(MIN((IF(ISTEXT(G6),IF(G6="N/A","",_xlfn.NUMBERVALUE(LEFT(G6,(FIND("(",G6)-2)))),_xlfn.NUMBERVALUE(INDIRECT(CELL("address",G6))))),(IF(ISTEXT(H6),IF(H6="N/A","",_xlfn.NUMBERVALUE(LEFT(H6,(FIND("(",H6)-2)))),_xlfn.NUMBERVALUE(INDIRECT(CELL("address",H6))))),(IF(ISTEXT(I6),IF(I6="N/A","",_xlfn.NUMBERVALUE(LEFT(I6,(FIND("(",I6)-2)))),_xlfn.NUMBERVALUE(INDIRECT(CELL("address",I6))))),(IF(ISTEXT(J6),IF(J6="N/A","",_xlfn.NUMBERVALUE(LEFT(J6,(FIND("(",J6)-2)))),_xlfn.NUMBERVALUE(INDIRECT(CELL("address",J6))))),(IF(ISTEXT(K6),IF(K6="N/A","",_xlfn.NUMBERVALUE(LEFT(K6,(FIND("(",K6)-2)))),_xlfn.NUMBERVALUE(INDIRECT(CELL("address",K6)))))),MIN(G6:K6))</f>
        <v>850</v>
      </c>
      <c r="S6" s="57">
        <f>IFERROR((F6*Q6),"")</f>
        <v>850</v>
      </c>
      <c r="U6" s="8">
        <v>5</v>
      </c>
      <c r="V6" s="7">
        <f t="shared" si="0"/>
        <v>0</v>
      </c>
      <c r="W6" s="23">
        <f t="shared" si="1"/>
        <v>0</v>
      </c>
    </row>
    <row r="7" spans="2:23" ht="18.75" customHeight="1" thickBot="1" x14ac:dyDescent="0.3">
      <c r="B7" s="2" t="str">
        <f t="shared" si="2"/>
        <v/>
      </c>
      <c r="C7" s="67">
        <v>12</v>
      </c>
      <c r="D7" s="71" t="s">
        <v>54</v>
      </c>
      <c r="E7" s="49" t="s">
        <v>38</v>
      </c>
      <c r="F7" s="49">
        <v>2</v>
      </c>
      <c r="G7" s="48" t="s">
        <v>19</v>
      </c>
      <c r="H7" s="48" t="s">
        <v>19</v>
      </c>
      <c r="I7" s="48" t="s">
        <v>19</v>
      </c>
      <c r="J7" s="48" t="s">
        <v>19</v>
      </c>
      <c r="K7" s="39"/>
      <c r="L7" s="15" t="str">
        <f>IF(ISBLANK(G7),"",IF(G7="N/A","",IF(ISNUMBER(G7),+G7,_xlfn.NUMBERVALUE(LEFT(G7,(FIND("(",G7)-2))))))</f>
        <v/>
      </c>
      <c r="M7" s="15" t="str">
        <f>IF(ISBLANK(H7),"",IF(H7="N/A","",IF(ISNUMBER(H7),+H7,_xlfn.NUMBERVALUE(LEFT(H7,(FIND("(",H7)-2))))))</f>
        <v/>
      </c>
      <c r="N7" s="15" t="str">
        <f>IF(ISBLANK(I7),"",IF(I7="N/A","",IF(ISNUMBER(I7),+I7,_xlfn.NUMBERVALUE(LEFT(I7,(FIND("(",I7)-2))))))</f>
        <v/>
      </c>
      <c r="O7" s="15" t="str">
        <f>IF(ISBLANK(J7),"",IF(J7="N/A","",IF(ISNUMBER(J7),+J7,_xlfn.NUMBERVALUE(LEFT(J7,(FIND("(",J7)-2))))))</f>
        <v/>
      </c>
      <c r="P7" s="15" t="str">
        <f>IF(ISBLANK(K7),"",IF(K7="N/A","",IF(ISNUMBER(K7),+K7,_xlfn.NUMBERVALUE(LEFT(K7,(FIND("(",K7)-2))))))</f>
        <v/>
      </c>
      <c r="Q7" s="56" t="str">
        <f>IF(SUM(L7:P7)&gt;0,MIN(L7,M7,N7,O7,P7),"")</f>
        <v/>
      </c>
      <c r="R7" s="44">
        <f ca="1">IFERROR(MIN((IF(ISTEXT(G7),IF(G7="N/A","",_xlfn.NUMBERVALUE(LEFT(G7,(FIND("(",G7)-2)))),_xlfn.NUMBERVALUE(INDIRECT(CELL("address",G7))))),(IF(ISTEXT(H7),IF(H7="N/A","",_xlfn.NUMBERVALUE(LEFT(H7,(FIND("(",H7)-2)))),_xlfn.NUMBERVALUE(INDIRECT(CELL("address",H7))))),(IF(ISTEXT(I7),IF(I7="N/A","",_xlfn.NUMBERVALUE(LEFT(I7,(FIND("(",I7)-2)))),_xlfn.NUMBERVALUE(INDIRECT(CELL("address",I7))))),(IF(ISTEXT(J7),IF(J7="N/A","",_xlfn.NUMBERVALUE(LEFT(J7,(FIND("(",J7)-2)))),_xlfn.NUMBERVALUE(INDIRECT(CELL("address",J7))))),(IF(ISTEXT(K7),IF(K7="N/A","",_xlfn.NUMBERVALUE(LEFT(K7,(FIND("(",K7)-2)))),_xlfn.NUMBERVALUE(INDIRECT(CELL("address",K7)))))),MIN(G7:K7))</f>
        <v>0</v>
      </c>
      <c r="S7" s="57" t="str">
        <f>IFERROR((F7*Q7),"")</f>
        <v/>
      </c>
      <c r="U7" s="25" t="s">
        <v>11</v>
      </c>
      <c r="V7" s="25"/>
      <c r="W7" s="26">
        <f>SUM(W2:W6)</f>
        <v>160392</v>
      </c>
    </row>
    <row r="8" spans="2:23" ht="15" customHeight="1" thickBot="1" x14ac:dyDescent="0.3">
      <c r="B8" s="2" t="str">
        <f t="shared" si="2"/>
        <v/>
      </c>
      <c r="C8" s="72">
        <v>1</v>
      </c>
      <c r="D8" s="70" t="s">
        <v>58</v>
      </c>
      <c r="E8" s="70" t="s">
        <v>38</v>
      </c>
      <c r="F8" s="70">
        <v>10</v>
      </c>
      <c r="G8" s="46" t="s">
        <v>19</v>
      </c>
      <c r="H8" s="46" t="s">
        <v>19</v>
      </c>
      <c r="I8" s="46" t="s">
        <v>19</v>
      </c>
      <c r="J8" s="46" t="s">
        <v>19</v>
      </c>
      <c r="K8" s="39"/>
      <c r="L8" s="15" t="str">
        <f>IF(ISBLANK(G8),"",IF(G8="N/A","",IF(ISNUMBER(G8),+G8,_xlfn.NUMBERVALUE(LEFT(G8,(FIND("(",G8)-2))))))</f>
        <v/>
      </c>
      <c r="M8" s="15" t="str">
        <f>IF(ISBLANK(H8),"",IF(H8="N/A","",IF(ISNUMBER(H8),+H8,_xlfn.NUMBERVALUE(LEFT(H8,(FIND("(",H8)-2))))))</f>
        <v/>
      </c>
      <c r="N8" s="15" t="str">
        <f>IF(ISBLANK(I8),"",IF(I8="N/A","",IF(ISNUMBER(I8),+I8,_xlfn.NUMBERVALUE(LEFT(I8,(FIND("(",I8)-2))))))</f>
        <v/>
      </c>
      <c r="O8" s="15" t="str">
        <f>IF(ISBLANK(J8),"",IF(J8="N/A","",IF(ISNUMBER(J8),+J8,_xlfn.NUMBERVALUE(LEFT(J8,(FIND("(",J8)-2))))))</f>
        <v/>
      </c>
      <c r="P8" s="15" t="str">
        <f>IF(ISBLANK(K8),"",IF(K8="N/A","",IF(ISNUMBER(K8),+K8,_xlfn.NUMBERVALUE(LEFT(K8,(FIND("(",K8)-2))))))</f>
        <v/>
      </c>
      <c r="Q8" s="56" t="str">
        <f>IF(SUM(L8:P8)&gt;0,MIN(L8,M8,N8,O8,P8),"")</f>
        <v/>
      </c>
      <c r="R8" s="44">
        <f ca="1">IFERROR(MIN((IF(ISTEXT(G8),IF(G8="N/A","",_xlfn.NUMBERVALUE(LEFT(G8,(FIND("(",G8)-2)))),_xlfn.NUMBERVALUE(INDIRECT(CELL("address",G8))))),(IF(ISTEXT(H8),IF(H8="N/A","",_xlfn.NUMBERVALUE(LEFT(H8,(FIND("(",H8)-2)))),_xlfn.NUMBERVALUE(INDIRECT(CELL("address",H8))))),(IF(ISTEXT(I8),IF(I8="N/A","",_xlfn.NUMBERVALUE(LEFT(I8,(FIND("(",I8)-2)))),_xlfn.NUMBERVALUE(INDIRECT(CELL("address",I8))))),(IF(ISTEXT(J8),IF(J8="N/A","",_xlfn.NUMBERVALUE(LEFT(J8,(FIND("(",J8)-2)))),_xlfn.NUMBERVALUE(INDIRECT(CELL("address",J8))))),(IF(ISTEXT(K8),IF(K8="N/A","",_xlfn.NUMBERVALUE(LEFT(K8,(FIND("(",K8)-2)))),_xlfn.NUMBERVALUE(INDIRECT(CELL("address",K8)))))),MIN(G8:K8))</f>
        <v>0</v>
      </c>
      <c r="S8" s="57" t="str">
        <f>IFERROR((F8*Q8),"")</f>
        <v/>
      </c>
      <c r="T8" s="31"/>
    </row>
    <row r="9" spans="2:23" ht="15" customHeight="1" thickBot="1" x14ac:dyDescent="0.3">
      <c r="B9" s="2" t="str">
        <f t="shared" si="2"/>
        <v/>
      </c>
      <c r="C9" s="73">
        <v>2</v>
      </c>
      <c r="D9" s="49" t="s">
        <v>59</v>
      </c>
      <c r="E9" s="49" t="s">
        <v>38</v>
      </c>
      <c r="F9" s="49">
        <v>4</v>
      </c>
      <c r="G9" s="48" t="s">
        <v>19</v>
      </c>
      <c r="H9" s="48" t="s">
        <v>19</v>
      </c>
      <c r="I9" s="48" t="s">
        <v>19</v>
      </c>
      <c r="J9" s="48" t="s">
        <v>19</v>
      </c>
      <c r="K9" s="39"/>
      <c r="L9" s="15" t="str">
        <f>IF(ISBLANK(G9),"",IF(G9="N/A","",IF(ISNUMBER(G9),+G9,_xlfn.NUMBERVALUE(LEFT(G9,(FIND("(",G9)-2))))))</f>
        <v/>
      </c>
      <c r="M9" s="15" t="str">
        <f>IF(ISBLANK(H9),"",IF(H9="N/A","",IF(ISNUMBER(H9),+H9,_xlfn.NUMBERVALUE(LEFT(H9,(FIND("(",H9)-2))))))</f>
        <v/>
      </c>
      <c r="N9" s="15" t="str">
        <f>IF(ISBLANK(I9),"",IF(I9="N/A","",IF(ISNUMBER(I9),+I9,_xlfn.NUMBERVALUE(LEFT(I9,(FIND("(",I9)-2))))))</f>
        <v/>
      </c>
      <c r="O9" s="15" t="str">
        <f>IF(ISBLANK(J9),"",IF(J9="N/A","",IF(ISNUMBER(J9),+J9,_xlfn.NUMBERVALUE(LEFT(J9,(FIND("(",J9)-2))))))</f>
        <v/>
      </c>
      <c r="P9" s="15" t="str">
        <f>IF(ISBLANK(K9),"",IF(K9="N/A","",IF(ISNUMBER(K9),+K9,_xlfn.NUMBERVALUE(LEFT(K9,(FIND("(",K9)-2))))))</f>
        <v/>
      </c>
      <c r="Q9" s="56" t="str">
        <f>IF(SUM(L9:P9)&gt;0,MIN(L9,M9,N9,O9,P9),"")</f>
        <v/>
      </c>
      <c r="R9" s="44">
        <f ca="1">IFERROR(MIN((IF(ISTEXT(G9),IF(G9="N/A","",_xlfn.NUMBERVALUE(LEFT(G9,(FIND("(",G9)-2)))),_xlfn.NUMBERVALUE(INDIRECT(CELL("address",G9))))),(IF(ISTEXT(H9),IF(H9="N/A","",_xlfn.NUMBERVALUE(LEFT(H9,(FIND("(",H9)-2)))),_xlfn.NUMBERVALUE(INDIRECT(CELL("address",H9))))),(IF(ISTEXT(I9),IF(I9="N/A","",_xlfn.NUMBERVALUE(LEFT(I9,(FIND("(",I9)-2)))),_xlfn.NUMBERVALUE(INDIRECT(CELL("address",I9))))),(IF(ISTEXT(J9),IF(J9="N/A","",_xlfn.NUMBERVALUE(LEFT(J9,(FIND("(",J9)-2)))),_xlfn.NUMBERVALUE(INDIRECT(CELL("address",J9))))),(IF(ISTEXT(K9),IF(K9="N/A","",_xlfn.NUMBERVALUE(LEFT(K9,(FIND("(",K9)-2)))),_xlfn.NUMBERVALUE(INDIRECT(CELL("address",K9)))))),MIN(G9:K9))</f>
        <v>0</v>
      </c>
      <c r="S9" s="57" t="str">
        <f>IFERROR((F9*Q9),"")</f>
        <v/>
      </c>
      <c r="U9" s="27" t="s">
        <v>12</v>
      </c>
      <c r="V9" s="27"/>
      <c r="W9" s="28">
        <f>COUNTA(D3:D1048576)</f>
        <v>39</v>
      </c>
    </row>
    <row r="10" spans="2:23" ht="15" customHeight="1" thickBot="1" x14ac:dyDescent="0.3">
      <c r="B10" s="2" t="str">
        <f t="shared" si="2"/>
        <v/>
      </c>
      <c r="C10" s="73">
        <v>3</v>
      </c>
      <c r="D10" s="49" t="s">
        <v>60</v>
      </c>
      <c r="E10" s="49" t="s">
        <v>38</v>
      </c>
      <c r="F10" s="49">
        <v>2</v>
      </c>
      <c r="G10" s="48" t="s">
        <v>19</v>
      </c>
      <c r="H10" s="48" t="s">
        <v>19</v>
      </c>
      <c r="I10" s="48" t="s">
        <v>19</v>
      </c>
      <c r="J10" s="48" t="s">
        <v>19</v>
      </c>
      <c r="K10" s="39"/>
      <c r="L10" s="15" t="str">
        <f>IF(ISBLANK(G10),"",IF(G10="N/A","",IF(ISNUMBER(G10),+G10,_xlfn.NUMBERVALUE(LEFT(G10,(FIND("(",G10)-2))))))</f>
        <v/>
      </c>
      <c r="M10" s="15" t="str">
        <f>IF(ISBLANK(H10),"",IF(H10="N/A","",IF(ISNUMBER(H10),+H10,_xlfn.NUMBERVALUE(LEFT(H10,(FIND("(",H10)-2))))))</f>
        <v/>
      </c>
      <c r="N10" s="15" t="str">
        <f>IF(ISBLANK(I10),"",IF(I10="N/A","",IF(ISNUMBER(I10),+I10,_xlfn.NUMBERVALUE(LEFT(I10,(FIND("(",I10)-2))))))</f>
        <v/>
      </c>
      <c r="O10" s="15" t="str">
        <f>IF(ISBLANK(J10),"",IF(J10="N/A","",IF(ISNUMBER(J10),+J10,_xlfn.NUMBERVALUE(LEFT(J10,(FIND("(",J10)-2))))))</f>
        <v/>
      </c>
      <c r="P10" s="15" t="str">
        <f>IF(ISBLANK(K10),"",IF(K10="N/A","",IF(ISNUMBER(K10),+K10,_xlfn.NUMBERVALUE(LEFT(K10,(FIND("(",K10)-2))))))</f>
        <v/>
      </c>
      <c r="Q10" s="56" t="str">
        <f>IF(SUM(L10:P10)&gt;0,MIN(L10,M10,N10,O10,P10),"")</f>
        <v/>
      </c>
      <c r="R10" s="44">
        <f ca="1">IFERROR(MIN((IF(ISTEXT(G10),IF(G10="N/A","",_xlfn.NUMBERVALUE(LEFT(G10,(FIND("(",G10)-2)))),_xlfn.NUMBERVALUE(INDIRECT(CELL("address",G10))))),(IF(ISTEXT(H10),IF(H10="N/A","",_xlfn.NUMBERVALUE(LEFT(H10,(FIND("(",H10)-2)))),_xlfn.NUMBERVALUE(INDIRECT(CELL("address",H10))))),(IF(ISTEXT(I10),IF(I10="N/A","",_xlfn.NUMBERVALUE(LEFT(I10,(FIND("(",I10)-2)))),_xlfn.NUMBERVALUE(INDIRECT(CELL("address",I10))))),(IF(ISTEXT(J10),IF(J10="N/A","",_xlfn.NUMBERVALUE(LEFT(J10,(FIND("(",J10)-2)))),_xlfn.NUMBERVALUE(INDIRECT(CELL("address",J10))))),(IF(ISTEXT(K10),IF(K10="N/A","",_xlfn.NUMBERVALUE(LEFT(K10,(FIND("(",K10)-2)))),_xlfn.NUMBERVALUE(INDIRECT(CELL("address",K10)))))),MIN(G10:K10))</f>
        <v>0</v>
      </c>
      <c r="S10" s="57" t="str">
        <f>IFERROR((F10*Q10),"")</f>
        <v/>
      </c>
      <c r="U10" s="27" t="s">
        <v>14</v>
      </c>
      <c r="V10" s="27"/>
      <c r="W10" s="28">
        <f>COUNTIF(S3:S1048576,"&gt;0")</f>
        <v>29</v>
      </c>
    </row>
    <row r="11" spans="2:23" ht="15" customHeight="1" thickBot="1" x14ac:dyDescent="0.3">
      <c r="B11" s="2" t="str">
        <f t="shared" si="2"/>
        <v/>
      </c>
      <c r="C11" s="72">
        <v>4</v>
      </c>
      <c r="D11" s="70" t="s">
        <v>61</v>
      </c>
      <c r="E11" s="70" t="s">
        <v>38</v>
      </c>
      <c r="F11" s="70">
        <v>10</v>
      </c>
      <c r="G11" s="46" t="s">
        <v>19</v>
      </c>
      <c r="H11" s="46" t="s">
        <v>19</v>
      </c>
      <c r="I11" s="46" t="s">
        <v>19</v>
      </c>
      <c r="J11" s="46" t="s">
        <v>19</v>
      </c>
      <c r="K11" s="39"/>
      <c r="L11" s="15" t="str">
        <f>IF(ISBLANK(G11),"",IF(G11="N/A","",IF(ISNUMBER(G11),+G11,_xlfn.NUMBERVALUE(LEFT(G11,(FIND("(",G11)-2))))))</f>
        <v/>
      </c>
      <c r="M11" s="15" t="str">
        <f>IF(ISBLANK(H11),"",IF(H11="N/A","",IF(ISNUMBER(H11),+H11,_xlfn.NUMBERVALUE(LEFT(H11,(FIND("(",H11)-2))))))</f>
        <v/>
      </c>
      <c r="N11" s="15" t="str">
        <f>IF(ISBLANK(I11),"",IF(I11="N/A","",IF(ISNUMBER(I11),+I11,_xlfn.NUMBERVALUE(LEFT(I11,(FIND("(",I11)-2))))))</f>
        <v/>
      </c>
      <c r="O11" s="15" t="str">
        <f>IF(ISBLANK(J11),"",IF(J11="N/A","",IF(ISNUMBER(J11),+J11,_xlfn.NUMBERVALUE(LEFT(J11,(FIND("(",J11)-2))))))</f>
        <v/>
      </c>
      <c r="P11" s="15" t="str">
        <f>IF(ISBLANK(K11),"",IF(K11="N/A","",IF(ISNUMBER(K11),+K11,_xlfn.NUMBERVALUE(LEFT(K11,(FIND("(",K11)-2))))))</f>
        <v/>
      </c>
      <c r="Q11" s="56" t="str">
        <f>IF(SUM(L11:P11)&gt;0,MIN(L11,M11,N11,O11,P11),"")</f>
        <v/>
      </c>
      <c r="R11" s="44">
        <f ca="1">IFERROR(MIN((IF(ISTEXT(G11),IF(G11="N/A","",_xlfn.NUMBERVALUE(LEFT(G11,(FIND("(",G11)-2)))),_xlfn.NUMBERVALUE(INDIRECT(CELL("address",G11))))),(IF(ISTEXT(H11),IF(H11="N/A","",_xlfn.NUMBERVALUE(LEFT(H11,(FIND("(",H11)-2)))),_xlfn.NUMBERVALUE(INDIRECT(CELL("address",H11))))),(IF(ISTEXT(I11),IF(I11="N/A","",_xlfn.NUMBERVALUE(LEFT(I11,(FIND("(",I11)-2)))),_xlfn.NUMBERVALUE(INDIRECT(CELL("address",I11))))),(IF(ISTEXT(J11),IF(J11="N/A","",_xlfn.NUMBERVALUE(LEFT(J11,(FIND("(",J11)-2)))),_xlfn.NUMBERVALUE(INDIRECT(CELL("address",J11))))),(IF(ISTEXT(K11),IF(K11="N/A","",_xlfn.NUMBERVALUE(LEFT(K11,(FIND("(",K11)-2)))),_xlfn.NUMBERVALUE(INDIRECT(CELL("address",K11)))))),MIN(G11:K11))</f>
        <v>0</v>
      </c>
      <c r="S11" s="57" t="str">
        <f>IFERROR((F11*Q11),"")</f>
        <v/>
      </c>
      <c r="U11" s="27" t="s">
        <v>13</v>
      </c>
      <c r="V11" s="27"/>
      <c r="W11" s="28">
        <f>W9-W10</f>
        <v>10</v>
      </c>
    </row>
    <row r="12" spans="2:23" ht="15" customHeight="1" thickBot="1" x14ac:dyDescent="0.3">
      <c r="B12" s="2" t="str">
        <f t="shared" si="2"/>
        <v/>
      </c>
      <c r="C12" s="73">
        <v>5</v>
      </c>
      <c r="D12" s="49" t="s">
        <v>62</v>
      </c>
      <c r="E12" s="49" t="s">
        <v>38</v>
      </c>
      <c r="F12" s="49">
        <v>5</v>
      </c>
      <c r="G12" s="48" t="s">
        <v>19</v>
      </c>
      <c r="H12" s="48" t="s">
        <v>19</v>
      </c>
      <c r="I12" s="48" t="s">
        <v>19</v>
      </c>
      <c r="J12" s="48" t="s">
        <v>19</v>
      </c>
      <c r="K12" s="39"/>
      <c r="L12" s="15" t="str">
        <f>IF(ISBLANK(G12),"",IF(G12="N/A","",IF(ISNUMBER(G12),+G12,_xlfn.NUMBERVALUE(LEFT(G12,(FIND("(",G12)-2))))))</f>
        <v/>
      </c>
      <c r="M12" s="15" t="str">
        <f>IF(ISBLANK(H12),"",IF(H12="N/A","",IF(ISNUMBER(H12),+H12,_xlfn.NUMBERVALUE(LEFT(H12,(FIND("(",H12)-2))))))</f>
        <v/>
      </c>
      <c r="N12" s="15" t="str">
        <f>IF(ISBLANK(I12),"",IF(I12="N/A","",IF(ISNUMBER(I12),+I12,_xlfn.NUMBERVALUE(LEFT(I12,(FIND("(",I12)-2))))))</f>
        <v/>
      </c>
      <c r="O12" s="15" t="str">
        <f>IF(ISBLANK(J12),"",IF(J12="N/A","",IF(ISNUMBER(J12),+J12,_xlfn.NUMBERVALUE(LEFT(J12,(FIND("(",J12)-2))))))</f>
        <v/>
      </c>
      <c r="P12" s="15" t="str">
        <f>IF(ISBLANK(K12),"",IF(K12="N/A","",IF(ISNUMBER(K12),+K12,_xlfn.NUMBERVALUE(LEFT(K12,(FIND("(",K12)-2))))))</f>
        <v/>
      </c>
      <c r="Q12" s="56" t="str">
        <f>IF(SUM(L12:P12)&gt;0,MIN(L12,M12,N12,O12,P12),"")</f>
        <v/>
      </c>
      <c r="R12" s="44">
        <f ca="1">IFERROR(MIN((IF(ISTEXT(G12),IF(G12="N/A","",_xlfn.NUMBERVALUE(LEFT(G12,(FIND("(",G12)-2)))),_xlfn.NUMBERVALUE(INDIRECT(CELL("address",G12))))),(IF(ISTEXT(H12),IF(H12="N/A","",_xlfn.NUMBERVALUE(LEFT(H12,(FIND("(",H12)-2)))),_xlfn.NUMBERVALUE(INDIRECT(CELL("address",H12))))),(IF(ISTEXT(I12),IF(I12="N/A","",_xlfn.NUMBERVALUE(LEFT(I12,(FIND("(",I12)-2)))),_xlfn.NUMBERVALUE(INDIRECT(CELL("address",I12))))),(IF(ISTEXT(J12),IF(J12="N/A","",_xlfn.NUMBERVALUE(LEFT(J12,(FIND("(",J12)-2)))),_xlfn.NUMBERVALUE(INDIRECT(CELL("address",J12))))),(IF(ISTEXT(K12),IF(K12="N/A","",_xlfn.NUMBERVALUE(LEFT(K12,(FIND("(",K12)-2)))),_xlfn.NUMBERVALUE(INDIRECT(CELL("address",K12)))))),MIN(G12:K12))</f>
        <v>0</v>
      </c>
      <c r="S12" s="57" t="str">
        <f>IFERROR((F12*Q12),"")</f>
        <v/>
      </c>
    </row>
    <row r="13" spans="2:23" ht="15" customHeight="1" thickBot="1" x14ac:dyDescent="0.3">
      <c r="B13" s="2" t="str">
        <f t="shared" si="2"/>
        <v/>
      </c>
      <c r="C13" s="72">
        <v>6</v>
      </c>
      <c r="D13" s="70" t="s">
        <v>63</v>
      </c>
      <c r="E13" s="70" t="s">
        <v>38</v>
      </c>
      <c r="F13" s="70">
        <v>3</v>
      </c>
      <c r="G13" s="46" t="s">
        <v>19</v>
      </c>
      <c r="H13" s="46" t="s">
        <v>19</v>
      </c>
      <c r="I13" s="46" t="s">
        <v>19</v>
      </c>
      <c r="J13" s="46" t="s">
        <v>19</v>
      </c>
      <c r="K13" s="39"/>
      <c r="L13" s="15" t="str">
        <f>IF(ISBLANK(G13),"",IF(G13="N/A","",IF(ISNUMBER(G13),+G13,_xlfn.NUMBERVALUE(LEFT(G13,(FIND("(",G13)-2))))))</f>
        <v/>
      </c>
      <c r="M13" s="15" t="str">
        <f>IF(ISBLANK(H13),"",IF(H13="N/A","",IF(ISNUMBER(H13),+H13,_xlfn.NUMBERVALUE(LEFT(H13,(FIND("(",H13)-2))))))</f>
        <v/>
      </c>
      <c r="N13" s="15" t="str">
        <f>IF(ISBLANK(I13),"",IF(I13="N/A","",IF(ISNUMBER(I13),+I13,_xlfn.NUMBERVALUE(LEFT(I13,(FIND("(",I13)-2))))))</f>
        <v/>
      </c>
      <c r="O13" s="15" t="str">
        <f>IF(ISBLANK(J13),"",IF(J13="N/A","",IF(ISNUMBER(J13),+J13,_xlfn.NUMBERVALUE(LEFT(J13,(FIND("(",J13)-2))))))</f>
        <v/>
      </c>
      <c r="P13" s="15" t="str">
        <f>IF(ISBLANK(K13),"",IF(K13="N/A","",IF(ISNUMBER(K13),+K13,_xlfn.NUMBERVALUE(LEFT(K13,(FIND("(",K13)-2))))))</f>
        <v/>
      </c>
      <c r="Q13" s="56" t="str">
        <f>IF(SUM(L13:P13)&gt;0,MIN(L13,M13,N13,O13,P13),"")</f>
        <v/>
      </c>
      <c r="R13" s="44">
        <f ca="1">IFERROR(MIN((IF(ISTEXT(G13),IF(G13="N/A","",_xlfn.NUMBERVALUE(LEFT(G13,(FIND("(",G13)-2)))),_xlfn.NUMBERVALUE(INDIRECT(CELL("address",G13))))),(IF(ISTEXT(H13),IF(H13="N/A","",_xlfn.NUMBERVALUE(LEFT(H13,(FIND("(",H13)-2)))),_xlfn.NUMBERVALUE(INDIRECT(CELL("address",H13))))),(IF(ISTEXT(I13),IF(I13="N/A","",_xlfn.NUMBERVALUE(LEFT(I13,(FIND("(",I13)-2)))),_xlfn.NUMBERVALUE(INDIRECT(CELL("address",I13))))),(IF(ISTEXT(J13),IF(J13="N/A","",_xlfn.NUMBERVALUE(LEFT(J13,(FIND("(",J13)-2)))),_xlfn.NUMBERVALUE(INDIRECT(CELL("address",J13))))),(IF(ISTEXT(K13),IF(K13="N/A","",_xlfn.NUMBERVALUE(LEFT(K13,(FIND("(",K13)-2)))),_xlfn.NUMBERVALUE(INDIRECT(CELL("address",K13)))))),MIN(G13:K13))</f>
        <v>0</v>
      </c>
      <c r="S13" s="57" t="str">
        <f>IFERROR((F13*Q13),"")</f>
        <v/>
      </c>
      <c r="U13" s="59" t="s">
        <v>15</v>
      </c>
      <c r="V13" s="59"/>
      <c r="W13" s="33" t="str">
        <f>IF(SUM(V2:V6)=W10,"SUCCESS","ERROR OCCURRED")</f>
        <v>SUCCESS</v>
      </c>
    </row>
    <row r="14" spans="2:23" ht="15" customHeight="1" thickBot="1" x14ac:dyDescent="0.3">
      <c r="B14" s="2" t="str">
        <f t="shared" si="2"/>
        <v/>
      </c>
      <c r="C14" s="72">
        <v>14</v>
      </c>
      <c r="D14" s="70" t="s">
        <v>71</v>
      </c>
      <c r="E14" s="70" t="s">
        <v>38</v>
      </c>
      <c r="F14" s="70">
        <v>6</v>
      </c>
      <c r="G14" s="46" t="s">
        <v>19</v>
      </c>
      <c r="H14" s="46" t="s">
        <v>19</v>
      </c>
      <c r="I14" s="46" t="s">
        <v>19</v>
      </c>
      <c r="J14" s="46" t="s">
        <v>19</v>
      </c>
      <c r="K14" s="39"/>
      <c r="L14" s="15" t="str">
        <f>IF(ISBLANK(G14),"",IF(G14="N/A","",IF(ISNUMBER(G14),+G14,_xlfn.NUMBERVALUE(LEFT(G14,(FIND("(",G14)-2))))))</f>
        <v/>
      </c>
      <c r="M14" s="15" t="str">
        <f>IF(ISBLANK(H14),"",IF(H14="N/A","",IF(ISNUMBER(H14),+H14,_xlfn.NUMBERVALUE(LEFT(H14,(FIND("(",H14)-2))))))</f>
        <v/>
      </c>
      <c r="N14" s="15" t="str">
        <f>IF(ISBLANK(I14),"",IF(I14="N/A","",IF(ISNUMBER(I14),+I14,_xlfn.NUMBERVALUE(LEFT(I14,(FIND("(",I14)-2))))))</f>
        <v/>
      </c>
      <c r="O14" s="15" t="str">
        <f>IF(ISBLANK(J14),"",IF(J14="N/A","",IF(ISNUMBER(J14),+J14,_xlfn.NUMBERVALUE(LEFT(J14,(FIND("(",J14)-2))))))</f>
        <v/>
      </c>
      <c r="P14" s="15" t="str">
        <f>IF(ISBLANK(K14),"",IF(K14="N/A","",IF(ISNUMBER(K14),+K14,_xlfn.NUMBERVALUE(LEFT(K14,(FIND("(",K14)-2))))))</f>
        <v/>
      </c>
      <c r="Q14" s="56" t="str">
        <f>IF(SUM(L14:P14)&gt;0,MIN(L14,M14,N14,O14,P14),"")</f>
        <v/>
      </c>
      <c r="R14" s="44">
        <f ca="1">IFERROR(MIN((IF(ISTEXT(G14),IF(G14="N/A","",_xlfn.NUMBERVALUE(LEFT(G14,(FIND("(",G14)-2)))),_xlfn.NUMBERVALUE(INDIRECT(CELL("address",G14))))),(IF(ISTEXT(H14),IF(H14="N/A","",_xlfn.NUMBERVALUE(LEFT(H14,(FIND("(",H14)-2)))),_xlfn.NUMBERVALUE(INDIRECT(CELL("address",H14))))),(IF(ISTEXT(I14),IF(I14="N/A","",_xlfn.NUMBERVALUE(LEFT(I14,(FIND("(",I14)-2)))),_xlfn.NUMBERVALUE(INDIRECT(CELL("address",I14))))),(IF(ISTEXT(J14),IF(J14="N/A","",_xlfn.NUMBERVALUE(LEFT(J14,(FIND("(",J14)-2)))),_xlfn.NUMBERVALUE(INDIRECT(CELL("address",J14))))),(IF(ISTEXT(K14),IF(K14="N/A","",_xlfn.NUMBERVALUE(LEFT(K14,(FIND("(",K14)-2)))),_xlfn.NUMBERVALUE(INDIRECT(CELL("address",K14)))))),MIN(G14:K14))</f>
        <v>0</v>
      </c>
      <c r="S14" s="57" t="str">
        <f>IFERROR((F14*Q14),"")</f>
        <v/>
      </c>
    </row>
    <row r="15" spans="2:23" ht="15" customHeight="1" thickBot="1" x14ac:dyDescent="0.3">
      <c r="B15" s="2">
        <f t="shared" si="2"/>
        <v>2</v>
      </c>
      <c r="C15" s="67">
        <v>1</v>
      </c>
      <c r="D15" s="48" t="s">
        <v>20</v>
      </c>
      <c r="E15" s="48" t="s">
        <v>21</v>
      </c>
      <c r="F15" s="48">
        <v>2</v>
      </c>
      <c r="G15" s="48" t="s">
        <v>19</v>
      </c>
      <c r="H15" s="48" t="s">
        <v>22</v>
      </c>
      <c r="I15" s="48">
        <v>60</v>
      </c>
      <c r="J15" s="48">
        <v>60</v>
      </c>
      <c r="K15" s="39"/>
      <c r="L15" s="15" t="str">
        <f>IF(ISBLANK(G15),"",IF(G15="N/A","",IF(ISNUMBER(G15),+G15,_xlfn.NUMBERVALUE(LEFT(G15,(FIND("(",G15)-2))))))</f>
        <v/>
      </c>
      <c r="M15" s="15">
        <f>IF(ISBLANK(H15),"",IF(H15="N/A","",IF(ISNUMBER(H15),+H15,_xlfn.NUMBERVALUE(LEFT(H15,(FIND("(",H15)-2))))))</f>
        <v>51</v>
      </c>
      <c r="N15" s="15">
        <f>IF(ISBLANK(I15),"",IF(I15="N/A","",IF(ISNUMBER(I15),+I15,_xlfn.NUMBERVALUE(LEFT(I15,(FIND("(",I15)-2))))))</f>
        <v>60</v>
      </c>
      <c r="O15" s="15">
        <f>IF(ISBLANK(J15),"",IF(J15="N/A","",IF(ISNUMBER(J15),+J15,_xlfn.NUMBERVALUE(LEFT(J15,(FIND("(",J15)-2))))))</f>
        <v>60</v>
      </c>
      <c r="P15" s="15" t="str">
        <f>IF(ISBLANK(K15),"",IF(K15="N/A","",IF(ISNUMBER(K15),+K15,_xlfn.NUMBERVALUE(LEFT(K15,(FIND("(",K15)-2))))))</f>
        <v/>
      </c>
      <c r="Q15" s="56">
        <f>IF(SUM(L15:P15)&gt;0,MIN(L15,M15,N15,O15,P15),"")</f>
        <v>51</v>
      </c>
      <c r="R15" s="44">
        <f ca="1">IFERROR(MIN((IF(ISTEXT(G15),IF(G15="N/A","",_xlfn.NUMBERVALUE(LEFT(G15,(FIND("(",G15)-2)))),_xlfn.NUMBERVALUE(INDIRECT(CELL("address",G15))))),(IF(ISTEXT(H15),IF(H15="N/A","",_xlfn.NUMBERVALUE(LEFT(H15,(FIND("(",H15)-2)))),_xlfn.NUMBERVALUE(INDIRECT(CELL("address",H15))))),(IF(ISTEXT(I15),IF(I15="N/A","",_xlfn.NUMBERVALUE(LEFT(I15,(FIND("(",I15)-2)))),_xlfn.NUMBERVALUE(INDIRECT(CELL("address",I15))))),(IF(ISTEXT(J15),IF(J15="N/A","",_xlfn.NUMBERVALUE(LEFT(J15,(FIND("(",J15)-2)))),_xlfn.NUMBERVALUE(INDIRECT(CELL("address",J15))))),(IF(ISTEXT(K15),IF(K15="N/A","",_xlfn.NUMBERVALUE(LEFT(K15,(FIND("(",K15)-2)))),_xlfn.NUMBERVALUE(INDIRECT(CELL("address",K15)))))),MIN(G15:K15))</f>
        <v>60</v>
      </c>
      <c r="S15" s="57">
        <f>IFERROR((F15*Q15),"")</f>
        <v>102</v>
      </c>
    </row>
    <row r="16" spans="2:23" ht="15" customHeight="1" thickBot="1" x14ac:dyDescent="0.3">
      <c r="B16" s="2">
        <f t="shared" si="2"/>
        <v>2</v>
      </c>
      <c r="C16" s="67">
        <v>2</v>
      </c>
      <c r="D16" s="48" t="s">
        <v>23</v>
      </c>
      <c r="E16" s="48" t="s">
        <v>21</v>
      </c>
      <c r="F16" s="48">
        <v>2</v>
      </c>
      <c r="G16" s="48" t="s">
        <v>19</v>
      </c>
      <c r="H16" s="48" t="s">
        <v>24</v>
      </c>
      <c r="I16" s="48">
        <v>650</v>
      </c>
      <c r="J16" s="48">
        <v>450</v>
      </c>
      <c r="K16" s="39"/>
      <c r="L16" s="15" t="str">
        <f>IF(ISBLANK(G16),"",IF(G16="N/A","",IF(ISNUMBER(G16),+G16,_xlfn.NUMBERVALUE(LEFT(G16,(FIND("(",G16)-2))))))</f>
        <v/>
      </c>
      <c r="M16" s="15">
        <f>IF(ISBLANK(H16),"",IF(H16="N/A","",IF(ISNUMBER(H16),+H16,_xlfn.NUMBERVALUE(LEFT(H16,(FIND("(",H16)-2))))))</f>
        <v>410</v>
      </c>
      <c r="N16" s="15">
        <f>IF(ISBLANK(I16),"",IF(I16="N/A","",IF(ISNUMBER(I16),+I16,_xlfn.NUMBERVALUE(LEFT(I16,(FIND("(",I16)-2))))))</f>
        <v>650</v>
      </c>
      <c r="O16" s="15">
        <f>IF(ISBLANK(J16),"",IF(J16="N/A","",IF(ISNUMBER(J16),+J16,_xlfn.NUMBERVALUE(LEFT(J16,(FIND("(",J16)-2))))))</f>
        <v>450</v>
      </c>
      <c r="P16" s="15" t="str">
        <f>IF(ISBLANK(K16),"",IF(K16="N/A","",IF(ISNUMBER(K16),+K16,_xlfn.NUMBERVALUE(LEFT(K16,(FIND("(",K16)-2))))))</f>
        <v/>
      </c>
      <c r="Q16" s="56">
        <f>IF(SUM(L16:P16)&gt;0,MIN(L16,M16,N16,O16,P16),"")</f>
        <v>410</v>
      </c>
      <c r="R16" s="44">
        <f ca="1">IFERROR(MIN((IF(ISTEXT(G16),IF(G16="N/A","",_xlfn.NUMBERVALUE(LEFT(G16,(FIND("(",G16)-2)))),_xlfn.NUMBERVALUE(INDIRECT(CELL("address",G16))))),(IF(ISTEXT(H16),IF(H16="N/A","",_xlfn.NUMBERVALUE(LEFT(H16,(FIND("(",H16)-2)))),_xlfn.NUMBERVALUE(INDIRECT(CELL("address",H16))))),(IF(ISTEXT(I16),IF(I16="N/A","",_xlfn.NUMBERVALUE(LEFT(I16,(FIND("(",I16)-2)))),_xlfn.NUMBERVALUE(INDIRECT(CELL("address",I16))))),(IF(ISTEXT(J16),IF(J16="N/A","",_xlfn.NUMBERVALUE(LEFT(J16,(FIND("(",J16)-2)))),_xlfn.NUMBERVALUE(INDIRECT(CELL("address",J16))))),(IF(ISTEXT(K16),IF(K16="N/A","",_xlfn.NUMBERVALUE(LEFT(K16,(FIND("(",K16)-2)))),_xlfn.NUMBERVALUE(INDIRECT(CELL("address",K16)))))),MIN(G16:K16))</f>
        <v>450</v>
      </c>
      <c r="S16" s="57">
        <f>IFERROR((F16*Q16),"")</f>
        <v>820</v>
      </c>
    </row>
    <row r="17" spans="2:20" ht="15" customHeight="1" thickBot="1" x14ac:dyDescent="0.3">
      <c r="B17" s="2">
        <f t="shared" si="2"/>
        <v>2</v>
      </c>
      <c r="C17" s="67">
        <v>3</v>
      </c>
      <c r="D17" s="48" t="s">
        <v>25</v>
      </c>
      <c r="E17" s="48" t="s">
        <v>21</v>
      </c>
      <c r="F17" s="48">
        <v>1</v>
      </c>
      <c r="G17" s="48" t="s">
        <v>19</v>
      </c>
      <c r="H17" s="48" t="s">
        <v>26</v>
      </c>
      <c r="I17" s="48">
        <v>250</v>
      </c>
      <c r="J17" s="48">
        <v>190</v>
      </c>
      <c r="K17" s="39"/>
      <c r="L17" s="15" t="str">
        <f>IF(ISBLANK(G17),"",IF(G17="N/A","",IF(ISNUMBER(G17),+G17,_xlfn.NUMBERVALUE(LEFT(G17,(FIND("(",G17)-2))))))</f>
        <v/>
      </c>
      <c r="M17" s="15">
        <f>IF(ISBLANK(H17),"",IF(H17="N/A","",IF(ISNUMBER(H17),+H17,_xlfn.NUMBERVALUE(LEFT(H17,(FIND("(",H17)-2))))))</f>
        <v>180</v>
      </c>
      <c r="N17" s="15">
        <f>IF(ISBLANK(I17),"",IF(I17="N/A","",IF(ISNUMBER(I17),+I17,_xlfn.NUMBERVALUE(LEFT(I17,(FIND("(",I17)-2))))))</f>
        <v>250</v>
      </c>
      <c r="O17" s="15">
        <f>IF(ISBLANK(J17),"",IF(J17="N/A","",IF(ISNUMBER(J17),+J17,_xlfn.NUMBERVALUE(LEFT(J17,(FIND("(",J17)-2))))))</f>
        <v>190</v>
      </c>
      <c r="P17" s="15" t="str">
        <f>IF(ISBLANK(K17),"",IF(K17="N/A","",IF(ISNUMBER(K17),+K17,_xlfn.NUMBERVALUE(LEFT(K17,(FIND("(",K17)-2))))))</f>
        <v/>
      </c>
      <c r="Q17" s="56">
        <f>IF(SUM(L17:P17)&gt;0,MIN(L17,M17,N17,O17,P17),"")</f>
        <v>180</v>
      </c>
      <c r="R17" s="44">
        <f ca="1">IFERROR(MIN((IF(ISTEXT(G17),IF(G17="N/A","",_xlfn.NUMBERVALUE(LEFT(G17,(FIND("(",G17)-2)))),_xlfn.NUMBERVALUE(INDIRECT(CELL("address",G17))))),(IF(ISTEXT(H17),IF(H17="N/A","",_xlfn.NUMBERVALUE(LEFT(H17,(FIND("(",H17)-2)))),_xlfn.NUMBERVALUE(INDIRECT(CELL("address",H17))))),(IF(ISTEXT(I17),IF(I17="N/A","",_xlfn.NUMBERVALUE(LEFT(I17,(FIND("(",I17)-2)))),_xlfn.NUMBERVALUE(INDIRECT(CELL("address",I17))))),(IF(ISTEXT(J17),IF(J17="N/A","",_xlfn.NUMBERVALUE(LEFT(J17,(FIND("(",J17)-2)))),_xlfn.NUMBERVALUE(INDIRECT(CELL("address",J17))))),(IF(ISTEXT(K17),IF(K17="N/A","",_xlfn.NUMBERVALUE(LEFT(K17,(FIND("(",K17)-2)))),_xlfn.NUMBERVALUE(INDIRECT(CELL("address",K17)))))),MIN(G17:K17))</f>
        <v>190</v>
      </c>
      <c r="S17" s="57">
        <f>IFERROR((F17*Q17),"")</f>
        <v>180</v>
      </c>
    </row>
    <row r="18" spans="2:20" ht="15" customHeight="1" thickBot="1" x14ac:dyDescent="0.3">
      <c r="B18" s="2">
        <f t="shared" si="2"/>
        <v>2</v>
      </c>
      <c r="C18" s="67">
        <v>4</v>
      </c>
      <c r="D18" s="48" t="s">
        <v>27</v>
      </c>
      <c r="E18" s="48" t="s">
        <v>18</v>
      </c>
      <c r="F18" s="48">
        <v>30</v>
      </c>
      <c r="G18" s="48" t="s">
        <v>19</v>
      </c>
      <c r="H18" s="48">
        <v>239</v>
      </c>
      <c r="I18" s="48">
        <v>280</v>
      </c>
      <c r="J18" s="48">
        <v>270</v>
      </c>
      <c r="K18" s="39"/>
      <c r="L18" s="15" t="str">
        <f>IF(ISBLANK(G18),"",IF(G18="N/A","",IF(ISNUMBER(G18),+G18,_xlfn.NUMBERVALUE(LEFT(G18,(FIND("(",G18)-2))))))</f>
        <v/>
      </c>
      <c r="M18" s="15">
        <f>IF(ISBLANK(H18),"",IF(H18="N/A","",IF(ISNUMBER(H18),+H18,_xlfn.NUMBERVALUE(LEFT(H18,(FIND("(",H18)-2))))))</f>
        <v>239</v>
      </c>
      <c r="N18" s="15">
        <f>IF(ISBLANK(I18),"",IF(I18="N/A","",IF(ISNUMBER(I18),+I18,_xlfn.NUMBERVALUE(LEFT(I18,(FIND("(",I18)-2))))))</f>
        <v>280</v>
      </c>
      <c r="O18" s="15">
        <f>IF(ISBLANK(J18),"",IF(J18="N/A","",IF(ISNUMBER(J18),+J18,_xlfn.NUMBERVALUE(LEFT(J18,(FIND("(",J18)-2))))))</f>
        <v>270</v>
      </c>
      <c r="P18" s="15" t="str">
        <f>IF(ISBLANK(K18),"",IF(K18="N/A","",IF(ISNUMBER(K18),+K18,_xlfn.NUMBERVALUE(LEFT(K18,(FIND("(",K18)-2))))))</f>
        <v/>
      </c>
      <c r="Q18" s="56">
        <f>IF(SUM(L18:P18)&gt;0,MIN(L18,M18,N18,O18,P18),"")</f>
        <v>239</v>
      </c>
      <c r="R18" s="44">
        <f ca="1">IFERROR(MIN((IF(ISTEXT(G18),IF(G18="N/A","",_xlfn.NUMBERVALUE(LEFT(G18,(FIND("(",G18)-2)))),_xlfn.NUMBERVALUE(INDIRECT(CELL("address",G18))))),(IF(ISTEXT(H18),IF(H18="N/A","",_xlfn.NUMBERVALUE(LEFT(H18,(FIND("(",H18)-2)))),_xlfn.NUMBERVALUE(INDIRECT(CELL("address",H18))))),(IF(ISTEXT(I18),IF(I18="N/A","",_xlfn.NUMBERVALUE(LEFT(I18,(FIND("(",I18)-2)))),_xlfn.NUMBERVALUE(INDIRECT(CELL("address",I18))))),(IF(ISTEXT(J18),IF(J18="N/A","",_xlfn.NUMBERVALUE(LEFT(J18,(FIND("(",J18)-2)))),_xlfn.NUMBERVALUE(INDIRECT(CELL("address",J18))))),(IF(ISTEXT(K18),IF(K18="N/A","",_xlfn.NUMBERVALUE(LEFT(K18,(FIND("(",K18)-2)))),_xlfn.NUMBERVALUE(INDIRECT(CELL("address",K18)))))),MIN(G18:K18))</f>
        <v>239</v>
      </c>
      <c r="S18" s="57">
        <f>IFERROR((F18*Q18),"")</f>
        <v>7170</v>
      </c>
    </row>
    <row r="19" spans="2:20" ht="15" customHeight="1" thickBot="1" x14ac:dyDescent="0.3">
      <c r="B19" s="2">
        <f t="shared" si="2"/>
        <v>3</v>
      </c>
      <c r="C19" s="67">
        <v>1</v>
      </c>
      <c r="D19" s="48" t="s">
        <v>33</v>
      </c>
      <c r="E19" s="48" t="s">
        <v>21</v>
      </c>
      <c r="F19" s="48">
        <v>15</v>
      </c>
      <c r="G19" s="48" t="s">
        <v>19</v>
      </c>
      <c r="H19" s="48" t="s">
        <v>19</v>
      </c>
      <c r="I19" s="48">
        <v>600</v>
      </c>
      <c r="J19" s="48" t="s">
        <v>19</v>
      </c>
      <c r="K19" s="39"/>
      <c r="L19" s="15" t="str">
        <f>IF(ISBLANK(G19),"",IF(G19="N/A","",IF(ISNUMBER(G19),+G19,_xlfn.NUMBERVALUE(LEFT(G19,(FIND("(",G19)-2))))))</f>
        <v/>
      </c>
      <c r="M19" s="15" t="str">
        <f>IF(ISBLANK(H19),"",IF(H19="N/A","",IF(ISNUMBER(H19),+H19,_xlfn.NUMBERVALUE(LEFT(H19,(FIND("(",H19)-2))))))</f>
        <v/>
      </c>
      <c r="N19" s="15">
        <f>IF(ISBLANK(I19),"",IF(I19="N/A","",IF(ISNUMBER(I19),+I19,_xlfn.NUMBERVALUE(LEFT(I19,(FIND("(",I19)-2))))))</f>
        <v>600</v>
      </c>
      <c r="O19" s="15" t="str">
        <f>IF(ISBLANK(J19),"",IF(J19="N/A","",IF(ISNUMBER(J19),+J19,_xlfn.NUMBERVALUE(LEFT(J19,(FIND("(",J19)-2))))))</f>
        <v/>
      </c>
      <c r="P19" s="15" t="str">
        <f>IF(ISBLANK(K19),"",IF(K19="N/A","",IF(ISNUMBER(K19),+K19,_xlfn.NUMBERVALUE(LEFT(K19,(FIND("(",K19)-2))))))</f>
        <v/>
      </c>
      <c r="Q19" s="56">
        <f>IF(SUM(L19:P19)&gt;0,MIN(L19,M19,N19,O19,P19),"")</f>
        <v>600</v>
      </c>
      <c r="R19" s="44">
        <f ca="1">IFERROR(MIN((IF(ISTEXT(G19),IF(G19="N/A","",_xlfn.NUMBERVALUE(LEFT(G19,(FIND("(",G19)-2)))),_xlfn.NUMBERVALUE(INDIRECT(CELL("address",G19))))),(IF(ISTEXT(H19),IF(H19="N/A","",_xlfn.NUMBERVALUE(LEFT(H19,(FIND("(",H19)-2)))),_xlfn.NUMBERVALUE(INDIRECT(CELL("address",H19))))),(IF(ISTEXT(I19),IF(I19="N/A","",_xlfn.NUMBERVALUE(LEFT(I19,(FIND("(",I19)-2)))),_xlfn.NUMBERVALUE(INDIRECT(CELL("address",I19))))),(IF(ISTEXT(J19),IF(J19="N/A","",_xlfn.NUMBERVALUE(LEFT(J19,(FIND("(",J19)-2)))),_xlfn.NUMBERVALUE(INDIRECT(CELL("address",J19))))),(IF(ISTEXT(K19),IF(K19="N/A","",_xlfn.NUMBERVALUE(LEFT(K19,(FIND("(",K19)-2)))),_xlfn.NUMBERVALUE(INDIRECT(CELL("address",K19)))))),MIN(G19:K19))</f>
        <v>600</v>
      </c>
      <c r="S19" s="57">
        <f>IFERROR((F19*Q19),"")</f>
        <v>9000</v>
      </c>
    </row>
    <row r="20" spans="2:20" ht="15" customHeight="1" thickBot="1" x14ac:dyDescent="0.3">
      <c r="B20" s="2">
        <f t="shared" si="2"/>
        <v>3</v>
      </c>
      <c r="C20" s="67">
        <v>1</v>
      </c>
      <c r="D20" s="48" t="s">
        <v>36</v>
      </c>
      <c r="E20" s="48" t="s">
        <v>21</v>
      </c>
      <c r="F20" s="48">
        <v>3</v>
      </c>
      <c r="G20" s="48" t="s">
        <v>19</v>
      </c>
      <c r="H20" s="48" t="s">
        <v>19</v>
      </c>
      <c r="I20" s="47">
        <v>1200</v>
      </c>
      <c r="J20" s="48" t="s">
        <v>19</v>
      </c>
      <c r="K20" s="39"/>
      <c r="L20" s="15" t="str">
        <f>IF(ISBLANK(G20),"",IF(G20="N/A","",IF(ISNUMBER(G20),+G20,_xlfn.NUMBERVALUE(LEFT(G20,(FIND("(",G20)-2))))))</f>
        <v/>
      </c>
      <c r="M20" s="15" t="str">
        <f>IF(ISBLANK(H20),"",IF(H20="N/A","",IF(ISNUMBER(H20),+H20,_xlfn.NUMBERVALUE(LEFT(H20,(FIND("(",H20)-2))))))</f>
        <v/>
      </c>
      <c r="N20" s="15">
        <f>IF(ISBLANK(I20),"",IF(I20="N/A","",IF(ISNUMBER(I20),+I20,_xlfn.NUMBERVALUE(LEFT(I20,(FIND("(",I20)-2))))))</f>
        <v>1200</v>
      </c>
      <c r="O20" s="15" t="str">
        <f>IF(ISBLANK(J20),"",IF(J20="N/A","",IF(ISNUMBER(J20),+J20,_xlfn.NUMBERVALUE(LEFT(J20,(FIND("(",J20)-2))))))</f>
        <v/>
      </c>
      <c r="P20" s="15" t="str">
        <f>IF(ISBLANK(K20),"",IF(K20="N/A","",IF(ISNUMBER(K20),+K20,_xlfn.NUMBERVALUE(LEFT(K20,(FIND("(",K20)-2))))))</f>
        <v/>
      </c>
      <c r="Q20" s="56">
        <f>IF(SUM(L20:P20)&gt;0,MIN(L20,M20,N20,O20,P20),"")</f>
        <v>1200</v>
      </c>
      <c r="R20" s="44">
        <f ca="1">IFERROR(MIN((IF(ISTEXT(G20),IF(G20="N/A","",_xlfn.NUMBERVALUE(LEFT(G20,(FIND("(",G20)-2)))),_xlfn.NUMBERVALUE(INDIRECT(CELL("address",G20))))),(IF(ISTEXT(H20),IF(H20="N/A","",_xlfn.NUMBERVALUE(LEFT(H20,(FIND("(",H20)-2)))),_xlfn.NUMBERVALUE(INDIRECT(CELL("address",H20))))),(IF(ISTEXT(I20),IF(I20="N/A","",_xlfn.NUMBERVALUE(LEFT(I20,(FIND("(",I20)-2)))),_xlfn.NUMBERVALUE(INDIRECT(CELL("address",I20))))),(IF(ISTEXT(J20),IF(J20="N/A","",_xlfn.NUMBERVALUE(LEFT(J20,(FIND("(",J20)-2)))),_xlfn.NUMBERVALUE(INDIRECT(CELL("address",J20))))),(IF(ISTEXT(K20),IF(K20="N/A","",_xlfn.NUMBERVALUE(LEFT(K20,(FIND("(",K20)-2)))),_xlfn.NUMBERVALUE(INDIRECT(CELL("address",K20)))))),MIN(G20:K20))</f>
        <v>1200</v>
      </c>
      <c r="S20" s="57">
        <f>IFERROR((F20*Q20),"")</f>
        <v>3600</v>
      </c>
    </row>
    <row r="21" spans="2:20" ht="15" customHeight="1" thickBot="1" x14ac:dyDescent="0.3">
      <c r="B21" s="2">
        <f t="shared" si="2"/>
        <v>3</v>
      </c>
      <c r="C21" s="67">
        <v>1</v>
      </c>
      <c r="D21" s="71" t="s">
        <v>37</v>
      </c>
      <c r="E21" s="49" t="s">
        <v>38</v>
      </c>
      <c r="F21" s="49">
        <v>3</v>
      </c>
      <c r="G21" s="48" t="s">
        <v>39</v>
      </c>
      <c r="H21" s="48" t="s">
        <v>19</v>
      </c>
      <c r="I21" s="48" t="s">
        <v>40</v>
      </c>
      <c r="J21" s="48" t="s">
        <v>19</v>
      </c>
      <c r="K21" s="39"/>
      <c r="L21" s="15">
        <f>IF(ISBLANK(G21),"",IF(G21="N/A","",IF(ISNUMBER(G21),+G21,_xlfn.NUMBERVALUE(LEFT(G21,(FIND("(",G21)-2))))))</f>
        <v>6900</v>
      </c>
      <c r="M21" s="15" t="str">
        <f>IF(ISBLANK(H21),"",IF(H21="N/A","",IF(ISNUMBER(H21),+H21,_xlfn.NUMBERVALUE(LEFT(H21,(FIND("(",H21)-2))))))</f>
        <v/>
      </c>
      <c r="N21" s="15">
        <f>IF(ISBLANK(I21),"",IF(I21="N/A","",IF(ISNUMBER(I21),+I21,_xlfn.NUMBERVALUE(LEFT(I21,(FIND("(",I21)-2))))))</f>
        <v>5800</v>
      </c>
      <c r="O21" s="15" t="str">
        <f>IF(ISBLANK(J21),"",IF(J21="N/A","",IF(ISNUMBER(J21),+J21,_xlfn.NUMBERVALUE(LEFT(J21,(FIND("(",J21)-2))))))</f>
        <v/>
      </c>
      <c r="P21" s="15" t="str">
        <f>IF(ISBLANK(K21),"",IF(K21="N/A","",IF(ISNUMBER(K21),+K21,_xlfn.NUMBERVALUE(LEFT(K21,(FIND("(",K21)-2))))))</f>
        <v/>
      </c>
      <c r="Q21" s="56">
        <f>IF(SUM(L21:P21)&gt;0,MIN(L21,M21,N21,O21,P21),"")</f>
        <v>5800</v>
      </c>
      <c r="R21" s="44">
        <f ca="1">IFERROR(MIN((IF(ISTEXT(G21),IF(G21="N/A","",_xlfn.NUMBERVALUE(LEFT(G21,(FIND("(",G21)-2)))),_xlfn.NUMBERVALUE(INDIRECT(CELL("address",G21))))),(IF(ISTEXT(H21),IF(H21="N/A","",_xlfn.NUMBERVALUE(LEFT(H21,(FIND("(",H21)-2)))),_xlfn.NUMBERVALUE(INDIRECT(CELL("address",H21))))),(IF(ISTEXT(I21),IF(I21="N/A","",_xlfn.NUMBERVALUE(LEFT(I21,(FIND("(",I21)-2)))),_xlfn.NUMBERVALUE(INDIRECT(CELL("address",I21))))),(IF(ISTEXT(J21),IF(J21="N/A","",_xlfn.NUMBERVALUE(LEFT(J21,(FIND("(",J21)-2)))),_xlfn.NUMBERVALUE(INDIRECT(CELL("address",J21))))),(IF(ISTEXT(K21),IF(K21="N/A","",_xlfn.NUMBERVALUE(LEFT(K21,(FIND("(",K21)-2)))),_xlfn.NUMBERVALUE(INDIRECT(CELL("address",K21)))))),MIN(G21:K21))</f>
        <v>0</v>
      </c>
      <c r="S21" s="57">
        <f>IFERROR((F21*Q21),"")</f>
        <v>17400</v>
      </c>
    </row>
    <row r="22" spans="2:20" ht="15" customHeight="1" thickBot="1" x14ac:dyDescent="0.3">
      <c r="B22" s="2">
        <f t="shared" si="2"/>
        <v>3</v>
      </c>
      <c r="C22" s="67">
        <v>2</v>
      </c>
      <c r="D22" s="71" t="s">
        <v>41</v>
      </c>
      <c r="E22" s="49" t="s">
        <v>38</v>
      </c>
      <c r="F22" s="49">
        <v>4</v>
      </c>
      <c r="G22" s="48" t="s">
        <v>19</v>
      </c>
      <c r="H22" s="48" t="s">
        <v>19</v>
      </c>
      <c r="I22" s="48" t="s">
        <v>42</v>
      </c>
      <c r="J22" s="48" t="s">
        <v>19</v>
      </c>
      <c r="K22" s="39"/>
      <c r="L22" s="15" t="str">
        <f>IF(ISBLANK(G22),"",IF(G22="N/A","",IF(ISNUMBER(G22),+G22,_xlfn.NUMBERVALUE(LEFT(G22,(FIND("(",G22)-2))))))</f>
        <v/>
      </c>
      <c r="M22" s="15" t="str">
        <f>IF(ISBLANK(H22),"",IF(H22="N/A","",IF(ISNUMBER(H22),+H22,_xlfn.NUMBERVALUE(LEFT(H22,(FIND("(",H22)-2))))))</f>
        <v/>
      </c>
      <c r="N22" s="15">
        <f>IF(ISBLANK(I22),"",IF(I22="N/A","",IF(ISNUMBER(I22),+I22,_xlfn.NUMBERVALUE(LEFT(I22,(FIND("(",I22)-2))))))</f>
        <v>4200</v>
      </c>
      <c r="O22" s="15" t="str">
        <f>IF(ISBLANK(J22),"",IF(J22="N/A","",IF(ISNUMBER(J22),+J22,_xlfn.NUMBERVALUE(LEFT(J22,(FIND("(",J22)-2))))))</f>
        <v/>
      </c>
      <c r="P22" s="15" t="str">
        <f>IF(ISBLANK(K22),"",IF(K22="N/A","",IF(ISNUMBER(K22),+K22,_xlfn.NUMBERVALUE(LEFT(K22,(FIND("(",K22)-2))))))</f>
        <v/>
      </c>
      <c r="Q22" s="56">
        <f>IF(SUM(L22:P22)&gt;0,MIN(L22,M22,N22,O22,P22),"")</f>
        <v>4200</v>
      </c>
      <c r="R22" s="44">
        <f ca="1">IFERROR(MIN((IF(ISTEXT(G22),IF(G22="N/A","",_xlfn.NUMBERVALUE(LEFT(G22,(FIND("(",G22)-2)))),_xlfn.NUMBERVALUE(INDIRECT(CELL("address",G22))))),(IF(ISTEXT(H22),IF(H22="N/A","",_xlfn.NUMBERVALUE(LEFT(H22,(FIND("(",H22)-2)))),_xlfn.NUMBERVALUE(INDIRECT(CELL("address",H22))))),(IF(ISTEXT(I22),IF(I22="N/A","",_xlfn.NUMBERVALUE(LEFT(I22,(FIND("(",I22)-2)))),_xlfn.NUMBERVALUE(INDIRECT(CELL("address",I22))))),(IF(ISTEXT(J22),IF(J22="N/A","",_xlfn.NUMBERVALUE(LEFT(J22,(FIND("(",J22)-2)))),_xlfn.NUMBERVALUE(INDIRECT(CELL("address",J22))))),(IF(ISTEXT(K22),IF(K22="N/A","",_xlfn.NUMBERVALUE(LEFT(K22,(FIND("(",K22)-2)))),_xlfn.NUMBERVALUE(INDIRECT(CELL("address",K22)))))),MIN(G22:K22))</f>
        <v>0</v>
      </c>
      <c r="S22" s="57">
        <f>IFERROR((F22*Q22),"")</f>
        <v>16800</v>
      </c>
    </row>
    <row r="23" spans="2:20" ht="15" customHeight="1" thickBot="1" x14ac:dyDescent="0.3">
      <c r="B23" s="2">
        <f t="shared" si="2"/>
        <v>3</v>
      </c>
      <c r="C23" s="67">
        <v>3</v>
      </c>
      <c r="D23" s="71" t="s">
        <v>43</v>
      </c>
      <c r="E23" s="49" t="s">
        <v>38</v>
      </c>
      <c r="F23" s="49">
        <v>4</v>
      </c>
      <c r="G23" s="47">
        <v>4450</v>
      </c>
      <c r="H23" s="48" t="s">
        <v>19</v>
      </c>
      <c r="I23" s="48" t="s">
        <v>42</v>
      </c>
      <c r="J23" s="48" t="s">
        <v>19</v>
      </c>
      <c r="K23" s="39"/>
      <c r="L23" s="15">
        <f>IF(ISBLANK(G23),"",IF(G23="N/A","",IF(ISNUMBER(G23),+G23,_xlfn.NUMBERVALUE(LEFT(G23,(FIND("(",G23)-2))))))</f>
        <v>4450</v>
      </c>
      <c r="M23" s="15" t="str">
        <f>IF(ISBLANK(H23),"",IF(H23="N/A","",IF(ISNUMBER(H23),+H23,_xlfn.NUMBERVALUE(LEFT(H23,(FIND("(",H23)-2))))))</f>
        <v/>
      </c>
      <c r="N23" s="15">
        <f>IF(ISBLANK(I23),"",IF(I23="N/A","",IF(ISNUMBER(I23),+I23,_xlfn.NUMBERVALUE(LEFT(I23,(FIND("(",I23)-2))))))</f>
        <v>4200</v>
      </c>
      <c r="O23" s="15" t="str">
        <f>IF(ISBLANK(J23),"",IF(J23="N/A","",IF(ISNUMBER(J23),+J23,_xlfn.NUMBERVALUE(LEFT(J23,(FIND("(",J23)-2))))))</f>
        <v/>
      </c>
      <c r="P23" s="15" t="str">
        <f>IF(ISBLANK(K23),"",IF(K23="N/A","",IF(ISNUMBER(K23),+K23,_xlfn.NUMBERVALUE(LEFT(K23,(FIND("(",K23)-2))))))</f>
        <v/>
      </c>
      <c r="Q23" s="56">
        <f>IF(SUM(L23:P23)&gt;0,MIN(L23,M23,N23,O23,P23),"")</f>
        <v>4200</v>
      </c>
      <c r="R23" s="44">
        <f ca="1">IFERROR(MIN((IF(ISTEXT(G23),IF(G23="N/A","",_xlfn.NUMBERVALUE(LEFT(G23,(FIND("(",G23)-2)))),_xlfn.NUMBERVALUE(INDIRECT(CELL("address",G23))))),(IF(ISTEXT(H23),IF(H23="N/A","",_xlfn.NUMBERVALUE(LEFT(H23,(FIND("(",H23)-2)))),_xlfn.NUMBERVALUE(INDIRECT(CELL("address",H23))))),(IF(ISTEXT(I23),IF(I23="N/A","",_xlfn.NUMBERVALUE(LEFT(I23,(FIND("(",I23)-2)))),_xlfn.NUMBERVALUE(INDIRECT(CELL("address",I23))))),(IF(ISTEXT(J23),IF(J23="N/A","",_xlfn.NUMBERVALUE(LEFT(J23,(FIND("(",J23)-2)))),_xlfn.NUMBERVALUE(INDIRECT(CELL("address",J23))))),(IF(ISTEXT(K23),IF(K23="N/A","",_xlfn.NUMBERVALUE(LEFT(K23,(FIND("(",K23)-2)))),_xlfn.NUMBERVALUE(INDIRECT(CELL("address",K23)))))),MIN(G23:K23))</f>
        <v>4450</v>
      </c>
      <c r="S23" s="57">
        <f>IFERROR((F23*Q23),"")</f>
        <v>16800</v>
      </c>
    </row>
    <row r="24" spans="2:20" ht="15" customHeight="1" thickBot="1" x14ac:dyDescent="0.3">
      <c r="B24" s="2">
        <f t="shared" si="2"/>
        <v>3</v>
      </c>
      <c r="C24" s="67">
        <v>4</v>
      </c>
      <c r="D24" s="71" t="s">
        <v>44</v>
      </c>
      <c r="E24" s="49" t="s">
        <v>38</v>
      </c>
      <c r="F24" s="49">
        <v>12</v>
      </c>
      <c r="G24" s="48" t="s">
        <v>19</v>
      </c>
      <c r="H24" s="48" t="s">
        <v>19</v>
      </c>
      <c r="I24" s="47">
        <v>2100</v>
      </c>
      <c r="J24" s="48" t="s">
        <v>19</v>
      </c>
      <c r="K24" s="39"/>
      <c r="L24" s="15" t="str">
        <f>IF(ISBLANK(G24),"",IF(G24="N/A","",IF(ISNUMBER(G24),+G24,_xlfn.NUMBERVALUE(LEFT(G24,(FIND("(",G24)-2))))))</f>
        <v/>
      </c>
      <c r="M24" s="15" t="str">
        <f>IF(ISBLANK(H24),"",IF(H24="N/A","",IF(ISNUMBER(H24),+H24,_xlfn.NUMBERVALUE(LEFT(H24,(FIND("(",H24)-2))))))</f>
        <v/>
      </c>
      <c r="N24" s="15">
        <f>IF(ISBLANK(I24),"",IF(I24="N/A","",IF(ISNUMBER(I24),+I24,_xlfn.NUMBERVALUE(LEFT(I24,(FIND("(",I24)-2))))))</f>
        <v>2100</v>
      </c>
      <c r="O24" s="15" t="str">
        <f>IF(ISBLANK(J24),"",IF(J24="N/A","",IF(ISNUMBER(J24),+J24,_xlfn.NUMBERVALUE(LEFT(J24,(FIND("(",J24)-2))))))</f>
        <v/>
      </c>
      <c r="P24" s="15" t="str">
        <f>IF(ISBLANK(K24),"",IF(K24="N/A","",IF(ISNUMBER(K24),+K24,_xlfn.NUMBERVALUE(LEFT(K24,(FIND("(",K24)-2))))))</f>
        <v/>
      </c>
      <c r="Q24" s="56">
        <f>IF(SUM(L24:P24)&gt;0,MIN(L24,M24,N24,O24,P24),"")</f>
        <v>2100</v>
      </c>
      <c r="R24" s="44">
        <f ca="1">IFERROR(MIN((IF(ISTEXT(G24),IF(G24="N/A","",_xlfn.NUMBERVALUE(LEFT(G24,(FIND("(",G24)-2)))),_xlfn.NUMBERVALUE(INDIRECT(CELL("address",G24))))),(IF(ISTEXT(H24),IF(H24="N/A","",_xlfn.NUMBERVALUE(LEFT(H24,(FIND("(",H24)-2)))),_xlfn.NUMBERVALUE(INDIRECT(CELL("address",H24))))),(IF(ISTEXT(I24),IF(I24="N/A","",_xlfn.NUMBERVALUE(LEFT(I24,(FIND("(",I24)-2)))),_xlfn.NUMBERVALUE(INDIRECT(CELL("address",I24))))),(IF(ISTEXT(J24),IF(J24="N/A","",_xlfn.NUMBERVALUE(LEFT(J24,(FIND("(",J24)-2)))),_xlfn.NUMBERVALUE(INDIRECT(CELL("address",J24))))),(IF(ISTEXT(K24),IF(K24="N/A","",_xlfn.NUMBERVALUE(LEFT(K24,(FIND("(",K24)-2)))),_xlfn.NUMBERVALUE(INDIRECT(CELL("address",K24)))))),MIN(G24:K24))</f>
        <v>2100</v>
      </c>
      <c r="S24" s="57">
        <f>IFERROR((F24*Q24),"")</f>
        <v>25200</v>
      </c>
    </row>
    <row r="25" spans="2:20" ht="15" customHeight="1" thickBot="1" x14ac:dyDescent="0.3">
      <c r="B25" s="2">
        <f t="shared" si="2"/>
        <v>3</v>
      </c>
      <c r="C25" s="67">
        <v>6</v>
      </c>
      <c r="D25" s="71" t="s">
        <v>46</v>
      </c>
      <c r="E25" s="49" t="s">
        <v>47</v>
      </c>
      <c r="F25" s="49">
        <v>1</v>
      </c>
      <c r="G25" s="47">
        <v>1000</v>
      </c>
      <c r="H25" s="48" t="s">
        <v>19</v>
      </c>
      <c r="I25" s="48">
        <v>900</v>
      </c>
      <c r="J25" s="48" t="s">
        <v>19</v>
      </c>
      <c r="K25" s="39"/>
      <c r="L25" s="15">
        <f>IF(ISBLANK(G25),"",IF(G25="N/A","",IF(ISNUMBER(G25),+G25,_xlfn.NUMBERVALUE(LEFT(G25,(FIND("(",G25)-2))))))</f>
        <v>1000</v>
      </c>
      <c r="M25" s="15" t="str">
        <f>IF(ISBLANK(H25),"",IF(H25="N/A","",IF(ISNUMBER(H25),+H25,_xlfn.NUMBERVALUE(LEFT(H25,(FIND("(",H25)-2))))))</f>
        <v/>
      </c>
      <c r="N25" s="15">
        <f>IF(ISBLANK(I25),"",IF(I25="N/A","",IF(ISNUMBER(I25),+I25,_xlfn.NUMBERVALUE(LEFT(I25,(FIND("(",I25)-2))))))</f>
        <v>900</v>
      </c>
      <c r="O25" s="15" t="str">
        <f>IF(ISBLANK(J25),"",IF(J25="N/A","",IF(ISNUMBER(J25),+J25,_xlfn.NUMBERVALUE(LEFT(J25,(FIND("(",J25)-2))))))</f>
        <v/>
      </c>
      <c r="P25" s="15" t="str">
        <f>IF(ISBLANK(K25),"",IF(K25="N/A","",IF(ISNUMBER(K25),+K25,_xlfn.NUMBERVALUE(LEFT(K25,(FIND("(",K25)-2))))))</f>
        <v/>
      </c>
      <c r="Q25" s="56">
        <f>IF(SUM(L25:P25)&gt;0,MIN(L25,M25,N25,O25,P25),"")</f>
        <v>900</v>
      </c>
      <c r="R25" s="44">
        <f ca="1">IFERROR(MIN((IF(ISTEXT(G25),IF(G25="N/A","",_xlfn.NUMBERVALUE(LEFT(G25,(FIND("(",G25)-2)))),_xlfn.NUMBERVALUE(INDIRECT(CELL("address",G25))))),(IF(ISTEXT(H25),IF(H25="N/A","",_xlfn.NUMBERVALUE(LEFT(H25,(FIND("(",H25)-2)))),_xlfn.NUMBERVALUE(INDIRECT(CELL("address",H25))))),(IF(ISTEXT(I25),IF(I25="N/A","",_xlfn.NUMBERVALUE(LEFT(I25,(FIND("(",I25)-2)))),_xlfn.NUMBERVALUE(INDIRECT(CELL("address",I25))))),(IF(ISTEXT(J25),IF(J25="N/A","",_xlfn.NUMBERVALUE(LEFT(J25,(FIND("(",J25)-2)))),_xlfn.NUMBERVALUE(INDIRECT(CELL("address",J25))))),(IF(ISTEXT(K25),IF(K25="N/A","",_xlfn.NUMBERVALUE(LEFT(K25,(FIND("(",K25)-2)))),_xlfn.NUMBERVALUE(INDIRECT(CELL("address",K25)))))),MIN(G25:K25))</f>
        <v>900</v>
      </c>
      <c r="S25" s="57">
        <f>IFERROR((F25*Q25),"")</f>
        <v>900</v>
      </c>
    </row>
    <row r="26" spans="2:20" ht="15" customHeight="1" thickBot="1" x14ac:dyDescent="0.3">
      <c r="B26" s="2">
        <f t="shared" si="2"/>
        <v>3</v>
      </c>
      <c r="C26" s="67">
        <v>7</v>
      </c>
      <c r="D26" s="71" t="s">
        <v>48</v>
      </c>
      <c r="E26" s="49" t="s">
        <v>38</v>
      </c>
      <c r="F26" s="49">
        <v>6</v>
      </c>
      <c r="G26" s="48">
        <v>120</v>
      </c>
      <c r="H26" s="48" t="s">
        <v>19</v>
      </c>
      <c r="I26" s="48">
        <v>100</v>
      </c>
      <c r="J26" s="48">
        <v>780</v>
      </c>
      <c r="K26" s="39"/>
      <c r="L26" s="15">
        <f>IF(ISBLANK(G26),"",IF(G26="N/A","",IF(ISNUMBER(G26),+G26,_xlfn.NUMBERVALUE(LEFT(G26,(FIND("(",G26)-2))))))</f>
        <v>120</v>
      </c>
      <c r="M26" s="15" t="str">
        <f>IF(ISBLANK(H26),"",IF(H26="N/A","",IF(ISNUMBER(H26),+H26,_xlfn.NUMBERVALUE(LEFT(H26,(FIND("(",H26)-2))))))</f>
        <v/>
      </c>
      <c r="N26" s="15">
        <f>IF(ISBLANK(I26),"",IF(I26="N/A","",IF(ISNUMBER(I26),+I26,_xlfn.NUMBERVALUE(LEFT(I26,(FIND("(",I26)-2))))))</f>
        <v>100</v>
      </c>
      <c r="O26" s="15">
        <f>IF(ISBLANK(J26),"",IF(J26="N/A","",IF(ISNUMBER(J26),+J26,_xlfn.NUMBERVALUE(LEFT(J26,(FIND("(",J26)-2))))))</f>
        <v>780</v>
      </c>
      <c r="P26" s="15" t="str">
        <f>IF(ISBLANK(K26),"",IF(K26="N/A","",IF(ISNUMBER(K26),+K26,_xlfn.NUMBERVALUE(LEFT(K26,(FIND("(",K26)-2))))))</f>
        <v/>
      </c>
      <c r="Q26" s="56">
        <f>IF(SUM(L26:P26)&gt;0,MIN(L26,M26,N26,O26,P26),"")</f>
        <v>100</v>
      </c>
      <c r="R26" s="44">
        <f ca="1">IFERROR(MIN((IF(ISTEXT(G26),IF(G26="N/A","",_xlfn.NUMBERVALUE(LEFT(G26,(FIND("(",G26)-2)))),_xlfn.NUMBERVALUE(INDIRECT(CELL("address",G26))))),(IF(ISTEXT(H26),IF(H26="N/A","",_xlfn.NUMBERVALUE(LEFT(H26,(FIND("(",H26)-2)))),_xlfn.NUMBERVALUE(INDIRECT(CELL("address",H26))))),(IF(ISTEXT(I26),IF(I26="N/A","",_xlfn.NUMBERVALUE(LEFT(I26,(FIND("(",I26)-2)))),_xlfn.NUMBERVALUE(INDIRECT(CELL("address",I26))))),(IF(ISTEXT(J26),IF(J26="N/A","",_xlfn.NUMBERVALUE(LEFT(J26,(FIND("(",J26)-2)))),_xlfn.NUMBERVALUE(INDIRECT(CELL("address",J26))))),(IF(ISTEXT(K26),IF(K26="N/A","",_xlfn.NUMBERVALUE(LEFT(K26,(FIND("(",K26)-2)))),_xlfn.NUMBERVALUE(INDIRECT(CELL("address",K26)))))),MIN(G26:K26))</f>
        <v>100</v>
      </c>
      <c r="S26" s="57">
        <f>IFERROR((F26*Q26),"")</f>
        <v>600</v>
      </c>
    </row>
    <row r="27" spans="2:20" ht="15" customHeight="1" thickBot="1" x14ac:dyDescent="0.3">
      <c r="B27" s="2">
        <f t="shared" si="2"/>
        <v>3</v>
      </c>
      <c r="C27" s="67">
        <v>8</v>
      </c>
      <c r="D27" s="71" t="s">
        <v>49</v>
      </c>
      <c r="E27" s="49" t="s">
        <v>38</v>
      </c>
      <c r="F27" s="49">
        <v>1</v>
      </c>
      <c r="G27" s="48" t="s">
        <v>19</v>
      </c>
      <c r="H27" s="48" t="s">
        <v>19</v>
      </c>
      <c r="I27" s="48">
        <v>200</v>
      </c>
      <c r="J27" s="48" t="s">
        <v>19</v>
      </c>
      <c r="K27" s="39"/>
      <c r="L27" s="15" t="str">
        <f>IF(ISBLANK(G27),"",IF(G27="N/A","",IF(ISNUMBER(G27),+G27,_xlfn.NUMBERVALUE(LEFT(G27,(FIND("(",G27)-2))))))</f>
        <v/>
      </c>
      <c r="M27" s="15" t="str">
        <f>IF(ISBLANK(H27),"",IF(H27="N/A","",IF(ISNUMBER(H27),+H27,_xlfn.NUMBERVALUE(LEFT(H27,(FIND("(",H27)-2))))))</f>
        <v/>
      </c>
      <c r="N27" s="15">
        <f>IF(ISBLANK(I27),"",IF(I27="N/A","",IF(ISNUMBER(I27),+I27,_xlfn.NUMBERVALUE(LEFT(I27,(FIND("(",I27)-2))))))</f>
        <v>200</v>
      </c>
      <c r="O27" s="15" t="str">
        <f>IF(ISBLANK(J27),"",IF(J27="N/A","",IF(ISNUMBER(J27),+J27,_xlfn.NUMBERVALUE(LEFT(J27,(FIND("(",J27)-2))))))</f>
        <v/>
      </c>
      <c r="P27" s="15" t="str">
        <f>IF(ISBLANK(K27),"",IF(K27="N/A","",IF(ISNUMBER(K27),+K27,_xlfn.NUMBERVALUE(LEFT(K27,(FIND("(",K27)-2))))))</f>
        <v/>
      </c>
      <c r="Q27" s="56">
        <f>IF(SUM(L27:P27)&gt;0,MIN(L27,M27,N27,O27,P27),"")</f>
        <v>200</v>
      </c>
      <c r="R27" s="44">
        <f ca="1">IFERROR(MIN((IF(ISTEXT(G27),IF(G27="N/A","",_xlfn.NUMBERVALUE(LEFT(G27,(FIND("(",G27)-2)))),_xlfn.NUMBERVALUE(INDIRECT(CELL("address",G27))))),(IF(ISTEXT(H27),IF(H27="N/A","",_xlfn.NUMBERVALUE(LEFT(H27,(FIND("(",H27)-2)))),_xlfn.NUMBERVALUE(INDIRECT(CELL("address",H27))))),(IF(ISTEXT(I27),IF(I27="N/A","",_xlfn.NUMBERVALUE(LEFT(I27,(FIND("(",I27)-2)))),_xlfn.NUMBERVALUE(INDIRECT(CELL("address",I27))))),(IF(ISTEXT(J27),IF(J27="N/A","",_xlfn.NUMBERVALUE(LEFT(J27,(FIND("(",J27)-2)))),_xlfn.NUMBERVALUE(INDIRECT(CELL("address",J27))))),(IF(ISTEXT(K27),IF(K27="N/A","",_xlfn.NUMBERVALUE(LEFT(K27,(FIND("(",K27)-2)))),_xlfn.NUMBERVALUE(INDIRECT(CELL("address",K27)))))),MIN(G27:K27))</f>
        <v>200</v>
      </c>
      <c r="S27" s="57">
        <f>IFERROR((F27*Q27),"")</f>
        <v>200</v>
      </c>
      <c r="T27" s="32"/>
    </row>
    <row r="28" spans="2:20" ht="15" customHeight="1" thickBot="1" x14ac:dyDescent="0.3">
      <c r="B28" s="2">
        <f t="shared" si="2"/>
        <v>3</v>
      </c>
      <c r="C28" s="66">
        <v>10</v>
      </c>
      <c r="D28" s="69" t="s">
        <v>52</v>
      </c>
      <c r="E28" s="70" t="s">
        <v>51</v>
      </c>
      <c r="F28" s="70">
        <v>0.5</v>
      </c>
      <c r="G28" s="46" t="s">
        <v>19</v>
      </c>
      <c r="H28" s="46" t="s">
        <v>19</v>
      </c>
      <c r="I28" s="46">
        <v>500</v>
      </c>
      <c r="J28" s="46" t="s">
        <v>19</v>
      </c>
      <c r="K28" s="39"/>
      <c r="L28" s="15" t="str">
        <f>IF(ISBLANK(G28),"",IF(G28="N/A","",IF(ISNUMBER(G28),+G28,_xlfn.NUMBERVALUE(LEFT(G28,(FIND("(",G28)-2))))))</f>
        <v/>
      </c>
      <c r="M28" s="15" t="str">
        <f>IF(ISBLANK(H28),"",IF(H28="N/A","",IF(ISNUMBER(H28),+H28,_xlfn.NUMBERVALUE(LEFT(H28,(FIND("(",H28)-2))))))</f>
        <v/>
      </c>
      <c r="N28" s="15">
        <f>IF(ISBLANK(I28),"",IF(I28="N/A","",IF(ISNUMBER(I28),+I28,_xlfn.NUMBERVALUE(LEFT(I28,(FIND("(",I28)-2))))))</f>
        <v>500</v>
      </c>
      <c r="O28" s="15" t="str">
        <f>IF(ISBLANK(J28),"",IF(J28="N/A","",IF(ISNUMBER(J28),+J28,_xlfn.NUMBERVALUE(LEFT(J28,(FIND("(",J28)-2))))))</f>
        <v/>
      </c>
      <c r="P28" s="15" t="str">
        <f>IF(ISBLANK(K28),"",IF(K28="N/A","",IF(ISNUMBER(K28),+K28,_xlfn.NUMBERVALUE(LEFT(K28,(FIND("(",K28)-2))))))</f>
        <v/>
      </c>
      <c r="Q28" s="56">
        <f>IF(SUM(L28:P28)&gt;0,MIN(L28,M28,N28,O28,P28),"")</f>
        <v>500</v>
      </c>
      <c r="R28" s="44">
        <f ca="1">IFERROR(MIN((IF(ISTEXT(G28),IF(G28="N/A","",_xlfn.NUMBERVALUE(LEFT(G28,(FIND("(",G28)-2)))),_xlfn.NUMBERVALUE(INDIRECT(CELL("address",G28))))),(IF(ISTEXT(H28),IF(H28="N/A","",_xlfn.NUMBERVALUE(LEFT(H28,(FIND("(",H28)-2)))),_xlfn.NUMBERVALUE(INDIRECT(CELL("address",H28))))),(IF(ISTEXT(I28),IF(I28="N/A","",_xlfn.NUMBERVALUE(LEFT(I28,(FIND("(",I28)-2)))),_xlfn.NUMBERVALUE(INDIRECT(CELL("address",I28))))),(IF(ISTEXT(J28),IF(J28="N/A","",_xlfn.NUMBERVALUE(LEFT(J28,(FIND("(",J28)-2)))),_xlfn.NUMBERVALUE(INDIRECT(CELL("address",J28))))),(IF(ISTEXT(K28),IF(K28="N/A","",_xlfn.NUMBERVALUE(LEFT(K28,(FIND("(",K28)-2)))),_xlfn.NUMBERVALUE(INDIRECT(CELL("address",K28)))))),MIN(G28:K28))</f>
        <v>500</v>
      </c>
      <c r="S28" s="57">
        <f>IFERROR((F28*Q28),"")</f>
        <v>250</v>
      </c>
    </row>
    <row r="29" spans="2:20" ht="15" customHeight="1" thickBot="1" x14ac:dyDescent="0.3">
      <c r="B29" s="2">
        <f t="shared" si="2"/>
        <v>3</v>
      </c>
      <c r="C29" s="67">
        <v>11</v>
      </c>
      <c r="D29" s="71" t="s">
        <v>53</v>
      </c>
      <c r="E29" s="49" t="s">
        <v>47</v>
      </c>
      <c r="F29" s="49">
        <v>1</v>
      </c>
      <c r="G29" s="48" t="s">
        <v>19</v>
      </c>
      <c r="H29" s="48" t="s">
        <v>19</v>
      </c>
      <c r="I29" s="47">
        <v>1480</v>
      </c>
      <c r="J29" s="48" t="s">
        <v>19</v>
      </c>
      <c r="K29" s="39"/>
      <c r="L29" s="15" t="str">
        <f>IF(ISBLANK(G29),"",IF(G29="N/A","",IF(ISNUMBER(G29),+G29,_xlfn.NUMBERVALUE(LEFT(G29,(FIND("(",G29)-2))))))</f>
        <v/>
      </c>
      <c r="M29" s="15" t="str">
        <f>IF(ISBLANK(H29),"",IF(H29="N/A","",IF(ISNUMBER(H29),+H29,_xlfn.NUMBERVALUE(LEFT(H29,(FIND("(",H29)-2))))))</f>
        <v/>
      </c>
      <c r="N29" s="15">
        <f>IF(ISBLANK(I29),"",IF(I29="N/A","",IF(ISNUMBER(I29),+I29,_xlfn.NUMBERVALUE(LEFT(I29,(FIND("(",I29)-2))))))</f>
        <v>1480</v>
      </c>
      <c r="O29" s="15" t="str">
        <f>IF(ISBLANK(J29),"",IF(J29="N/A","",IF(ISNUMBER(J29),+J29,_xlfn.NUMBERVALUE(LEFT(J29,(FIND("(",J29)-2))))))</f>
        <v/>
      </c>
      <c r="P29" s="15" t="str">
        <f>IF(ISBLANK(K29),"",IF(K29="N/A","",IF(ISNUMBER(K29),+K29,_xlfn.NUMBERVALUE(LEFT(K29,(FIND("(",K29)-2))))))</f>
        <v/>
      </c>
      <c r="Q29" s="56">
        <f>IF(SUM(L29:P29)&gt;0,MIN(L29,M29,N29,O29,P29),"")</f>
        <v>1480</v>
      </c>
      <c r="R29" s="44">
        <f ca="1">IFERROR(MIN((IF(ISTEXT(G29),IF(G29="N/A","",_xlfn.NUMBERVALUE(LEFT(G29,(FIND("(",G29)-2)))),_xlfn.NUMBERVALUE(INDIRECT(CELL("address",G29))))),(IF(ISTEXT(H29),IF(H29="N/A","",_xlfn.NUMBERVALUE(LEFT(H29,(FIND("(",H29)-2)))),_xlfn.NUMBERVALUE(INDIRECT(CELL("address",H29))))),(IF(ISTEXT(I29),IF(I29="N/A","",_xlfn.NUMBERVALUE(LEFT(I29,(FIND("(",I29)-2)))),_xlfn.NUMBERVALUE(INDIRECT(CELL("address",I29))))),(IF(ISTEXT(J29),IF(J29="N/A","",_xlfn.NUMBERVALUE(LEFT(J29,(FIND("(",J29)-2)))),_xlfn.NUMBERVALUE(INDIRECT(CELL("address",J29))))),(IF(ISTEXT(K29),IF(K29="N/A","",_xlfn.NUMBERVALUE(LEFT(K29,(FIND("(",K29)-2)))),_xlfn.NUMBERVALUE(INDIRECT(CELL("address",K29)))))),MIN(G29:K29))</f>
        <v>1480</v>
      </c>
      <c r="S29" s="57">
        <f>IFERROR((F29*Q29),"")</f>
        <v>1480</v>
      </c>
    </row>
    <row r="30" spans="2:20" ht="15" customHeight="1" thickBot="1" x14ac:dyDescent="0.3">
      <c r="B30" s="2">
        <f t="shared" si="2"/>
        <v>3</v>
      </c>
      <c r="C30" s="67">
        <v>13</v>
      </c>
      <c r="D30" s="71" t="s">
        <v>55</v>
      </c>
      <c r="E30" s="49" t="s">
        <v>38</v>
      </c>
      <c r="F30" s="49">
        <v>4</v>
      </c>
      <c r="G30" s="47">
        <v>1350</v>
      </c>
      <c r="H30" s="48" t="s">
        <v>19</v>
      </c>
      <c r="I30" s="47">
        <v>1250</v>
      </c>
      <c r="J30" s="48" t="s">
        <v>19</v>
      </c>
      <c r="K30" s="39"/>
      <c r="L30" s="15">
        <f>IF(ISBLANK(G30),"",IF(G30="N/A","",IF(ISNUMBER(G30),+G30,_xlfn.NUMBERVALUE(LEFT(G30,(FIND("(",G30)-2))))))</f>
        <v>1350</v>
      </c>
      <c r="M30" s="15" t="str">
        <f>IF(ISBLANK(H30),"",IF(H30="N/A","",IF(ISNUMBER(H30),+H30,_xlfn.NUMBERVALUE(LEFT(H30,(FIND("(",H30)-2))))))</f>
        <v/>
      </c>
      <c r="N30" s="15">
        <f>IF(ISBLANK(I30),"",IF(I30="N/A","",IF(ISNUMBER(I30),+I30,_xlfn.NUMBERVALUE(LEFT(I30,(FIND("(",I30)-2))))))</f>
        <v>1250</v>
      </c>
      <c r="O30" s="15" t="str">
        <f>IF(ISBLANK(J30),"",IF(J30="N/A","",IF(ISNUMBER(J30),+J30,_xlfn.NUMBERVALUE(LEFT(J30,(FIND("(",J30)-2))))))</f>
        <v/>
      </c>
      <c r="P30" s="15" t="str">
        <f>IF(ISBLANK(K30),"",IF(K30="N/A","",IF(ISNUMBER(K30),+K30,_xlfn.NUMBERVALUE(LEFT(K30,(FIND("(",K30)-2))))))</f>
        <v/>
      </c>
      <c r="Q30" s="56">
        <f>IF(SUM(L30:P30)&gt;0,MIN(L30,M30,N30,O30,P30),"")</f>
        <v>1250</v>
      </c>
      <c r="R30" s="44">
        <f ca="1">IFERROR(MIN((IF(ISTEXT(G30),IF(G30="N/A","",_xlfn.NUMBERVALUE(LEFT(G30,(FIND("(",G30)-2)))),_xlfn.NUMBERVALUE(INDIRECT(CELL("address",G30))))),(IF(ISTEXT(H30),IF(H30="N/A","",_xlfn.NUMBERVALUE(LEFT(H30,(FIND("(",H30)-2)))),_xlfn.NUMBERVALUE(INDIRECT(CELL("address",H30))))),(IF(ISTEXT(I30),IF(I30="N/A","",_xlfn.NUMBERVALUE(LEFT(I30,(FIND("(",I30)-2)))),_xlfn.NUMBERVALUE(INDIRECT(CELL("address",I30))))),(IF(ISTEXT(J30),IF(J30="N/A","",_xlfn.NUMBERVALUE(LEFT(J30,(FIND("(",J30)-2)))),_xlfn.NUMBERVALUE(INDIRECT(CELL("address",J30))))),(IF(ISTEXT(K30),IF(K30="N/A","",_xlfn.NUMBERVALUE(LEFT(K30,(FIND("(",K30)-2)))),_xlfn.NUMBERVALUE(INDIRECT(CELL("address",K30)))))),MIN(G30:K30))</f>
        <v>1250</v>
      </c>
      <c r="S30" s="57">
        <f>IFERROR((F30*Q30),"")</f>
        <v>5000</v>
      </c>
    </row>
    <row r="31" spans="2:20" ht="30.75" thickBot="1" x14ac:dyDescent="0.3">
      <c r="B31" s="2">
        <f t="shared" si="2"/>
        <v>3</v>
      </c>
      <c r="C31" s="67">
        <v>14</v>
      </c>
      <c r="D31" s="71" t="s">
        <v>56</v>
      </c>
      <c r="E31" s="48" t="s">
        <v>57</v>
      </c>
      <c r="F31" s="48">
        <v>1</v>
      </c>
      <c r="G31" s="48" t="s">
        <v>19</v>
      </c>
      <c r="H31" s="48" t="s">
        <v>19</v>
      </c>
      <c r="I31" s="47">
        <v>3500</v>
      </c>
      <c r="J31" s="48" t="s">
        <v>19</v>
      </c>
      <c r="K31" s="39"/>
      <c r="L31" s="15" t="str">
        <f>IF(ISBLANK(G31),"",IF(G31="N/A","",IF(ISNUMBER(G31),+G31,_xlfn.NUMBERVALUE(LEFT(G31,(FIND("(",G31)-2))))))</f>
        <v/>
      </c>
      <c r="M31" s="15" t="str">
        <f>IF(ISBLANK(H31),"",IF(H31="N/A","",IF(ISNUMBER(H31),+H31,_xlfn.NUMBERVALUE(LEFT(H31,(FIND("(",H31)-2))))))</f>
        <v/>
      </c>
      <c r="N31" s="15">
        <f>IF(ISBLANK(I31),"",IF(I31="N/A","",IF(ISNUMBER(I31),+I31,_xlfn.NUMBERVALUE(LEFT(I31,(FIND("(",I31)-2))))))</f>
        <v>3500</v>
      </c>
      <c r="O31" s="15" t="str">
        <f>IF(ISBLANK(J31),"",IF(J31="N/A","",IF(ISNUMBER(J31),+J31,_xlfn.NUMBERVALUE(LEFT(J31,(FIND("(",J31)-2))))))</f>
        <v/>
      </c>
      <c r="P31" s="15" t="str">
        <f>IF(ISBLANK(K31),"",IF(K31="N/A","",IF(ISNUMBER(K31),+K31,_xlfn.NUMBERVALUE(LEFT(K31,(FIND("(",K31)-2))))))</f>
        <v/>
      </c>
      <c r="Q31" s="56">
        <f>IF(SUM(L31:P31)&gt;0,MIN(L31,M31,N31,O31,P31),"")</f>
        <v>3500</v>
      </c>
      <c r="R31" s="44">
        <f ca="1">IFERROR(MIN((IF(ISTEXT(G31),IF(G31="N/A","",_xlfn.NUMBERVALUE(LEFT(G31,(FIND("(",G31)-2)))),_xlfn.NUMBERVALUE(INDIRECT(CELL("address",G31))))),(IF(ISTEXT(H31),IF(H31="N/A","",_xlfn.NUMBERVALUE(LEFT(H31,(FIND("(",H31)-2)))),_xlfn.NUMBERVALUE(INDIRECT(CELL("address",H31))))),(IF(ISTEXT(I31),IF(I31="N/A","",_xlfn.NUMBERVALUE(LEFT(I31,(FIND("(",I31)-2)))),_xlfn.NUMBERVALUE(INDIRECT(CELL("address",I31))))),(IF(ISTEXT(J31),IF(J31="N/A","",_xlfn.NUMBERVALUE(LEFT(J31,(FIND("(",J31)-2)))),_xlfn.NUMBERVALUE(INDIRECT(CELL("address",J31))))),(IF(ISTEXT(K31),IF(K31="N/A","",_xlfn.NUMBERVALUE(LEFT(K31,(FIND("(",K31)-2)))),_xlfn.NUMBERVALUE(INDIRECT(CELL("address",K31)))))),MIN(G31:K31))</f>
        <v>3500</v>
      </c>
      <c r="S31" s="57">
        <f>IFERROR((F31*Q31),"")</f>
        <v>3500</v>
      </c>
    </row>
    <row r="32" spans="2:20" ht="30.75" thickBot="1" x14ac:dyDescent="0.3">
      <c r="B32" s="2">
        <f t="shared" si="2"/>
        <v>3</v>
      </c>
      <c r="C32" s="73">
        <v>7</v>
      </c>
      <c r="D32" s="49" t="s">
        <v>64</v>
      </c>
      <c r="E32" s="49" t="s">
        <v>38</v>
      </c>
      <c r="F32" s="49">
        <v>3</v>
      </c>
      <c r="G32" s="48" t="s">
        <v>19</v>
      </c>
      <c r="H32" s="48" t="s">
        <v>19</v>
      </c>
      <c r="I32" s="47">
        <v>4320</v>
      </c>
      <c r="J32" s="48" t="s">
        <v>19</v>
      </c>
      <c r="K32" s="39"/>
      <c r="L32" s="15" t="str">
        <f>IF(ISBLANK(G32),"",IF(G32="N/A","",IF(ISNUMBER(G32),+G32,_xlfn.NUMBERVALUE(LEFT(G32,(FIND("(",G32)-2))))))</f>
        <v/>
      </c>
      <c r="M32" s="15" t="str">
        <f>IF(ISBLANK(H32),"",IF(H32="N/A","",IF(ISNUMBER(H32),+H32,_xlfn.NUMBERVALUE(LEFT(H32,(FIND("(",H32)-2))))))</f>
        <v/>
      </c>
      <c r="N32" s="15">
        <f>IF(ISBLANK(I32),"",IF(I32="N/A","",IF(ISNUMBER(I32),+I32,_xlfn.NUMBERVALUE(LEFT(I32,(FIND("(",I32)-2))))))</f>
        <v>4320</v>
      </c>
      <c r="O32" s="15" t="str">
        <f>IF(ISBLANK(J32),"",IF(J32="N/A","",IF(ISNUMBER(J32),+J32,_xlfn.NUMBERVALUE(LEFT(J32,(FIND("(",J32)-2))))))</f>
        <v/>
      </c>
      <c r="P32" s="15" t="str">
        <f>IF(ISBLANK(K32),"",IF(K32="N/A","",IF(ISNUMBER(K32),+K32,_xlfn.NUMBERVALUE(LEFT(K32,(FIND("(",K32)-2))))))</f>
        <v/>
      </c>
      <c r="Q32" s="56">
        <f>IF(SUM(L32:P32)&gt;0,MIN(L32,M32,N32,O32,P32),"")</f>
        <v>4320</v>
      </c>
      <c r="R32" s="44">
        <f ca="1">IFERROR(MIN((IF(ISTEXT(G32),IF(G32="N/A","",_xlfn.NUMBERVALUE(LEFT(G32,(FIND("(",G32)-2)))),_xlfn.NUMBERVALUE(INDIRECT(CELL("address",G32))))),(IF(ISTEXT(H32),IF(H32="N/A","",_xlfn.NUMBERVALUE(LEFT(H32,(FIND("(",H32)-2)))),_xlfn.NUMBERVALUE(INDIRECT(CELL("address",H32))))),(IF(ISTEXT(I32),IF(I32="N/A","",_xlfn.NUMBERVALUE(LEFT(I32,(FIND("(",I32)-2)))),_xlfn.NUMBERVALUE(INDIRECT(CELL("address",I32))))),(IF(ISTEXT(J32),IF(J32="N/A","",_xlfn.NUMBERVALUE(LEFT(J32,(FIND("(",J32)-2)))),_xlfn.NUMBERVALUE(INDIRECT(CELL("address",J32))))),(IF(ISTEXT(K32),IF(K32="N/A","",_xlfn.NUMBERVALUE(LEFT(K32,(FIND("(",K32)-2)))),_xlfn.NUMBERVALUE(INDIRECT(CELL("address",K32)))))),MIN(G32:K32))</f>
        <v>4320</v>
      </c>
      <c r="S32" s="57">
        <f>IFERROR((F32*Q32),"")</f>
        <v>12960</v>
      </c>
    </row>
    <row r="33" spans="2:19" ht="30.75" thickBot="1" x14ac:dyDescent="0.3">
      <c r="B33" s="2">
        <f t="shared" si="2"/>
        <v>3</v>
      </c>
      <c r="C33" s="73">
        <v>8</v>
      </c>
      <c r="D33" s="49" t="s">
        <v>65</v>
      </c>
      <c r="E33" s="49" t="s">
        <v>38</v>
      </c>
      <c r="F33" s="49">
        <v>8</v>
      </c>
      <c r="G33" s="48" t="s">
        <v>19</v>
      </c>
      <c r="H33" s="48" t="s">
        <v>19</v>
      </c>
      <c r="I33" s="47">
        <v>3240</v>
      </c>
      <c r="J33" s="48" t="s">
        <v>19</v>
      </c>
      <c r="K33" s="39"/>
      <c r="L33" s="15" t="str">
        <f>IF(ISBLANK(G33),"",IF(G33="N/A","",IF(ISNUMBER(G33),+G33,_xlfn.NUMBERVALUE(LEFT(G33,(FIND("(",G33)-2))))))</f>
        <v/>
      </c>
      <c r="M33" s="15" t="str">
        <f>IF(ISBLANK(H33),"",IF(H33="N/A","",IF(ISNUMBER(H33),+H33,_xlfn.NUMBERVALUE(LEFT(H33,(FIND("(",H33)-2))))))</f>
        <v/>
      </c>
      <c r="N33" s="15">
        <f>IF(ISBLANK(I33),"",IF(I33="N/A","",IF(ISNUMBER(I33),+I33,_xlfn.NUMBERVALUE(LEFT(I33,(FIND("(",I33)-2))))))</f>
        <v>3240</v>
      </c>
      <c r="O33" s="15" t="str">
        <f>IF(ISBLANK(J33),"",IF(J33="N/A","",IF(ISNUMBER(J33),+J33,_xlfn.NUMBERVALUE(LEFT(J33,(FIND("(",J33)-2))))))</f>
        <v/>
      </c>
      <c r="P33" s="15" t="str">
        <f>IF(ISBLANK(K33),"",IF(K33="N/A","",IF(ISNUMBER(K33),+K33,_xlfn.NUMBERVALUE(LEFT(K33,(FIND("(",K33)-2))))))</f>
        <v/>
      </c>
      <c r="Q33" s="56">
        <f>IF(SUM(L33:P33)&gt;0,MIN(L33,M33,N33,O33,P33),"")</f>
        <v>3240</v>
      </c>
      <c r="R33" s="44">
        <f ca="1">IFERROR(MIN((IF(ISTEXT(G33),IF(G33="N/A","",_xlfn.NUMBERVALUE(LEFT(G33,(FIND("(",G33)-2)))),_xlfn.NUMBERVALUE(INDIRECT(CELL("address",G33))))),(IF(ISTEXT(H33),IF(H33="N/A","",_xlfn.NUMBERVALUE(LEFT(H33,(FIND("(",H33)-2)))),_xlfn.NUMBERVALUE(INDIRECT(CELL("address",H33))))),(IF(ISTEXT(I33),IF(I33="N/A","",_xlfn.NUMBERVALUE(LEFT(I33,(FIND("(",I33)-2)))),_xlfn.NUMBERVALUE(INDIRECT(CELL("address",I33))))),(IF(ISTEXT(J33),IF(J33="N/A","",_xlfn.NUMBERVALUE(LEFT(J33,(FIND("(",J33)-2)))),_xlfn.NUMBERVALUE(INDIRECT(CELL("address",J33))))),(IF(ISTEXT(K33),IF(K33="N/A","",_xlfn.NUMBERVALUE(LEFT(K33,(FIND("(",K33)-2)))),_xlfn.NUMBERVALUE(INDIRECT(CELL("address",K33)))))),MIN(G33:K33))</f>
        <v>3240</v>
      </c>
      <c r="S33" s="57">
        <f>IFERROR((F33*Q33),"")</f>
        <v>25920</v>
      </c>
    </row>
    <row r="34" spans="2:19" ht="15.75" thickBot="1" x14ac:dyDescent="0.3">
      <c r="B34" s="2">
        <f t="shared" si="2"/>
        <v>3</v>
      </c>
      <c r="C34" s="73">
        <v>9</v>
      </c>
      <c r="D34" s="49" t="s">
        <v>66</v>
      </c>
      <c r="E34" s="49" t="s">
        <v>35</v>
      </c>
      <c r="F34" s="49">
        <v>1</v>
      </c>
      <c r="G34" s="48" t="s">
        <v>19</v>
      </c>
      <c r="H34" s="48" t="s">
        <v>19</v>
      </c>
      <c r="I34" s="48">
        <v>350</v>
      </c>
      <c r="J34" s="48" t="s">
        <v>19</v>
      </c>
      <c r="K34" s="39"/>
      <c r="L34" s="15" t="str">
        <f>IF(ISBLANK(G34),"",IF(G34="N/A","",IF(ISNUMBER(G34),+G34,_xlfn.NUMBERVALUE(LEFT(G34,(FIND("(",G34)-2))))))</f>
        <v/>
      </c>
      <c r="M34" s="15" t="str">
        <f>IF(ISBLANK(H34),"",IF(H34="N/A","",IF(ISNUMBER(H34),+H34,_xlfn.NUMBERVALUE(LEFT(H34,(FIND("(",H34)-2))))))</f>
        <v/>
      </c>
      <c r="N34" s="15">
        <f>IF(ISBLANK(I34),"",IF(I34="N/A","",IF(ISNUMBER(I34),+I34,_xlfn.NUMBERVALUE(LEFT(I34,(FIND("(",I34)-2))))))</f>
        <v>350</v>
      </c>
      <c r="O34" s="15" t="str">
        <f>IF(ISBLANK(J34),"",IF(J34="N/A","",IF(ISNUMBER(J34),+J34,_xlfn.NUMBERVALUE(LEFT(J34,(FIND("(",J34)-2))))))</f>
        <v/>
      </c>
      <c r="P34" s="15" t="str">
        <f>IF(ISBLANK(K34),"",IF(K34="N/A","",IF(ISNUMBER(K34),+K34,_xlfn.NUMBERVALUE(LEFT(K34,(FIND("(",K34)-2))))))</f>
        <v/>
      </c>
      <c r="Q34" s="56">
        <f>IF(SUM(L34:P34)&gt;0,MIN(L34,M34,N34,O34,P34),"")</f>
        <v>350</v>
      </c>
      <c r="R34" s="44">
        <f ca="1">IFERROR(MIN((IF(ISTEXT(G34),IF(G34="N/A","",_xlfn.NUMBERVALUE(LEFT(G34,(FIND("(",G34)-2)))),_xlfn.NUMBERVALUE(INDIRECT(CELL("address",G34))))),(IF(ISTEXT(H34),IF(H34="N/A","",_xlfn.NUMBERVALUE(LEFT(H34,(FIND("(",H34)-2)))),_xlfn.NUMBERVALUE(INDIRECT(CELL("address",H34))))),(IF(ISTEXT(I34),IF(I34="N/A","",_xlfn.NUMBERVALUE(LEFT(I34,(FIND("(",I34)-2)))),_xlfn.NUMBERVALUE(INDIRECT(CELL("address",I34))))),(IF(ISTEXT(J34),IF(J34="N/A","",_xlfn.NUMBERVALUE(LEFT(J34,(FIND("(",J34)-2)))),_xlfn.NUMBERVALUE(INDIRECT(CELL("address",J34))))),(IF(ISTEXT(K34),IF(K34="N/A","",_xlfn.NUMBERVALUE(LEFT(K34,(FIND("(",K34)-2)))),_xlfn.NUMBERVALUE(INDIRECT(CELL("address",K34)))))),MIN(G34:K34))</f>
        <v>350</v>
      </c>
      <c r="S34" s="57">
        <f>IFERROR((F34*Q34),"")</f>
        <v>350</v>
      </c>
    </row>
    <row r="35" spans="2:19" ht="15.75" thickBot="1" x14ac:dyDescent="0.3">
      <c r="B35" s="2">
        <f t="shared" si="2"/>
        <v>3</v>
      </c>
      <c r="C35" s="73">
        <v>10</v>
      </c>
      <c r="D35" s="49" t="s">
        <v>67</v>
      </c>
      <c r="E35" s="49" t="s">
        <v>35</v>
      </c>
      <c r="F35" s="49">
        <v>1</v>
      </c>
      <c r="G35" s="48" t="s">
        <v>19</v>
      </c>
      <c r="H35" s="48" t="s">
        <v>19</v>
      </c>
      <c r="I35" s="48">
        <v>700</v>
      </c>
      <c r="J35" s="48" t="s">
        <v>19</v>
      </c>
      <c r="K35" s="39"/>
      <c r="L35" s="15" t="str">
        <f>IF(ISBLANK(G35),"",IF(G35="N/A","",IF(ISNUMBER(G35),+G35,_xlfn.NUMBERVALUE(LEFT(G35,(FIND("(",G35)-2))))))</f>
        <v/>
      </c>
      <c r="M35" s="15" t="str">
        <f>IF(ISBLANK(H35),"",IF(H35="N/A","",IF(ISNUMBER(H35),+H35,_xlfn.NUMBERVALUE(LEFT(H35,(FIND("(",H35)-2))))))</f>
        <v/>
      </c>
      <c r="N35" s="15">
        <f>IF(ISBLANK(I35),"",IF(I35="N/A","",IF(ISNUMBER(I35),+I35,_xlfn.NUMBERVALUE(LEFT(I35,(FIND("(",I35)-2))))))</f>
        <v>700</v>
      </c>
      <c r="O35" s="15" t="str">
        <f>IF(ISBLANK(J35),"",IF(J35="N/A","",IF(ISNUMBER(J35),+J35,_xlfn.NUMBERVALUE(LEFT(J35,(FIND("(",J35)-2))))))</f>
        <v/>
      </c>
      <c r="P35" s="15" t="str">
        <f>IF(ISBLANK(K35),"",IF(K35="N/A","",IF(ISNUMBER(K35),+K35,_xlfn.NUMBERVALUE(LEFT(K35,(FIND("(",K35)-2))))))</f>
        <v/>
      </c>
      <c r="Q35" s="56">
        <f>IF(SUM(L35:P35)&gt;0,MIN(L35,M35,N35,O35,P35),"")</f>
        <v>700</v>
      </c>
      <c r="R35" s="44">
        <f ca="1">IFERROR(MIN((IF(ISTEXT(G35),IF(G35="N/A","",_xlfn.NUMBERVALUE(LEFT(G35,(FIND("(",G35)-2)))),_xlfn.NUMBERVALUE(INDIRECT(CELL("address",G35))))),(IF(ISTEXT(H35),IF(H35="N/A","",_xlfn.NUMBERVALUE(LEFT(H35,(FIND("(",H35)-2)))),_xlfn.NUMBERVALUE(INDIRECT(CELL("address",H35))))),(IF(ISTEXT(I35),IF(I35="N/A","",_xlfn.NUMBERVALUE(LEFT(I35,(FIND("(",I35)-2)))),_xlfn.NUMBERVALUE(INDIRECT(CELL("address",I35))))),(IF(ISTEXT(J35),IF(J35="N/A","",_xlfn.NUMBERVALUE(LEFT(J35,(FIND("(",J35)-2)))),_xlfn.NUMBERVALUE(INDIRECT(CELL("address",J35))))),(IF(ISTEXT(K35),IF(K35="N/A","",_xlfn.NUMBERVALUE(LEFT(K35,(FIND("(",K35)-2)))),_xlfn.NUMBERVALUE(INDIRECT(CELL("address",K35)))))),MIN(G35:K35))</f>
        <v>700</v>
      </c>
      <c r="S35" s="57">
        <f>IFERROR((F35*Q35),"")</f>
        <v>700</v>
      </c>
    </row>
    <row r="36" spans="2:19" ht="15.75" thickBot="1" x14ac:dyDescent="0.3">
      <c r="B36" s="2">
        <f t="shared" si="2"/>
        <v>3</v>
      </c>
      <c r="C36" s="73">
        <v>11</v>
      </c>
      <c r="D36" s="49" t="s">
        <v>68</v>
      </c>
      <c r="E36" s="49" t="s">
        <v>38</v>
      </c>
      <c r="F36" s="49">
        <v>2</v>
      </c>
      <c r="G36" s="48" t="s">
        <v>19</v>
      </c>
      <c r="H36" s="48" t="s">
        <v>19</v>
      </c>
      <c r="I36" s="48">
        <v>350</v>
      </c>
      <c r="J36" s="48" t="s">
        <v>19</v>
      </c>
      <c r="K36" s="39"/>
      <c r="L36" s="15" t="str">
        <f>IF(ISBLANK(G36),"",IF(G36="N/A","",IF(ISNUMBER(G36),+G36,_xlfn.NUMBERVALUE(LEFT(G36,(FIND("(",G36)-2))))))</f>
        <v/>
      </c>
      <c r="M36" s="15" t="str">
        <f>IF(ISBLANK(H36),"",IF(H36="N/A","",IF(ISNUMBER(H36),+H36,_xlfn.NUMBERVALUE(LEFT(H36,(FIND("(",H36)-2))))))</f>
        <v/>
      </c>
      <c r="N36" s="15">
        <f>IF(ISBLANK(I36),"",IF(I36="N/A","",IF(ISNUMBER(I36),+I36,_xlfn.NUMBERVALUE(LEFT(I36,(FIND("(",I36)-2))))))</f>
        <v>350</v>
      </c>
      <c r="O36" s="15" t="str">
        <f>IF(ISBLANK(J36),"",IF(J36="N/A","",IF(ISNUMBER(J36),+J36,_xlfn.NUMBERVALUE(LEFT(J36,(FIND("(",J36)-2))))))</f>
        <v/>
      </c>
      <c r="P36" s="15" t="str">
        <f>IF(ISBLANK(K36),"",IF(K36="N/A","",IF(ISNUMBER(K36),+K36,_xlfn.NUMBERVALUE(LEFT(K36,(FIND("(",K36)-2))))))</f>
        <v/>
      </c>
      <c r="Q36" s="56">
        <f>IF(SUM(L36:P36)&gt;0,MIN(L36,M36,N36,O36,P36),"")</f>
        <v>350</v>
      </c>
      <c r="R36" s="44">
        <f ca="1">IFERROR(MIN((IF(ISTEXT(G36),IF(G36="N/A","",_xlfn.NUMBERVALUE(LEFT(G36,(FIND("(",G36)-2)))),_xlfn.NUMBERVALUE(INDIRECT(CELL("address",G36))))),(IF(ISTEXT(H36),IF(H36="N/A","",_xlfn.NUMBERVALUE(LEFT(H36,(FIND("(",H36)-2)))),_xlfn.NUMBERVALUE(INDIRECT(CELL("address",H36))))),(IF(ISTEXT(I36),IF(I36="N/A","",_xlfn.NUMBERVALUE(LEFT(I36,(FIND("(",I36)-2)))),_xlfn.NUMBERVALUE(INDIRECT(CELL("address",I36))))),(IF(ISTEXT(J36),IF(J36="N/A","",_xlfn.NUMBERVALUE(LEFT(J36,(FIND("(",J36)-2)))),_xlfn.NUMBERVALUE(INDIRECT(CELL("address",J36))))),(IF(ISTEXT(K36),IF(K36="N/A","",_xlfn.NUMBERVALUE(LEFT(K36,(FIND("(",K36)-2)))),_xlfn.NUMBERVALUE(INDIRECT(CELL("address",K36)))))),MIN(G36:K36))</f>
        <v>350</v>
      </c>
      <c r="S36" s="57">
        <f>IFERROR((F36*Q36),"")</f>
        <v>700</v>
      </c>
    </row>
    <row r="37" spans="2:19" ht="15.75" thickBot="1" x14ac:dyDescent="0.3">
      <c r="B37" s="2">
        <f t="shared" si="2"/>
        <v>3</v>
      </c>
      <c r="C37" s="73">
        <v>12</v>
      </c>
      <c r="D37" s="49" t="s">
        <v>69</v>
      </c>
      <c r="E37" s="49" t="s">
        <v>38</v>
      </c>
      <c r="F37" s="49">
        <v>1</v>
      </c>
      <c r="G37" s="48" t="s">
        <v>19</v>
      </c>
      <c r="H37" s="48" t="s">
        <v>19</v>
      </c>
      <c r="I37" s="47">
        <v>1000</v>
      </c>
      <c r="J37" s="48" t="s">
        <v>19</v>
      </c>
      <c r="K37" s="39"/>
      <c r="L37" s="15" t="str">
        <f>IF(ISBLANK(G37),"",IF(G37="N/A","",IF(ISNUMBER(G37),+G37,_xlfn.NUMBERVALUE(LEFT(G37,(FIND("(",G37)-2))))))</f>
        <v/>
      </c>
      <c r="M37" s="15" t="str">
        <f>IF(ISBLANK(H37),"",IF(H37="N/A","",IF(ISNUMBER(H37),+H37,_xlfn.NUMBERVALUE(LEFT(H37,(FIND("(",H37)-2))))))</f>
        <v/>
      </c>
      <c r="N37" s="15">
        <f>IF(ISBLANK(I37),"",IF(I37="N/A","",IF(ISNUMBER(I37),+I37,_xlfn.NUMBERVALUE(LEFT(I37,(FIND("(",I37)-2))))))</f>
        <v>1000</v>
      </c>
      <c r="O37" s="15" t="str">
        <f>IF(ISBLANK(J37),"",IF(J37="N/A","",IF(ISNUMBER(J37),+J37,_xlfn.NUMBERVALUE(LEFT(J37,(FIND("(",J37)-2))))))</f>
        <v/>
      </c>
      <c r="P37" s="15" t="str">
        <f>IF(ISBLANK(K37),"",IF(K37="N/A","",IF(ISNUMBER(K37),+K37,_xlfn.NUMBERVALUE(LEFT(K37,(FIND("(",K37)-2))))))</f>
        <v/>
      </c>
      <c r="Q37" s="56">
        <f>IF(SUM(L37:P37)&gt;0,MIN(L37,M37,N37,O37,P37),"")</f>
        <v>1000</v>
      </c>
      <c r="R37" s="44">
        <f ca="1">IFERROR(MIN((IF(ISTEXT(G37),IF(G37="N/A","",_xlfn.NUMBERVALUE(LEFT(G37,(FIND("(",G37)-2)))),_xlfn.NUMBERVALUE(INDIRECT(CELL("address",G37))))),(IF(ISTEXT(H37),IF(H37="N/A","",_xlfn.NUMBERVALUE(LEFT(H37,(FIND("(",H37)-2)))),_xlfn.NUMBERVALUE(INDIRECT(CELL("address",H37))))),(IF(ISTEXT(I37),IF(I37="N/A","",_xlfn.NUMBERVALUE(LEFT(I37,(FIND("(",I37)-2)))),_xlfn.NUMBERVALUE(INDIRECT(CELL("address",I37))))),(IF(ISTEXT(J37),IF(J37="N/A","",_xlfn.NUMBERVALUE(LEFT(J37,(FIND("(",J37)-2)))),_xlfn.NUMBERVALUE(INDIRECT(CELL("address",J37))))),(IF(ISTEXT(K37),IF(K37="N/A","",_xlfn.NUMBERVALUE(LEFT(K37,(FIND("(",K37)-2)))),_xlfn.NUMBERVALUE(INDIRECT(CELL("address",K37)))))),MIN(G37:K37))</f>
        <v>1000</v>
      </c>
      <c r="S37" s="57">
        <f>IFERROR((F37*Q37),"")</f>
        <v>1000</v>
      </c>
    </row>
    <row r="38" spans="2:19" ht="15.75" thickBot="1" x14ac:dyDescent="0.3">
      <c r="B38" s="2">
        <f t="shared" si="2"/>
        <v>3</v>
      </c>
      <c r="C38" s="73">
        <v>13</v>
      </c>
      <c r="D38" s="49" t="s">
        <v>70</v>
      </c>
      <c r="E38" s="49" t="s">
        <v>38</v>
      </c>
      <c r="F38" s="49">
        <v>3</v>
      </c>
      <c r="G38" s="48" t="s">
        <v>19</v>
      </c>
      <c r="H38" s="48" t="s">
        <v>19</v>
      </c>
      <c r="I38" s="48">
        <v>180</v>
      </c>
      <c r="J38" s="48" t="s">
        <v>19</v>
      </c>
      <c r="K38" s="39"/>
      <c r="L38" s="15" t="str">
        <f>IF(ISBLANK(G38),"",IF(G38="N/A","",IF(ISNUMBER(G38),+G38,_xlfn.NUMBERVALUE(LEFT(G38,(FIND("(",G38)-2))))))</f>
        <v/>
      </c>
      <c r="M38" s="15" t="str">
        <f>IF(ISBLANK(H38),"",IF(H38="N/A","",IF(ISNUMBER(H38),+H38,_xlfn.NUMBERVALUE(LEFT(H38,(FIND("(",H38)-2))))))</f>
        <v/>
      </c>
      <c r="N38" s="15">
        <f>IF(ISBLANK(I38),"",IF(I38="N/A","",IF(ISNUMBER(I38),+I38,_xlfn.NUMBERVALUE(LEFT(I38,(FIND("(",I38)-2))))))</f>
        <v>180</v>
      </c>
      <c r="O38" s="15" t="str">
        <f>IF(ISBLANK(J38),"",IF(J38="N/A","",IF(ISNUMBER(J38),+J38,_xlfn.NUMBERVALUE(LEFT(J38,(FIND("(",J38)-2))))))</f>
        <v/>
      </c>
      <c r="P38" s="15" t="str">
        <f>IF(ISBLANK(K38),"",IF(K38="N/A","",IF(ISNUMBER(K38),+K38,_xlfn.NUMBERVALUE(LEFT(K38,(FIND("(",K38)-2))))))</f>
        <v/>
      </c>
      <c r="Q38" s="56">
        <f>IF(SUM(L38:P38)&gt;0,MIN(L38,M38,N38,O38,P38),"")</f>
        <v>180</v>
      </c>
      <c r="R38" s="44">
        <f ca="1">IFERROR(MIN((IF(ISTEXT(G38),IF(G38="N/A","",_xlfn.NUMBERVALUE(LEFT(G38,(FIND("(",G38)-2)))),_xlfn.NUMBERVALUE(INDIRECT(CELL("address",G38))))),(IF(ISTEXT(H38),IF(H38="N/A","",_xlfn.NUMBERVALUE(LEFT(H38,(FIND("(",H38)-2)))),_xlfn.NUMBERVALUE(INDIRECT(CELL("address",H38))))),(IF(ISTEXT(I38),IF(I38="N/A","",_xlfn.NUMBERVALUE(LEFT(I38,(FIND("(",I38)-2)))),_xlfn.NUMBERVALUE(INDIRECT(CELL("address",I38))))),(IF(ISTEXT(J38),IF(J38="N/A","",_xlfn.NUMBERVALUE(LEFT(J38,(FIND("(",J38)-2)))),_xlfn.NUMBERVALUE(INDIRECT(CELL("address",J38))))),(IF(ISTEXT(K38),IF(K38="N/A","",_xlfn.NUMBERVALUE(LEFT(K38,(FIND("(",K38)-2)))),_xlfn.NUMBERVALUE(INDIRECT(CELL("address",K38)))))),MIN(G38:K38))</f>
        <v>180</v>
      </c>
      <c r="S38" s="57">
        <f>IFERROR((F38*Q38),"")</f>
        <v>540</v>
      </c>
    </row>
    <row r="39" spans="2:19" ht="15.75" thickBot="1" x14ac:dyDescent="0.3">
      <c r="B39" s="2">
        <f t="shared" si="2"/>
        <v>4</v>
      </c>
      <c r="C39" s="67">
        <v>5</v>
      </c>
      <c r="D39" s="48" t="s">
        <v>28</v>
      </c>
      <c r="E39" s="48" t="s">
        <v>21</v>
      </c>
      <c r="F39" s="48">
        <v>1</v>
      </c>
      <c r="G39" s="48" t="s">
        <v>19</v>
      </c>
      <c r="H39" s="48" t="s">
        <v>29</v>
      </c>
      <c r="I39" s="48">
        <v>250</v>
      </c>
      <c r="J39" s="48">
        <v>190</v>
      </c>
      <c r="K39" s="39"/>
      <c r="L39" s="15" t="str">
        <f>IF(ISBLANK(G39),"",IF(G39="N/A","",IF(ISNUMBER(G39),+G39,_xlfn.NUMBERVALUE(LEFT(G39,(FIND("(",G39)-2))))))</f>
        <v/>
      </c>
      <c r="M39" s="15">
        <f>IF(ISBLANK(H39),"",IF(H39="N/A","",IF(ISNUMBER(H39),+H39,_xlfn.NUMBERVALUE(LEFT(H39,(FIND("(",H39)-2))))))</f>
        <v>214</v>
      </c>
      <c r="N39" s="15">
        <f>IF(ISBLANK(I39),"",IF(I39="N/A","",IF(ISNUMBER(I39),+I39,_xlfn.NUMBERVALUE(LEFT(I39,(FIND("(",I39)-2))))))</f>
        <v>250</v>
      </c>
      <c r="O39" s="15">
        <f>IF(ISBLANK(J39),"",IF(J39="N/A","",IF(ISNUMBER(J39),+J39,_xlfn.NUMBERVALUE(LEFT(J39,(FIND("(",J39)-2))))))</f>
        <v>190</v>
      </c>
      <c r="P39" s="15" t="str">
        <f>IF(ISBLANK(K39),"",IF(K39="N/A","",IF(ISNUMBER(K39),+K39,_xlfn.NUMBERVALUE(LEFT(K39,(FIND("(",K39)-2))))))</f>
        <v/>
      </c>
      <c r="Q39" s="56">
        <f>IF(SUM(L39:P39)&gt;0,MIN(L39,M39,N39,O39,P39),"")</f>
        <v>190</v>
      </c>
      <c r="R39" s="44">
        <f ca="1">IFERROR(MIN((IF(ISTEXT(G39),IF(G39="N/A","",_xlfn.NUMBERVALUE(LEFT(G39,(FIND("(",G39)-2)))),_xlfn.NUMBERVALUE(INDIRECT(CELL("address",G39))))),(IF(ISTEXT(H39),IF(H39="N/A","",_xlfn.NUMBERVALUE(LEFT(H39,(FIND("(",H39)-2)))),_xlfn.NUMBERVALUE(INDIRECT(CELL("address",H39))))),(IF(ISTEXT(I39),IF(I39="N/A","",_xlfn.NUMBERVALUE(LEFT(I39,(FIND("(",I39)-2)))),_xlfn.NUMBERVALUE(INDIRECT(CELL("address",I39))))),(IF(ISTEXT(J39),IF(J39="N/A","",_xlfn.NUMBERVALUE(LEFT(J39,(FIND("(",J39)-2)))),_xlfn.NUMBERVALUE(INDIRECT(CELL("address",J39))))),(IF(ISTEXT(K39),IF(K39="N/A","",_xlfn.NUMBERVALUE(LEFT(K39,(FIND("(",K39)-2)))),_xlfn.NUMBERVALUE(INDIRECT(CELL("address",K39)))))),MIN(G39:K39))</f>
        <v>190</v>
      </c>
      <c r="S39" s="57">
        <f>IFERROR((F39*Q39),"")</f>
        <v>190</v>
      </c>
    </row>
    <row r="40" spans="2:19" ht="15.75" thickBot="1" x14ac:dyDescent="0.3">
      <c r="B40" s="2">
        <f t="shared" si="2"/>
        <v>4</v>
      </c>
      <c r="C40" s="67">
        <v>1</v>
      </c>
      <c r="D40" s="48" t="s">
        <v>30</v>
      </c>
      <c r="E40" s="48" t="s">
        <v>21</v>
      </c>
      <c r="F40" s="48">
        <v>1</v>
      </c>
      <c r="G40" s="48" t="s">
        <v>19</v>
      </c>
      <c r="H40" s="48" t="s">
        <v>19</v>
      </c>
      <c r="I40" s="48" t="s">
        <v>19</v>
      </c>
      <c r="J40" s="47">
        <v>5500</v>
      </c>
      <c r="K40" s="39"/>
      <c r="L40" s="15" t="str">
        <f>IF(ISBLANK(G40),"",IF(G40="N/A","",IF(ISNUMBER(G40),+G40,_xlfn.NUMBERVALUE(LEFT(G40,(FIND("(",G40)-2))))))</f>
        <v/>
      </c>
      <c r="M40" s="15" t="str">
        <f>IF(ISBLANK(H40),"",IF(H40="N/A","",IF(ISNUMBER(H40),+H40,_xlfn.NUMBERVALUE(LEFT(H40,(FIND("(",H40)-2))))))</f>
        <v/>
      </c>
      <c r="N40" s="15" t="str">
        <f>IF(ISBLANK(I40),"",IF(I40="N/A","",IF(ISNUMBER(I40),+I40,_xlfn.NUMBERVALUE(LEFT(I40,(FIND("(",I40)-2))))))</f>
        <v/>
      </c>
      <c r="O40" s="15">
        <f>IF(ISBLANK(J40),"",IF(J40="N/A","",IF(ISNUMBER(J40),+J40,_xlfn.NUMBERVALUE(LEFT(J40,(FIND("(",J40)-2))))))</f>
        <v>5500</v>
      </c>
      <c r="P40" s="15" t="str">
        <f>IF(ISBLANK(K40),"",IF(K40="N/A","",IF(ISNUMBER(K40),+K40,_xlfn.NUMBERVALUE(LEFT(K40,(FIND("(",K40)-2))))))</f>
        <v/>
      </c>
      <c r="Q40" s="56">
        <f>IF(SUM(L40:P40)&gt;0,MIN(L40,M40,N40,O40,P40),"")</f>
        <v>5500</v>
      </c>
      <c r="R40" s="44">
        <f ca="1">IFERROR(MIN((IF(ISTEXT(G40),IF(G40="N/A","",_xlfn.NUMBERVALUE(LEFT(G40,(FIND("(",G40)-2)))),_xlfn.NUMBERVALUE(INDIRECT(CELL("address",G40))))),(IF(ISTEXT(H40),IF(H40="N/A","",_xlfn.NUMBERVALUE(LEFT(H40,(FIND("(",H40)-2)))),_xlfn.NUMBERVALUE(INDIRECT(CELL("address",H40))))),(IF(ISTEXT(I40),IF(I40="N/A","",_xlfn.NUMBERVALUE(LEFT(I40,(FIND("(",I40)-2)))),_xlfn.NUMBERVALUE(INDIRECT(CELL("address",I40))))),(IF(ISTEXT(J40),IF(J40="N/A","",_xlfn.NUMBERVALUE(LEFT(J40,(FIND("(",J40)-2)))),_xlfn.NUMBERVALUE(INDIRECT(CELL("address",J40))))),(IF(ISTEXT(K40),IF(K40="N/A","",_xlfn.NUMBERVALUE(LEFT(K40,(FIND("(",K40)-2)))),_xlfn.NUMBERVALUE(INDIRECT(CELL("address",K40)))))),MIN(G40:K40))</f>
        <v>5500</v>
      </c>
      <c r="S40" s="57">
        <f>IFERROR((F40*Q40),"")</f>
        <v>5500</v>
      </c>
    </row>
    <row r="41" spans="2:19" ht="30.75" thickBot="1" x14ac:dyDescent="0.3">
      <c r="B41" s="2">
        <f t="shared" si="2"/>
        <v>4</v>
      </c>
      <c r="C41" s="67">
        <v>5</v>
      </c>
      <c r="D41" s="71" t="s">
        <v>45</v>
      </c>
      <c r="E41" s="49" t="s">
        <v>38</v>
      </c>
      <c r="F41" s="49">
        <v>12</v>
      </c>
      <c r="G41" s="48" t="s">
        <v>19</v>
      </c>
      <c r="H41" s="48" t="s">
        <v>19</v>
      </c>
      <c r="I41" s="48">
        <v>100</v>
      </c>
      <c r="J41" s="48">
        <v>90</v>
      </c>
      <c r="K41" s="39"/>
      <c r="L41" s="15" t="str">
        <f>IF(ISBLANK(G41),"",IF(G41="N/A","",IF(ISNUMBER(G41),+G41,_xlfn.NUMBERVALUE(LEFT(G41,(FIND("(",G41)-2))))))</f>
        <v/>
      </c>
      <c r="M41" s="15" t="str">
        <f>IF(ISBLANK(H41),"",IF(H41="N/A","",IF(ISNUMBER(H41),+H41,_xlfn.NUMBERVALUE(LEFT(H41,(FIND("(",H41)-2))))))</f>
        <v/>
      </c>
      <c r="N41" s="15">
        <f>IF(ISBLANK(I41),"",IF(I41="N/A","",IF(ISNUMBER(I41),+I41,_xlfn.NUMBERVALUE(LEFT(I41,(FIND("(",I41)-2))))))</f>
        <v>100</v>
      </c>
      <c r="O41" s="15">
        <f>IF(ISBLANK(J41),"",IF(J41="N/A","",IF(ISNUMBER(J41),+J41,_xlfn.NUMBERVALUE(LEFT(J41,(FIND("(",J41)-2))))))</f>
        <v>90</v>
      </c>
      <c r="P41" s="15" t="str">
        <f>IF(ISBLANK(K41),"",IF(K41="N/A","",IF(ISNUMBER(K41),+K41,_xlfn.NUMBERVALUE(LEFT(K41,(FIND("(",K41)-2))))))</f>
        <v/>
      </c>
      <c r="Q41" s="56">
        <f>IF(SUM(L41:P41)&gt;0,MIN(L41,M41,N41,O41,P41),"")</f>
        <v>90</v>
      </c>
      <c r="R41" s="44">
        <f ca="1">IFERROR(MIN((IF(ISTEXT(G41),IF(G41="N/A","",_xlfn.NUMBERVALUE(LEFT(G41,(FIND("(",G41)-2)))),_xlfn.NUMBERVALUE(INDIRECT(CELL("address",G41))))),(IF(ISTEXT(H41),IF(H41="N/A","",_xlfn.NUMBERVALUE(LEFT(H41,(FIND("(",H41)-2)))),_xlfn.NUMBERVALUE(INDIRECT(CELL("address",H41))))),(IF(ISTEXT(I41),IF(I41="N/A","",_xlfn.NUMBERVALUE(LEFT(I41,(FIND("(",I41)-2)))),_xlfn.NUMBERVALUE(INDIRECT(CELL("address",I41))))),(IF(ISTEXT(J41),IF(J41="N/A","",_xlfn.NUMBERVALUE(LEFT(J41,(FIND("(",J41)-2)))),_xlfn.NUMBERVALUE(INDIRECT(CELL("address",J41))))),(IF(ISTEXT(K41),IF(K41="N/A","",_xlfn.NUMBERVALUE(LEFT(K41,(FIND("(",K41)-2)))),_xlfn.NUMBERVALUE(INDIRECT(CELL("address",K41)))))),MIN(G41:K41))</f>
        <v>90</v>
      </c>
      <c r="S41" s="57">
        <f>IFERROR((F41*Q41),"")</f>
        <v>1080</v>
      </c>
    </row>
    <row r="42" spans="2:19" ht="15.75" x14ac:dyDescent="0.25">
      <c r="B42" s="2" t="str">
        <f t="shared" si="2"/>
        <v/>
      </c>
      <c r="C42" s="11"/>
      <c r="D42" s="16"/>
      <c r="E42" s="16"/>
      <c r="F42" s="16"/>
      <c r="G42" s="39"/>
      <c r="H42" s="39"/>
      <c r="I42" s="39"/>
      <c r="J42" s="39"/>
      <c r="K42" s="39"/>
      <c r="L42" s="15" t="str">
        <f>IF(ISBLANK(G42),"",IF(G42="N/A","",IF(ISNUMBER(G42),+G42,_xlfn.NUMBERVALUE(LEFT(G42,(FIND("(",G42)-2))))))</f>
        <v/>
      </c>
      <c r="M42" s="15" t="str">
        <f>IF(ISBLANK(H42),"",IF(H42="N/A","",IF(ISNUMBER(H42),+H42,_xlfn.NUMBERVALUE(LEFT(H42,(FIND("(",H42)-2))))))</f>
        <v/>
      </c>
      <c r="N42" s="15" t="str">
        <f>IF(ISBLANK(I42),"",IF(I42="N/A","",IF(ISNUMBER(I42),+I42,_xlfn.NUMBERVALUE(LEFT(I42,(FIND("(",I42)-2))))))</f>
        <v/>
      </c>
      <c r="O42" s="15" t="str">
        <f>IF(ISBLANK(J42),"",IF(J42="N/A","",IF(ISNUMBER(J42),+J42,_xlfn.NUMBERVALUE(LEFT(J42,(FIND("(",J42)-2))))))</f>
        <v/>
      </c>
      <c r="P42" s="15" t="str">
        <f>IF(ISBLANK(K42),"",IF(K42="N/A","",IF(ISNUMBER(K42),+K42,_xlfn.NUMBERVALUE(LEFT(K42,(FIND("(",K42)-2))))))</f>
        <v/>
      </c>
      <c r="Q42" s="56" t="str">
        <f>IF(SUM(L42:P42)&gt;0,MIN(L42,M42,N42,O42,P42),"")</f>
        <v/>
      </c>
      <c r="R42" s="44">
        <f ca="1">IFERROR(MIN((IF(ISTEXT(G42),IF(G42="N/A","",_xlfn.NUMBERVALUE(LEFT(G42,(FIND("(",G42)-2)))),_xlfn.NUMBERVALUE(INDIRECT(CELL("address",G42))))),(IF(ISTEXT(H42),IF(H42="N/A","",_xlfn.NUMBERVALUE(LEFT(H42,(FIND("(",H42)-2)))),_xlfn.NUMBERVALUE(INDIRECT(CELL("address",H42))))),(IF(ISTEXT(I42),IF(I42="N/A","",_xlfn.NUMBERVALUE(LEFT(I42,(FIND("(",I42)-2)))),_xlfn.NUMBERVALUE(INDIRECT(CELL("address",I42))))),(IF(ISTEXT(J42),IF(J42="N/A","",_xlfn.NUMBERVALUE(LEFT(J42,(FIND("(",J42)-2)))),_xlfn.NUMBERVALUE(INDIRECT(CELL("address",J42))))),(IF(ISTEXT(K42),IF(K42="N/A","",_xlfn.NUMBERVALUE(LEFT(K42,(FIND("(",K42)-2)))),_xlfn.NUMBERVALUE(INDIRECT(CELL("address",K42)))))),MIN(G42:K42))</f>
        <v>0</v>
      </c>
      <c r="S42" s="57" t="str">
        <f>IFERROR((F42*Q42),"")</f>
        <v/>
      </c>
    </row>
    <row r="43" spans="2:19" ht="15.75" x14ac:dyDescent="0.25">
      <c r="B43" s="2" t="str">
        <f t="shared" si="2"/>
        <v/>
      </c>
      <c r="C43" s="11"/>
      <c r="D43" s="16"/>
      <c r="E43" s="16"/>
      <c r="F43" s="16"/>
      <c r="G43" s="39"/>
      <c r="H43" s="39"/>
      <c r="I43" s="39"/>
      <c r="J43" s="39"/>
      <c r="K43" s="39"/>
      <c r="L43" s="15" t="str">
        <f>IF(ISBLANK(G43),"",IF(G43="N/A","",IF(ISNUMBER(G43),+G43,_xlfn.NUMBERVALUE(LEFT(G43,(FIND("(",G43)-2))))))</f>
        <v/>
      </c>
      <c r="M43" s="15" t="str">
        <f>IF(ISBLANK(H43),"",IF(H43="N/A","",IF(ISNUMBER(H43),+H43,_xlfn.NUMBERVALUE(LEFT(H43,(FIND("(",H43)-2))))))</f>
        <v/>
      </c>
      <c r="N43" s="15" t="str">
        <f>IF(ISBLANK(I43),"",IF(I43="N/A","",IF(ISNUMBER(I43),+I43,_xlfn.NUMBERVALUE(LEFT(I43,(FIND("(",I43)-2))))))</f>
        <v/>
      </c>
      <c r="O43" s="15" t="str">
        <f>IF(ISBLANK(J43),"",IF(J43="N/A","",IF(ISNUMBER(J43),+J43,_xlfn.NUMBERVALUE(LEFT(J43,(FIND("(",J43)-2))))))</f>
        <v/>
      </c>
      <c r="P43" s="15" t="str">
        <f>IF(ISBLANK(K43),"",IF(K43="N/A","",IF(ISNUMBER(K43),+K43,_xlfn.NUMBERVALUE(LEFT(K43,(FIND("(",K43)-2))))))</f>
        <v/>
      </c>
      <c r="Q43" s="56" t="str">
        <f>IF(SUM(L43:P43)&gt;0,MIN(L43,M43,N43,O43,P43),"")</f>
        <v/>
      </c>
      <c r="R43" s="44">
        <f ca="1">IFERROR(MIN((IF(ISTEXT(G43),IF(G43="N/A","",_xlfn.NUMBERVALUE(LEFT(G43,(FIND("(",G43)-2)))),_xlfn.NUMBERVALUE(INDIRECT(CELL("address",G43))))),(IF(ISTEXT(H43),IF(H43="N/A","",_xlfn.NUMBERVALUE(LEFT(H43,(FIND("(",H43)-2)))),_xlfn.NUMBERVALUE(INDIRECT(CELL("address",H43))))),(IF(ISTEXT(I43),IF(I43="N/A","",_xlfn.NUMBERVALUE(LEFT(I43,(FIND("(",I43)-2)))),_xlfn.NUMBERVALUE(INDIRECT(CELL("address",I43))))),(IF(ISTEXT(J43),IF(J43="N/A","",_xlfn.NUMBERVALUE(LEFT(J43,(FIND("(",J43)-2)))),_xlfn.NUMBERVALUE(INDIRECT(CELL("address",J43))))),(IF(ISTEXT(K43),IF(K43="N/A","",_xlfn.NUMBERVALUE(LEFT(K43,(FIND("(",K43)-2)))),_xlfn.NUMBERVALUE(INDIRECT(CELL("address",K43)))))),MIN(G43:K43))</f>
        <v>0</v>
      </c>
      <c r="S43" s="57" t="str">
        <f>IFERROR((F43*Q43),"")</f>
        <v/>
      </c>
    </row>
    <row r="44" spans="2:19" ht="15.75" x14ac:dyDescent="0.25">
      <c r="B44" s="2" t="str">
        <f t="shared" si="2"/>
        <v/>
      </c>
      <c r="C44" s="11"/>
      <c r="D44" s="16"/>
      <c r="E44" s="16"/>
      <c r="F44" s="16"/>
      <c r="G44" s="39"/>
      <c r="H44" s="39"/>
      <c r="I44" s="39"/>
      <c r="J44" s="39"/>
      <c r="K44" s="39"/>
      <c r="L44" s="15" t="str">
        <f>IF(ISBLANK(G44),"",IF(G44="N/A","",IF(ISNUMBER(G44),+G44,_xlfn.NUMBERVALUE(LEFT(G44,(FIND("(",G44)-2))))))</f>
        <v/>
      </c>
      <c r="M44" s="15" t="str">
        <f>IF(ISBLANK(H44),"",IF(H44="N/A","",IF(ISNUMBER(H44),+H44,_xlfn.NUMBERVALUE(LEFT(H44,(FIND("(",H44)-2))))))</f>
        <v/>
      </c>
      <c r="N44" s="15" t="str">
        <f>IF(ISBLANK(I44),"",IF(I44="N/A","",IF(ISNUMBER(I44),+I44,_xlfn.NUMBERVALUE(LEFT(I44,(FIND("(",I44)-2))))))</f>
        <v/>
      </c>
      <c r="O44" s="15" t="str">
        <f>IF(ISBLANK(J44),"",IF(J44="N/A","",IF(ISNUMBER(J44),+J44,_xlfn.NUMBERVALUE(LEFT(J44,(FIND("(",J44)-2))))))</f>
        <v/>
      </c>
      <c r="P44" s="15" t="str">
        <f>IF(ISBLANK(K44),"",IF(K44="N/A","",IF(ISNUMBER(K44),+K44,_xlfn.NUMBERVALUE(LEFT(K44,(FIND("(",K44)-2))))))</f>
        <v/>
      </c>
      <c r="Q44" s="56" t="str">
        <f>IF(SUM(L44:P44)&gt;0,MIN(L44,M44,N44,O44,P44),"")</f>
        <v/>
      </c>
      <c r="R44" s="44">
        <f ca="1">IFERROR(MIN((IF(ISTEXT(G44),IF(G44="N/A","",_xlfn.NUMBERVALUE(LEFT(G44,(FIND("(",G44)-2)))),_xlfn.NUMBERVALUE(INDIRECT(CELL("address",G44))))),(IF(ISTEXT(H44),IF(H44="N/A","",_xlfn.NUMBERVALUE(LEFT(H44,(FIND("(",H44)-2)))),_xlfn.NUMBERVALUE(INDIRECT(CELL("address",H44))))),(IF(ISTEXT(I44),IF(I44="N/A","",_xlfn.NUMBERVALUE(LEFT(I44,(FIND("(",I44)-2)))),_xlfn.NUMBERVALUE(INDIRECT(CELL("address",I44))))),(IF(ISTEXT(J44),IF(J44="N/A","",_xlfn.NUMBERVALUE(LEFT(J44,(FIND("(",J44)-2)))),_xlfn.NUMBERVALUE(INDIRECT(CELL("address",J44))))),(IF(ISTEXT(K44),IF(K44="N/A","",_xlfn.NUMBERVALUE(LEFT(K44,(FIND("(",K44)-2)))),_xlfn.NUMBERVALUE(INDIRECT(CELL("address",K44)))))),MIN(G44:K44))</f>
        <v>0</v>
      </c>
      <c r="S44" s="57" t="str">
        <f>IFERROR((F44*Q44),"")</f>
        <v/>
      </c>
    </row>
    <row r="45" spans="2:19" ht="15.75" x14ac:dyDescent="0.25">
      <c r="B45" s="2" t="str">
        <f t="shared" si="2"/>
        <v/>
      </c>
      <c r="C45" s="11"/>
      <c r="D45" s="16"/>
      <c r="E45" s="16"/>
      <c r="F45" s="16"/>
      <c r="G45" s="39"/>
      <c r="H45" s="39"/>
      <c r="I45" s="39"/>
      <c r="J45" s="39"/>
      <c r="K45" s="39"/>
      <c r="L45" s="15" t="str">
        <f>IF(ISBLANK(G45),"",IF(G45="N/A","",IF(ISNUMBER(G45),+G45,_xlfn.NUMBERVALUE(LEFT(G45,(FIND("(",G45)-2))))))</f>
        <v/>
      </c>
      <c r="M45" s="15" t="str">
        <f>IF(ISBLANK(H45),"",IF(H45="N/A","",IF(ISNUMBER(H45),+H45,_xlfn.NUMBERVALUE(LEFT(H45,(FIND("(",H45)-2))))))</f>
        <v/>
      </c>
      <c r="N45" s="15" t="str">
        <f>IF(ISBLANK(I45),"",IF(I45="N/A","",IF(ISNUMBER(I45),+I45,_xlfn.NUMBERVALUE(LEFT(I45,(FIND("(",I45)-2))))))</f>
        <v/>
      </c>
      <c r="O45" s="15" t="str">
        <f>IF(ISBLANK(J45),"",IF(J45="N/A","",IF(ISNUMBER(J45),+J45,_xlfn.NUMBERVALUE(LEFT(J45,(FIND("(",J45)-2))))))</f>
        <v/>
      </c>
      <c r="P45" s="15" t="str">
        <f>IF(ISBLANK(K45),"",IF(K45="N/A","",IF(ISNUMBER(K45),+K45,_xlfn.NUMBERVALUE(LEFT(K45,(FIND("(",K45)-2))))))</f>
        <v/>
      </c>
      <c r="Q45" s="56" t="str">
        <f>IF(SUM(L45:P45)&gt;0,MIN(L45,M45,N45,O45,P45),"")</f>
        <v/>
      </c>
      <c r="R45" s="44">
        <f ca="1">IFERROR(MIN((IF(ISTEXT(G45),IF(G45="N/A","",_xlfn.NUMBERVALUE(LEFT(G45,(FIND("(",G45)-2)))),_xlfn.NUMBERVALUE(INDIRECT(CELL("address",G45))))),(IF(ISTEXT(H45),IF(H45="N/A","",_xlfn.NUMBERVALUE(LEFT(H45,(FIND("(",H45)-2)))),_xlfn.NUMBERVALUE(INDIRECT(CELL("address",H45))))),(IF(ISTEXT(I45),IF(I45="N/A","",_xlfn.NUMBERVALUE(LEFT(I45,(FIND("(",I45)-2)))),_xlfn.NUMBERVALUE(INDIRECT(CELL("address",I45))))),(IF(ISTEXT(J45),IF(J45="N/A","",_xlfn.NUMBERVALUE(LEFT(J45,(FIND("(",J45)-2)))),_xlfn.NUMBERVALUE(INDIRECT(CELL("address",J45))))),(IF(ISTEXT(K45),IF(K45="N/A","",_xlfn.NUMBERVALUE(LEFT(K45,(FIND("(",K45)-2)))),_xlfn.NUMBERVALUE(INDIRECT(CELL("address",K45)))))),MIN(G45:K45))</f>
        <v>0</v>
      </c>
      <c r="S45" s="57" t="str">
        <f>IFERROR((F45*Q45),"")</f>
        <v/>
      </c>
    </row>
    <row r="46" spans="2:19" ht="15.75" x14ac:dyDescent="0.25">
      <c r="B46" s="2" t="str">
        <f t="shared" si="2"/>
        <v/>
      </c>
      <c r="C46" s="11"/>
      <c r="D46" s="16"/>
      <c r="E46" s="16"/>
      <c r="F46" s="16"/>
      <c r="G46" s="39"/>
      <c r="H46" s="39"/>
      <c r="I46" s="39"/>
      <c r="J46" s="39"/>
      <c r="K46" s="39"/>
      <c r="L46" s="15" t="str">
        <f>IF(ISBLANK(G46),"",IF(G46="N/A","",IF(ISNUMBER(G46),+G46,_xlfn.NUMBERVALUE(LEFT(G46,(FIND("(",G46)-2))))))</f>
        <v/>
      </c>
      <c r="M46" s="15" t="str">
        <f>IF(ISBLANK(H46),"",IF(H46="N/A","",IF(ISNUMBER(H46),+H46,_xlfn.NUMBERVALUE(LEFT(H46,(FIND("(",H46)-2))))))</f>
        <v/>
      </c>
      <c r="N46" s="15" t="str">
        <f>IF(ISBLANK(I46),"",IF(I46="N/A","",IF(ISNUMBER(I46),+I46,_xlfn.NUMBERVALUE(LEFT(I46,(FIND("(",I46)-2))))))</f>
        <v/>
      </c>
      <c r="O46" s="15" t="str">
        <f>IF(ISBLANK(J46),"",IF(J46="N/A","",IF(ISNUMBER(J46),+J46,_xlfn.NUMBERVALUE(LEFT(J46,(FIND("(",J46)-2))))))</f>
        <v/>
      </c>
      <c r="P46" s="15" t="str">
        <f>IF(ISBLANK(K46),"",IF(K46="N/A","",IF(ISNUMBER(K46),+K46,_xlfn.NUMBERVALUE(LEFT(K46,(FIND("(",K46)-2))))))</f>
        <v/>
      </c>
      <c r="Q46" s="56" t="str">
        <f>IF(SUM(L46:P46)&gt;0,MIN(L46,M46,N46,O46,P46),"")</f>
        <v/>
      </c>
      <c r="R46" s="44">
        <f ca="1">IFERROR(MIN((IF(ISTEXT(G46),IF(G46="N/A","",_xlfn.NUMBERVALUE(LEFT(G46,(FIND("(",G46)-2)))),_xlfn.NUMBERVALUE(INDIRECT(CELL("address",G46))))),(IF(ISTEXT(H46),IF(H46="N/A","",_xlfn.NUMBERVALUE(LEFT(H46,(FIND("(",H46)-2)))),_xlfn.NUMBERVALUE(INDIRECT(CELL("address",H46))))),(IF(ISTEXT(I46),IF(I46="N/A","",_xlfn.NUMBERVALUE(LEFT(I46,(FIND("(",I46)-2)))),_xlfn.NUMBERVALUE(INDIRECT(CELL("address",I46))))),(IF(ISTEXT(J46),IF(J46="N/A","",_xlfn.NUMBERVALUE(LEFT(J46,(FIND("(",J46)-2)))),_xlfn.NUMBERVALUE(INDIRECT(CELL("address",J46))))),(IF(ISTEXT(K46),IF(K46="N/A","",_xlfn.NUMBERVALUE(LEFT(K46,(FIND("(",K46)-2)))),_xlfn.NUMBERVALUE(INDIRECT(CELL("address",K46)))))),MIN(G46:K46))</f>
        <v>0</v>
      </c>
      <c r="S46" s="57" t="str">
        <f>IFERROR((F46*Q46),"")</f>
        <v/>
      </c>
    </row>
    <row r="47" spans="2:19" ht="15.75" x14ac:dyDescent="0.25">
      <c r="B47" s="2" t="str">
        <f t="shared" si="2"/>
        <v/>
      </c>
      <c r="C47" s="11"/>
      <c r="D47" s="16"/>
      <c r="E47" s="16"/>
      <c r="F47" s="16"/>
      <c r="G47" s="39"/>
      <c r="H47" s="39"/>
      <c r="I47" s="39"/>
      <c r="J47" s="39"/>
      <c r="K47" s="39"/>
      <c r="L47" s="15" t="str">
        <f>IF(ISBLANK(G47),"",IF(G47="N/A","",IF(ISNUMBER(G47),+G47,_xlfn.NUMBERVALUE(LEFT(G47,(FIND("(",G47)-2))))))</f>
        <v/>
      </c>
      <c r="M47" s="15" t="str">
        <f>IF(ISBLANK(H47),"",IF(H47="N/A","",IF(ISNUMBER(H47),+H47,_xlfn.NUMBERVALUE(LEFT(H47,(FIND("(",H47)-2))))))</f>
        <v/>
      </c>
      <c r="N47" s="15" t="str">
        <f>IF(ISBLANK(I47),"",IF(I47="N/A","",IF(ISNUMBER(I47),+I47,_xlfn.NUMBERVALUE(LEFT(I47,(FIND("(",I47)-2))))))</f>
        <v/>
      </c>
      <c r="O47" s="15" t="str">
        <f>IF(ISBLANK(J47),"",IF(J47="N/A","",IF(ISNUMBER(J47),+J47,_xlfn.NUMBERVALUE(LEFT(J47,(FIND("(",J47)-2))))))</f>
        <v/>
      </c>
      <c r="P47" s="15" t="str">
        <f>IF(ISBLANK(K47),"",IF(K47="N/A","",IF(ISNUMBER(K47),+K47,_xlfn.NUMBERVALUE(LEFT(K47,(FIND("(",K47)-2))))))</f>
        <v/>
      </c>
      <c r="Q47" s="56" t="str">
        <f>IF(SUM(L47:P47)&gt;0,MIN(L47,M47,N47,O47,P47),"")</f>
        <v/>
      </c>
      <c r="R47" s="44">
        <f ca="1">IFERROR(MIN((IF(ISTEXT(G47),IF(G47="N/A","",_xlfn.NUMBERVALUE(LEFT(G47,(FIND("(",G47)-2)))),_xlfn.NUMBERVALUE(INDIRECT(CELL("address",G47))))),(IF(ISTEXT(H47),IF(H47="N/A","",_xlfn.NUMBERVALUE(LEFT(H47,(FIND("(",H47)-2)))),_xlfn.NUMBERVALUE(INDIRECT(CELL("address",H47))))),(IF(ISTEXT(I47),IF(I47="N/A","",_xlfn.NUMBERVALUE(LEFT(I47,(FIND("(",I47)-2)))),_xlfn.NUMBERVALUE(INDIRECT(CELL("address",I47))))),(IF(ISTEXT(J47),IF(J47="N/A","",_xlfn.NUMBERVALUE(LEFT(J47,(FIND("(",J47)-2)))),_xlfn.NUMBERVALUE(INDIRECT(CELL("address",J47))))),(IF(ISTEXT(K47),IF(K47="N/A","",_xlfn.NUMBERVALUE(LEFT(K47,(FIND("(",K47)-2)))),_xlfn.NUMBERVALUE(INDIRECT(CELL("address",K47)))))),MIN(G47:K47))</f>
        <v>0</v>
      </c>
      <c r="S47" s="57" t="str">
        <f>IFERROR((F47*Q47),"")</f>
        <v/>
      </c>
    </row>
    <row r="48" spans="2:19" ht="15.75" x14ac:dyDescent="0.25">
      <c r="B48" s="2" t="str">
        <f t="shared" si="2"/>
        <v/>
      </c>
      <c r="C48" s="11"/>
      <c r="D48" s="16"/>
      <c r="E48" s="16"/>
      <c r="F48" s="16"/>
      <c r="G48" s="39"/>
      <c r="H48" s="39"/>
      <c r="I48" s="39"/>
      <c r="J48" s="39"/>
      <c r="K48" s="39"/>
      <c r="L48" s="15" t="str">
        <f>IF(ISBLANK(G48),"",IF(G48="N/A","",IF(ISNUMBER(G48),+G48,_xlfn.NUMBERVALUE(LEFT(G48,(FIND("(",G48)-2))))))</f>
        <v/>
      </c>
      <c r="M48" s="15" t="str">
        <f>IF(ISBLANK(H48),"",IF(H48="N/A","",IF(ISNUMBER(H48),+H48,_xlfn.NUMBERVALUE(LEFT(H48,(FIND("(",H48)-2))))))</f>
        <v/>
      </c>
      <c r="N48" s="15" t="str">
        <f>IF(ISBLANK(I48),"",IF(I48="N/A","",IF(ISNUMBER(I48),+I48,_xlfn.NUMBERVALUE(LEFT(I48,(FIND("(",I48)-2))))))</f>
        <v/>
      </c>
      <c r="O48" s="15" t="str">
        <f>IF(ISBLANK(J48),"",IF(J48="N/A","",IF(ISNUMBER(J48),+J48,_xlfn.NUMBERVALUE(LEFT(J48,(FIND("(",J48)-2))))))</f>
        <v/>
      </c>
      <c r="P48" s="15" t="str">
        <f>IF(ISBLANK(K48),"",IF(K48="N/A","",IF(ISNUMBER(K48),+K48,_xlfn.NUMBERVALUE(LEFT(K48,(FIND("(",K48)-2))))))</f>
        <v/>
      </c>
      <c r="Q48" s="56" t="str">
        <f>IF(SUM(L48:P48)&gt;0,MIN(L48,M48,N48,O48,P48),"")</f>
        <v/>
      </c>
      <c r="R48" s="44">
        <f ca="1">IFERROR(MIN((IF(ISTEXT(G48),IF(G48="N/A","",_xlfn.NUMBERVALUE(LEFT(G48,(FIND("(",G48)-2)))),_xlfn.NUMBERVALUE(INDIRECT(CELL("address",G48))))),(IF(ISTEXT(H48),IF(H48="N/A","",_xlfn.NUMBERVALUE(LEFT(H48,(FIND("(",H48)-2)))),_xlfn.NUMBERVALUE(INDIRECT(CELL("address",H48))))),(IF(ISTEXT(I48),IF(I48="N/A","",_xlfn.NUMBERVALUE(LEFT(I48,(FIND("(",I48)-2)))),_xlfn.NUMBERVALUE(INDIRECT(CELL("address",I48))))),(IF(ISTEXT(J48),IF(J48="N/A","",_xlfn.NUMBERVALUE(LEFT(J48,(FIND("(",J48)-2)))),_xlfn.NUMBERVALUE(INDIRECT(CELL("address",J48))))),(IF(ISTEXT(K48),IF(K48="N/A","",_xlfn.NUMBERVALUE(LEFT(K48,(FIND("(",K48)-2)))),_xlfn.NUMBERVALUE(INDIRECT(CELL("address",K48)))))),MIN(G48:K48))</f>
        <v>0</v>
      </c>
      <c r="S48" s="57" t="str">
        <f>IFERROR((F48*Q48),"")</f>
        <v/>
      </c>
    </row>
    <row r="49" spans="2:19" ht="15.75" x14ac:dyDescent="0.25">
      <c r="B49" s="2" t="str">
        <f t="shared" si="2"/>
        <v/>
      </c>
      <c r="C49" s="11"/>
      <c r="D49" s="16"/>
      <c r="E49" s="16"/>
      <c r="F49" s="16"/>
      <c r="G49" s="39"/>
      <c r="H49" s="39"/>
      <c r="I49" s="39"/>
      <c r="J49" s="39"/>
      <c r="K49" s="39"/>
      <c r="L49" s="15" t="str">
        <f>IF(ISBLANK(G49),"",IF(G49="N/A","",IF(ISNUMBER(G49),+G49,_xlfn.NUMBERVALUE(LEFT(G49,(FIND("(",G49)-2))))))</f>
        <v/>
      </c>
      <c r="M49" s="15" t="str">
        <f>IF(ISBLANK(H49),"",IF(H49="N/A","",IF(ISNUMBER(H49),+H49,_xlfn.NUMBERVALUE(LEFT(H49,(FIND("(",H49)-2))))))</f>
        <v/>
      </c>
      <c r="N49" s="15" t="str">
        <f>IF(ISBLANK(I49),"",IF(I49="N/A","",IF(ISNUMBER(I49),+I49,_xlfn.NUMBERVALUE(LEFT(I49,(FIND("(",I49)-2))))))</f>
        <v/>
      </c>
      <c r="O49" s="15" t="str">
        <f>IF(ISBLANK(J49),"",IF(J49="N/A","",IF(ISNUMBER(J49),+J49,_xlfn.NUMBERVALUE(LEFT(J49,(FIND("(",J49)-2))))))</f>
        <v/>
      </c>
      <c r="P49" s="15" t="str">
        <f>IF(ISBLANK(K49),"",IF(K49="N/A","",IF(ISNUMBER(K49),+K49,_xlfn.NUMBERVALUE(LEFT(K49,(FIND("(",K49)-2))))))</f>
        <v/>
      </c>
      <c r="Q49" s="56" t="str">
        <f>IF(SUM(L49:P49)&gt;0,MIN(L49,M49,N49,O49,P49),"")</f>
        <v/>
      </c>
      <c r="R49" s="44">
        <f ca="1">IFERROR(MIN((IF(ISTEXT(G49),IF(G49="N/A","",_xlfn.NUMBERVALUE(LEFT(G49,(FIND("(",G49)-2)))),_xlfn.NUMBERVALUE(INDIRECT(CELL("address",G49))))),(IF(ISTEXT(H49),IF(H49="N/A","",_xlfn.NUMBERVALUE(LEFT(H49,(FIND("(",H49)-2)))),_xlfn.NUMBERVALUE(INDIRECT(CELL("address",H49))))),(IF(ISTEXT(I49),IF(I49="N/A","",_xlfn.NUMBERVALUE(LEFT(I49,(FIND("(",I49)-2)))),_xlfn.NUMBERVALUE(INDIRECT(CELL("address",I49))))),(IF(ISTEXT(J49),IF(J49="N/A","",_xlfn.NUMBERVALUE(LEFT(J49,(FIND("(",J49)-2)))),_xlfn.NUMBERVALUE(INDIRECT(CELL("address",J49))))),(IF(ISTEXT(K49),IF(K49="N/A","",_xlfn.NUMBERVALUE(LEFT(K49,(FIND("(",K49)-2)))),_xlfn.NUMBERVALUE(INDIRECT(CELL("address",K49)))))),MIN(G49:K49))</f>
        <v>0</v>
      </c>
      <c r="S49" s="57" t="str">
        <f>IFERROR((F49*Q49),"")</f>
        <v/>
      </c>
    </row>
    <row r="50" spans="2:19" ht="15.75" x14ac:dyDescent="0.25">
      <c r="B50" s="2" t="str">
        <f t="shared" si="2"/>
        <v/>
      </c>
      <c r="C50" s="11"/>
      <c r="D50" s="16"/>
      <c r="E50" s="16"/>
      <c r="F50" s="16"/>
      <c r="G50" s="39"/>
      <c r="H50" s="39"/>
      <c r="I50" s="39"/>
      <c r="J50" s="39"/>
      <c r="K50" s="39"/>
      <c r="L50" s="15" t="str">
        <f>IF(ISBLANK(G50),"",IF(G50="N/A","",IF(ISNUMBER(G50),+G50,_xlfn.NUMBERVALUE(LEFT(G50,(FIND("(",G50)-2))))))</f>
        <v/>
      </c>
      <c r="M50" s="15" t="str">
        <f>IF(ISBLANK(H50),"",IF(H50="N/A","",IF(ISNUMBER(H50),+H50,_xlfn.NUMBERVALUE(LEFT(H50,(FIND("(",H50)-2))))))</f>
        <v/>
      </c>
      <c r="N50" s="15" t="str">
        <f>IF(ISBLANK(I50),"",IF(I50="N/A","",IF(ISNUMBER(I50),+I50,_xlfn.NUMBERVALUE(LEFT(I50,(FIND("(",I50)-2))))))</f>
        <v/>
      </c>
      <c r="O50" s="15" t="str">
        <f>IF(ISBLANK(J50),"",IF(J50="N/A","",IF(ISNUMBER(J50),+J50,_xlfn.NUMBERVALUE(LEFT(J50,(FIND("(",J50)-2))))))</f>
        <v/>
      </c>
      <c r="P50" s="15" t="str">
        <f>IF(ISBLANK(K50),"",IF(K50="N/A","",IF(ISNUMBER(K50),+K50,_xlfn.NUMBERVALUE(LEFT(K50,(FIND("(",K50)-2))))))</f>
        <v/>
      </c>
      <c r="Q50" s="56" t="str">
        <f>IF(SUM(L50:P50)&gt;0,MIN(L50,M50,N50,O50,P50),"")</f>
        <v/>
      </c>
      <c r="R50" s="44">
        <f ca="1">IFERROR(MIN((IF(ISTEXT(G50),IF(G50="N/A","",_xlfn.NUMBERVALUE(LEFT(G50,(FIND("(",G50)-2)))),_xlfn.NUMBERVALUE(INDIRECT(CELL("address",G50))))),(IF(ISTEXT(H50),IF(H50="N/A","",_xlfn.NUMBERVALUE(LEFT(H50,(FIND("(",H50)-2)))),_xlfn.NUMBERVALUE(INDIRECT(CELL("address",H50))))),(IF(ISTEXT(I50),IF(I50="N/A","",_xlfn.NUMBERVALUE(LEFT(I50,(FIND("(",I50)-2)))),_xlfn.NUMBERVALUE(INDIRECT(CELL("address",I50))))),(IF(ISTEXT(J50),IF(J50="N/A","",_xlfn.NUMBERVALUE(LEFT(J50,(FIND("(",J50)-2)))),_xlfn.NUMBERVALUE(INDIRECT(CELL("address",J50))))),(IF(ISTEXT(K50),IF(K50="N/A","",_xlfn.NUMBERVALUE(LEFT(K50,(FIND("(",K50)-2)))),_xlfn.NUMBERVALUE(INDIRECT(CELL("address",K50)))))),MIN(G50:K50))</f>
        <v>0</v>
      </c>
      <c r="S50" s="57" t="str">
        <f>IFERROR((F50*Q50),"")</f>
        <v/>
      </c>
    </row>
    <row r="51" spans="2:19" ht="15.75" x14ac:dyDescent="0.25">
      <c r="B51" s="2" t="str">
        <f t="shared" si="2"/>
        <v/>
      </c>
      <c r="C51" s="11"/>
      <c r="D51" s="16"/>
      <c r="E51" s="16"/>
      <c r="F51" s="16"/>
      <c r="G51" s="39"/>
      <c r="H51" s="39"/>
      <c r="I51" s="39"/>
      <c r="J51" s="39"/>
      <c r="K51" s="39"/>
      <c r="L51" s="15" t="str">
        <f>IF(ISBLANK(G51),"",IF(G51="N/A","",IF(ISNUMBER(G51),+G51,_xlfn.NUMBERVALUE(LEFT(G51,(FIND("(",G51)-2))))))</f>
        <v/>
      </c>
      <c r="M51" s="15" t="str">
        <f>IF(ISBLANK(H51),"",IF(H51="N/A","",IF(ISNUMBER(H51),+H51,_xlfn.NUMBERVALUE(LEFT(H51,(FIND("(",H51)-2))))))</f>
        <v/>
      </c>
      <c r="N51" s="15" t="str">
        <f>IF(ISBLANK(I51),"",IF(I51="N/A","",IF(ISNUMBER(I51),+I51,_xlfn.NUMBERVALUE(LEFT(I51,(FIND("(",I51)-2))))))</f>
        <v/>
      </c>
      <c r="O51" s="15" t="str">
        <f>IF(ISBLANK(J51),"",IF(J51="N/A","",IF(ISNUMBER(J51),+J51,_xlfn.NUMBERVALUE(LEFT(J51,(FIND("(",J51)-2))))))</f>
        <v/>
      </c>
      <c r="P51" s="15" t="str">
        <f>IF(ISBLANK(K51),"",IF(K51="N/A","",IF(ISNUMBER(K51),+K51,_xlfn.NUMBERVALUE(LEFT(K51,(FIND("(",K51)-2))))))</f>
        <v/>
      </c>
      <c r="Q51" s="56" t="str">
        <f>IF(SUM(L51:P51)&gt;0,MIN(L51,M51,N51,O51,P51),"")</f>
        <v/>
      </c>
      <c r="R51" s="44">
        <f ca="1">IFERROR(MIN((IF(ISTEXT(G51),IF(G51="N/A","",_xlfn.NUMBERVALUE(LEFT(G51,(FIND("(",G51)-2)))),_xlfn.NUMBERVALUE(INDIRECT(CELL("address",G51))))),(IF(ISTEXT(H51),IF(H51="N/A","",_xlfn.NUMBERVALUE(LEFT(H51,(FIND("(",H51)-2)))),_xlfn.NUMBERVALUE(INDIRECT(CELL("address",H51))))),(IF(ISTEXT(I51),IF(I51="N/A","",_xlfn.NUMBERVALUE(LEFT(I51,(FIND("(",I51)-2)))),_xlfn.NUMBERVALUE(INDIRECT(CELL("address",I51))))),(IF(ISTEXT(J51),IF(J51="N/A","",_xlfn.NUMBERVALUE(LEFT(J51,(FIND("(",J51)-2)))),_xlfn.NUMBERVALUE(INDIRECT(CELL("address",J51))))),(IF(ISTEXT(K51),IF(K51="N/A","",_xlfn.NUMBERVALUE(LEFT(K51,(FIND("(",K51)-2)))),_xlfn.NUMBERVALUE(INDIRECT(CELL("address",K51)))))),MIN(G51:K51))</f>
        <v>0</v>
      </c>
      <c r="S51" s="57" t="str">
        <f>IFERROR((F51*Q51),"")</f>
        <v/>
      </c>
    </row>
    <row r="52" spans="2:19" x14ac:dyDescent="0.25">
      <c r="B52" s="2" t="str">
        <f t="shared" si="2"/>
        <v/>
      </c>
      <c r="C52" s="11"/>
      <c r="D52" s="10"/>
      <c r="E52" s="3"/>
      <c r="F52" s="3"/>
      <c r="G52" s="40"/>
      <c r="H52" s="40"/>
      <c r="I52" s="40"/>
      <c r="J52" s="40"/>
      <c r="K52" s="40"/>
      <c r="L52" s="15" t="str">
        <f>IF(ISBLANK(G52),"",IF(G52="N/A","",IF(ISNUMBER(G52),+G52,_xlfn.NUMBERVALUE(LEFT(G52,(FIND("(",G52)-2))))))</f>
        <v/>
      </c>
      <c r="M52" s="15" t="str">
        <f>IF(ISBLANK(H52),"",IF(H52="N/A","",IF(ISNUMBER(H52),+H52,_xlfn.NUMBERVALUE(LEFT(H52,(FIND("(",H52)-2))))))</f>
        <v/>
      </c>
      <c r="N52" s="15" t="str">
        <f>IF(ISBLANK(I52),"",IF(I52="N/A","",IF(ISNUMBER(I52),+I52,_xlfn.NUMBERVALUE(LEFT(I52,(FIND("(",I52)-2))))))</f>
        <v/>
      </c>
      <c r="O52" s="15" t="str">
        <f>IF(ISBLANK(J52),"",IF(J52="N/A","",IF(ISNUMBER(J52),+J52,_xlfn.NUMBERVALUE(LEFT(J52,(FIND("(",J52)-2))))))</f>
        <v/>
      </c>
      <c r="P52" s="15" t="str">
        <f>IF(ISBLANK(K52),"",IF(K52="N/A","",IF(ISNUMBER(K52),+K52,_xlfn.NUMBERVALUE(LEFT(K52,(FIND("(",K52)-2))))))</f>
        <v/>
      </c>
      <c r="Q52" s="56" t="str">
        <f>IF(SUM(L52:P52)&gt;0,MIN(L52,M52,N52,O52,P52),"")</f>
        <v/>
      </c>
      <c r="R52" s="44">
        <f ca="1">IFERROR(MIN((IF(ISTEXT(G52),IF(G52="N/A","",_xlfn.NUMBERVALUE(LEFT(G52,(FIND("(",G52)-2)))),_xlfn.NUMBERVALUE(INDIRECT(CELL("address",G52))))),(IF(ISTEXT(H52),IF(H52="N/A","",_xlfn.NUMBERVALUE(LEFT(H52,(FIND("(",H52)-2)))),_xlfn.NUMBERVALUE(INDIRECT(CELL("address",H52))))),(IF(ISTEXT(I52),IF(I52="N/A","",_xlfn.NUMBERVALUE(LEFT(I52,(FIND("(",I52)-2)))),_xlfn.NUMBERVALUE(INDIRECT(CELL("address",I52))))),(IF(ISTEXT(J52),IF(J52="N/A","",_xlfn.NUMBERVALUE(LEFT(J52,(FIND("(",J52)-2)))),_xlfn.NUMBERVALUE(INDIRECT(CELL("address",J52))))),(IF(ISTEXT(K52),IF(K52="N/A","",_xlfn.NUMBERVALUE(LEFT(K52,(FIND("(",K52)-2)))),_xlfn.NUMBERVALUE(INDIRECT(CELL("address",K52)))))),MIN(G52:K52))</f>
        <v>0</v>
      </c>
      <c r="S52" s="57" t="str">
        <f>IFERROR((F52*Q52),"")</f>
        <v/>
      </c>
    </row>
    <row r="53" spans="2:19" x14ac:dyDescent="0.25">
      <c r="B53" s="2" t="str">
        <f t="shared" si="2"/>
        <v/>
      </c>
      <c r="C53" s="11"/>
      <c r="D53" s="10"/>
      <c r="E53" s="3"/>
      <c r="F53" s="3"/>
      <c r="G53" s="40"/>
      <c r="H53" s="40"/>
      <c r="I53" s="40"/>
      <c r="J53" s="40"/>
      <c r="K53" s="40"/>
      <c r="L53" s="15" t="str">
        <f>IF(ISBLANK(G53),"",IF(G53="N/A","",IF(ISNUMBER(G53),+G53,_xlfn.NUMBERVALUE(LEFT(G53,(FIND("(",G53)-2))))))</f>
        <v/>
      </c>
      <c r="M53" s="15" t="str">
        <f>IF(ISBLANK(H53),"",IF(H53="N/A","",IF(ISNUMBER(H53),+H53,_xlfn.NUMBERVALUE(LEFT(H53,(FIND("(",H53)-2))))))</f>
        <v/>
      </c>
      <c r="N53" s="15" t="str">
        <f>IF(ISBLANK(I53),"",IF(I53="N/A","",IF(ISNUMBER(I53),+I53,_xlfn.NUMBERVALUE(LEFT(I53,(FIND("(",I53)-2))))))</f>
        <v/>
      </c>
      <c r="O53" s="15" t="str">
        <f>IF(ISBLANK(J53),"",IF(J53="N/A","",IF(ISNUMBER(J53),+J53,_xlfn.NUMBERVALUE(LEFT(J53,(FIND("(",J53)-2))))))</f>
        <v/>
      </c>
      <c r="P53" s="15" t="str">
        <f>IF(ISBLANK(K53),"",IF(K53="N/A","",IF(ISNUMBER(K53),+K53,_xlfn.NUMBERVALUE(LEFT(K53,(FIND("(",K53)-2))))))</f>
        <v/>
      </c>
      <c r="Q53" s="56" t="str">
        <f>IF(SUM(L53:P53)&gt;0,MIN(L53,M53,N53,O53,P53),"")</f>
        <v/>
      </c>
      <c r="R53" s="44">
        <f ca="1">IFERROR(MIN((IF(ISTEXT(G53),IF(G53="N/A","",_xlfn.NUMBERVALUE(LEFT(G53,(FIND("(",G53)-2)))),_xlfn.NUMBERVALUE(INDIRECT(CELL("address",G53))))),(IF(ISTEXT(H53),IF(H53="N/A","",_xlfn.NUMBERVALUE(LEFT(H53,(FIND("(",H53)-2)))),_xlfn.NUMBERVALUE(INDIRECT(CELL("address",H53))))),(IF(ISTEXT(I53),IF(I53="N/A","",_xlfn.NUMBERVALUE(LEFT(I53,(FIND("(",I53)-2)))),_xlfn.NUMBERVALUE(INDIRECT(CELL("address",I53))))),(IF(ISTEXT(J53),IF(J53="N/A","",_xlfn.NUMBERVALUE(LEFT(J53,(FIND("(",J53)-2)))),_xlfn.NUMBERVALUE(INDIRECT(CELL("address",J53))))),(IF(ISTEXT(K53),IF(K53="N/A","",_xlfn.NUMBERVALUE(LEFT(K53,(FIND("(",K53)-2)))),_xlfn.NUMBERVALUE(INDIRECT(CELL("address",K53)))))),MIN(G53:K53))</f>
        <v>0</v>
      </c>
      <c r="S53" s="57" t="str">
        <f>IFERROR((F53*Q53),"")</f>
        <v/>
      </c>
    </row>
    <row r="54" spans="2:19" x14ac:dyDescent="0.25">
      <c r="B54" s="2" t="str">
        <f t="shared" si="2"/>
        <v/>
      </c>
      <c r="C54" s="11"/>
      <c r="D54" s="10"/>
      <c r="E54" s="3"/>
      <c r="F54" s="3"/>
      <c r="G54" s="40"/>
      <c r="H54" s="40"/>
      <c r="I54" s="40"/>
      <c r="J54" s="40"/>
      <c r="K54" s="40"/>
      <c r="L54" s="15" t="str">
        <f>IF(ISBLANK(G54),"",IF(G54="N/A","",IF(ISNUMBER(G54),+G54,_xlfn.NUMBERVALUE(LEFT(G54,(FIND("(",G54)-2))))))</f>
        <v/>
      </c>
      <c r="M54" s="15" t="str">
        <f>IF(ISBLANK(H54),"",IF(H54="N/A","",IF(ISNUMBER(H54),+H54,_xlfn.NUMBERVALUE(LEFT(H54,(FIND("(",H54)-2))))))</f>
        <v/>
      </c>
      <c r="N54" s="15" t="str">
        <f>IF(ISBLANK(I54),"",IF(I54="N/A","",IF(ISNUMBER(I54),+I54,_xlfn.NUMBERVALUE(LEFT(I54,(FIND("(",I54)-2))))))</f>
        <v/>
      </c>
      <c r="O54" s="15" t="str">
        <f>IF(ISBLANK(J54),"",IF(J54="N/A","",IF(ISNUMBER(J54),+J54,_xlfn.NUMBERVALUE(LEFT(J54,(FIND("(",J54)-2))))))</f>
        <v/>
      </c>
      <c r="P54" s="15" t="str">
        <f>IF(ISBLANK(K54),"",IF(K54="N/A","",IF(ISNUMBER(K54),+K54,_xlfn.NUMBERVALUE(LEFT(K54,(FIND("(",K54)-2))))))</f>
        <v/>
      </c>
      <c r="Q54" s="56" t="str">
        <f>IF(SUM(L54:P54)&gt;0,MIN(L54,M54,N54,O54,P54),"")</f>
        <v/>
      </c>
      <c r="R54" s="44">
        <f ca="1">IFERROR(MIN((IF(ISTEXT(G54),IF(G54="N/A","",_xlfn.NUMBERVALUE(LEFT(G54,(FIND("(",G54)-2)))),_xlfn.NUMBERVALUE(INDIRECT(CELL("address",G54))))),(IF(ISTEXT(H54),IF(H54="N/A","",_xlfn.NUMBERVALUE(LEFT(H54,(FIND("(",H54)-2)))),_xlfn.NUMBERVALUE(INDIRECT(CELL("address",H54))))),(IF(ISTEXT(I54),IF(I54="N/A","",_xlfn.NUMBERVALUE(LEFT(I54,(FIND("(",I54)-2)))),_xlfn.NUMBERVALUE(INDIRECT(CELL("address",I54))))),(IF(ISTEXT(J54),IF(J54="N/A","",_xlfn.NUMBERVALUE(LEFT(J54,(FIND("(",J54)-2)))),_xlfn.NUMBERVALUE(INDIRECT(CELL("address",J54))))),(IF(ISTEXT(K54),IF(K54="N/A","",_xlfn.NUMBERVALUE(LEFT(K54,(FIND("(",K54)-2)))),_xlfn.NUMBERVALUE(INDIRECT(CELL("address",K54)))))),MIN(G54:K54))</f>
        <v>0</v>
      </c>
      <c r="S54" s="57" t="str">
        <f>IFERROR((F54*Q54),"")</f>
        <v/>
      </c>
    </row>
    <row r="55" spans="2:19" x14ac:dyDescent="0.25">
      <c r="B55" s="2" t="str">
        <f t="shared" si="2"/>
        <v/>
      </c>
      <c r="C55" s="11"/>
      <c r="D55" s="10"/>
      <c r="E55" s="3"/>
      <c r="F55" s="3"/>
      <c r="G55" s="40"/>
      <c r="H55" s="40"/>
      <c r="I55" s="40"/>
      <c r="J55" s="40"/>
      <c r="K55" s="40"/>
      <c r="L55" s="15" t="str">
        <f>IF(ISBLANK(G55),"",IF(G55="N/A","",IF(ISNUMBER(G55),+G55,_xlfn.NUMBERVALUE(LEFT(G55,(FIND("(",G55)-2))))))</f>
        <v/>
      </c>
      <c r="M55" s="15" t="str">
        <f>IF(ISBLANK(H55),"",IF(H55="N/A","",IF(ISNUMBER(H55),+H55,_xlfn.NUMBERVALUE(LEFT(H55,(FIND("(",H55)-2))))))</f>
        <v/>
      </c>
      <c r="N55" s="15" t="str">
        <f>IF(ISBLANK(I55),"",IF(I55="N/A","",IF(ISNUMBER(I55),+I55,_xlfn.NUMBERVALUE(LEFT(I55,(FIND("(",I55)-2))))))</f>
        <v/>
      </c>
      <c r="O55" s="15" t="str">
        <f>IF(ISBLANK(J55),"",IF(J55="N/A","",IF(ISNUMBER(J55),+J55,_xlfn.NUMBERVALUE(LEFT(J55,(FIND("(",J55)-2))))))</f>
        <v/>
      </c>
      <c r="P55" s="15" t="str">
        <f>IF(ISBLANK(K55),"",IF(K55="N/A","",IF(ISNUMBER(K55),+K55,_xlfn.NUMBERVALUE(LEFT(K55,(FIND("(",K55)-2))))))</f>
        <v/>
      </c>
      <c r="Q55" s="56" t="str">
        <f>IF(SUM(L55:P55)&gt;0,MIN(L55,M55,N55,O55,P55),"")</f>
        <v/>
      </c>
      <c r="R55" s="44">
        <f ca="1">IFERROR(MIN((IF(ISTEXT(G55),IF(G55="N/A","",_xlfn.NUMBERVALUE(LEFT(G55,(FIND("(",G55)-2)))),_xlfn.NUMBERVALUE(INDIRECT(CELL("address",G55))))),(IF(ISTEXT(H55),IF(H55="N/A","",_xlfn.NUMBERVALUE(LEFT(H55,(FIND("(",H55)-2)))),_xlfn.NUMBERVALUE(INDIRECT(CELL("address",H55))))),(IF(ISTEXT(I55),IF(I55="N/A","",_xlfn.NUMBERVALUE(LEFT(I55,(FIND("(",I55)-2)))),_xlfn.NUMBERVALUE(INDIRECT(CELL("address",I55))))),(IF(ISTEXT(J55),IF(J55="N/A","",_xlfn.NUMBERVALUE(LEFT(J55,(FIND("(",J55)-2)))),_xlfn.NUMBERVALUE(INDIRECT(CELL("address",J55))))),(IF(ISTEXT(K55),IF(K55="N/A","",_xlfn.NUMBERVALUE(LEFT(K55,(FIND("(",K55)-2)))),_xlfn.NUMBERVALUE(INDIRECT(CELL("address",K55)))))),MIN(G55:K55))</f>
        <v>0</v>
      </c>
      <c r="S55" s="57" t="str">
        <f>IFERROR((F55*Q55),"")</f>
        <v/>
      </c>
    </row>
    <row r="56" spans="2:19" x14ac:dyDescent="0.25">
      <c r="B56" s="2" t="str">
        <f t="shared" si="2"/>
        <v/>
      </c>
      <c r="C56" s="11"/>
      <c r="D56" s="10"/>
      <c r="E56" s="3"/>
      <c r="F56" s="3"/>
      <c r="G56" s="40"/>
      <c r="H56" s="40"/>
      <c r="I56" s="40"/>
      <c r="J56" s="40"/>
      <c r="K56" s="40"/>
      <c r="L56" s="15" t="str">
        <f>IF(ISBLANK(G56),"",IF(G56="N/A","",IF(ISNUMBER(G56),+G56,_xlfn.NUMBERVALUE(LEFT(G56,(FIND("(",G56)-2))))))</f>
        <v/>
      </c>
      <c r="M56" s="15" t="str">
        <f>IF(ISBLANK(H56),"",IF(H56="N/A","",IF(ISNUMBER(H56),+H56,_xlfn.NUMBERVALUE(LEFT(H56,(FIND("(",H56)-2))))))</f>
        <v/>
      </c>
      <c r="N56" s="15" t="str">
        <f>IF(ISBLANK(I56),"",IF(I56="N/A","",IF(ISNUMBER(I56),+I56,_xlfn.NUMBERVALUE(LEFT(I56,(FIND("(",I56)-2))))))</f>
        <v/>
      </c>
      <c r="O56" s="15" t="str">
        <f>IF(ISBLANK(J56),"",IF(J56="N/A","",IF(ISNUMBER(J56),+J56,_xlfn.NUMBERVALUE(LEFT(J56,(FIND("(",J56)-2))))))</f>
        <v/>
      </c>
      <c r="P56" s="15" t="str">
        <f>IF(ISBLANK(K56),"",IF(K56="N/A","",IF(ISNUMBER(K56),+K56,_xlfn.NUMBERVALUE(LEFT(K56,(FIND("(",K56)-2))))))</f>
        <v/>
      </c>
      <c r="Q56" s="56" t="str">
        <f>IF(SUM(L56:P56)&gt;0,MIN(L56,M56,N56,O56,P56),"")</f>
        <v/>
      </c>
      <c r="R56" s="44">
        <f ca="1">IFERROR(MIN((IF(ISTEXT(G56),IF(G56="N/A","",_xlfn.NUMBERVALUE(LEFT(G56,(FIND("(",G56)-2)))),_xlfn.NUMBERVALUE(INDIRECT(CELL("address",G56))))),(IF(ISTEXT(H56),IF(H56="N/A","",_xlfn.NUMBERVALUE(LEFT(H56,(FIND("(",H56)-2)))),_xlfn.NUMBERVALUE(INDIRECT(CELL("address",H56))))),(IF(ISTEXT(I56),IF(I56="N/A","",_xlfn.NUMBERVALUE(LEFT(I56,(FIND("(",I56)-2)))),_xlfn.NUMBERVALUE(INDIRECT(CELL("address",I56))))),(IF(ISTEXT(J56),IF(J56="N/A","",_xlfn.NUMBERVALUE(LEFT(J56,(FIND("(",J56)-2)))),_xlfn.NUMBERVALUE(INDIRECT(CELL("address",J56))))),(IF(ISTEXT(K56),IF(K56="N/A","",_xlfn.NUMBERVALUE(LEFT(K56,(FIND("(",K56)-2)))),_xlfn.NUMBERVALUE(INDIRECT(CELL("address",K56)))))),MIN(G56:K56))</f>
        <v>0</v>
      </c>
      <c r="S56" s="57" t="str">
        <f>IFERROR((F56*Q56),"")</f>
        <v/>
      </c>
    </row>
    <row r="57" spans="2:19" x14ac:dyDescent="0.25">
      <c r="B57" s="2" t="str">
        <f t="shared" si="2"/>
        <v/>
      </c>
      <c r="C57" s="11"/>
      <c r="D57" s="10"/>
      <c r="E57" s="3"/>
      <c r="F57" s="3"/>
      <c r="G57" s="40"/>
      <c r="H57" s="40"/>
      <c r="I57" s="40"/>
      <c r="J57" s="40"/>
      <c r="K57" s="40"/>
      <c r="L57" s="15" t="str">
        <f>IF(ISBLANK(G57),"",IF(G57="N/A","",IF(ISNUMBER(G57),+G57,_xlfn.NUMBERVALUE(LEFT(G57,(FIND("(",G57)-2))))))</f>
        <v/>
      </c>
      <c r="M57" s="15" t="str">
        <f>IF(ISBLANK(H57),"",IF(H57="N/A","",IF(ISNUMBER(H57),+H57,_xlfn.NUMBERVALUE(LEFT(H57,(FIND("(",H57)-2))))))</f>
        <v/>
      </c>
      <c r="N57" s="15" t="str">
        <f>IF(ISBLANK(I57),"",IF(I57="N/A","",IF(ISNUMBER(I57),+I57,_xlfn.NUMBERVALUE(LEFT(I57,(FIND("(",I57)-2))))))</f>
        <v/>
      </c>
      <c r="O57" s="15" t="str">
        <f>IF(ISBLANK(J57),"",IF(J57="N/A","",IF(ISNUMBER(J57),+J57,_xlfn.NUMBERVALUE(LEFT(J57,(FIND("(",J57)-2))))))</f>
        <v/>
      </c>
      <c r="P57" s="15" t="str">
        <f>IF(ISBLANK(K57),"",IF(K57="N/A","",IF(ISNUMBER(K57),+K57,_xlfn.NUMBERVALUE(LEFT(K57,(FIND("(",K57)-2))))))</f>
        <v/>
      </c>
      <c r="Q57" s="56" t="str">
        <f>IF(SUM(L57:P57)&gt;0,MIN(L57,M57,N57,O57,P57),"")</f>
        <v/>
      </c>
      <c r="R57" s="44">
        <f ca="1">IFERROR(MIN((IF(ISTEXT(G57),IF(G57="N/A","",_xlfn.NUMBERVALUE(LEFT(G57,(FIND("(",G57)-2)))),_xlfn.NUMBERVALUE(INDIRECT(CELL("address",G57))))),(IF(ISTEXT(H57),IF(H57="N/A","",_xlfn.NUMBERVALUE(LEFT(H57,(FIND("(",H57)-2)))),_xlfn.NUMBERVALUE(INDIRECT(CELL("address",H57))))),(IF(ISTEXT(I57),IF(I57="N/A","",_xlfn.NUMBERVALUE(LEFT(I57,(FIND("(",I57)-2)))),_xlfn.NUMBERVALUE(INDIRECT(CELL("address",I57))))),(IF(ISTEXT(J57),IF(J57="N/A","",_xlfn.NUMBERVALUE(LEFT(J57,(FIND("(",J57)-2)))),_xlfn.NUMBERVALUE(INDIRECT(CELL("address",J57))))),(IF(ISTEXT(K57),IF(K57="N/A","",_xlfn.NUMBERVALUE(LEFT(K57,(FIND("(",K57)-2)))),_xlfn.NUMBERVALUE(INDIRECT(CELL("address",K57)))))),MIN(G57:K57))</f>
        <v>0</v>
      </c>
      <c r="S57" s="57" t="str">
        <f>IFERROR((F57*Q57),"")</f>
        <v/>
      </c>
    </row>
    <row r="58" spans="2:19" x14ac:dyDescent="0.25">
      <c r="B58" s="2" t="str">
        <f t="shared" si="2"/>
        <v/>
      </c>
      <c r="C58" s="11"/>
      <c r="D58" s="10"/>
      <c r="E58" s="3"/>
      <c r="F58" s="3"/>
      <c r="G58" s="40"/>
      <c r="H58" s="40"/>
      <c r="I58" s="40"/>
      <c r="J58" s="40"/>
      <c r="K58" s="40"/>
      <c r="L58" s="15" t="str">
        <f>IF(ISBLANK(G58),"",IF(G58="N/A","",IF(ISNUMBER(G58),+G58,_xlfn.NUMBERVALUE(LEFT(G58,(FIND("(",G58)-2))))))</f>
        <v/>
      </c>
      <c r="M58" s="15" t="str">
        <f>IF(ISBLANK(H58),"",IF(H58="N/A","",IF(ISNUMBER(H58),+H58,_xlfn.NUMBERVALUE(LEFT(H58,(FIND("(",H58)-2))))))</f>
        <v/>
      </c>
      <c r="N58" s="15" t="str">
        <f>IF(ISBLANK(I58),"",IF(I58="N/A","",IF(ISNUMBER(I58),+I58,_xlfn.NUMBERVALUE(LEFT(I58,(FIND("(",I58)-2))))))</f>
        <v/>
      </c>
      <c r="O58" s="15" t="str">
        <f>IF(ISBLANK(J58),"",IF(J58="N/A","",IF(ISNUMBER(J58),+J58,_xlfn.NUMBERVALUE(LEFT(J58,(FIND("(",J58)-2))))))</f>
        <v/>
      </c>
      <c r="P58" s="15" t="str">
        <f>IF(ISBLANK(K58),"",IF(K58="N/A","",IF(ISNUMBER(K58),+K58,_xlfn.NUMBERVALUE(LEFT(K58,(FIND("(",K58)-2))))))</f>
        <v/>
      </c>
      <c r="Q58" s="56" t="str">
        <f>IF(SUM(L58:P58)&gt;0,MIN(L58,M58,N58,O58,P58),"")</f>
        <v/>
      </c>
      <c r="R58" s="44">
        <f ca="1">IFERROR(MIN((IF(ISTEXT(G58),IF(G58="N/A","",_xlfn.NUMBERVALUE(LEFT(G58,(FIND("(",G58)-2)))),_xlfn.NUMBERVALUE(INDIRECT(CELL("address",G58))))),(IF(ISTEXT(H58),IF(H58="N/A","",_xlfn.NUMBERVALUE(LEFT(H58,(FIND("(",H58)-2)))),_xlfn.NUMBERVALUE(INDIRECT(CELL("address",H58))))),(IF(ISTEXT(I58),IF(I58="N/A","",_xlfn.NUMBERVALUE(LEFT(I58,(FIND("(",I58)-2)))),_xlfn.NUMBERVALUE(INDIRECT(CELL("address",I58))))),(IF(ISTEXT(J58),IF(J58="N/A","",_xlfn.NUMBERVALUE(LEFT(J58,(FIND("(",J58)-2)))),_xlfn.NUMBERVALUE(INDIRECT(CELL("address",J58))))),(IF(ISTEXT(K58),IF(K58="N/A","",_xlfn.NUMBERVALUE(LEFT(K58,(FIND("(",K58)-2)))),_xlfn.NUMBERVALUE(INDIRECT(CELL("address",K58)))))),MIN(G58:K58))</f>
        <v>0</v>
      </c>
      <c r="S58" s="57" t="str">
        <f>IFERROR((F58*Q58),"")</f>
        <v/>
      </c>
    </row>
    <row r="59" spans="2:19" x14ac:dyDescent="0.25">
      <c r="B59" s="2" t="str">
        <f t="shared" si="2"/>
        <v/>
      </c>
      <c r="C59" s="11"/>
      <c r="D59" s="10"/>
      <c r="E59" s="3"/>
      <c r="F59" s="3"/>
      <c r="G59" s="40"/>
      <c r="H59" s="40"/>
      <c r="I59" s="40"/>
      <c r="J59" s="40"/>
      <c r="K59" s="40"/>
      <c r="L59" s="15" t="str">
        <f>IF(ISBLANK(G59),"",IF(G59="N/A","",IF(ISNUMBER(G59),+G59,_xlfn.NUMBERVALUE(LEFT(G59,(FIND("(",G59)-2))))))</f>
        <v/>
      </c>
      <c r="M59" s="15" t="str">
        <f>IF(ISBLANK(H59),"",IF(H59="N/A","",IF(ISNUMBER(H59),+H59,_xlfn.NUMBERVALUE(LEFT(H59,(FIND("(",H59)-2))))))</f>
        <v/>
      </c>
      <c r="N59" s="15" t="str">
        <f>IF(ISBLANK(I59),"",IF(I59="N/A","",IF(ISNUMBER(I59),+I59,_xlfn.NUMBERVALUE(LEFT(I59,(FIND("(",I59)-2))))))</f>
        <v/>
      </c>
      <c r="O59" s="15" t="str">
        <f>IF(ISBLANK(J59),"",IF(J59="N/A","",IF(ISNUMBER(J59),+J59,_xlfn.NUMBERVALUE(LEFT(J59,(FIND("(",J59)-2))))))</f>
        <v/>
      </c>
      <c r="P59" s="15" t="str">
        <f>IF(ISBLANK(K59),"",IF(K59="N/A","",IF(ISNUMBER(K59),+K59,_xlfn.NUMBERVALUE(LEFT(K59,(FIND("(",K59)-2))))))</f>
        <v/>
      </c>
      <c r="Q59" s="56" t="str">
        <f>IF(SUM(L59:P59)&gt;0,MIN(L59,M59,N59,O59,P59),"")</f>
        <v/>
      </c>
      <c r="R59" s="44">
        <f ca="1">IFERROR(MIN((IF(ISTEXT(G59),IF(G59="N/A","",_xlfn.NUMBERVALUE(LEFT(G59,(FIND("(",G59)-2)))),_xlfn.NUMBERVALUE(INDIRECT(CELL("address",G59))))),(IF(ISTEXT(H59),IF(H59="N/A","",_xlfn.NUMBERVALUE(LEFT(H59,(FIND("(",H59)-2)))),_xlfn.NUMBERVALUE(INDIRECT(CELL("address",H59))))),(IF(ISTEXT(I59),IF(I59="N/A","",_xlfn.NUMBERVALUE(LEFT(I59,(FIND("(",I59)-2)))),_xlfn.NUMBERVALUE(INDIRECT(CELL("address",I59))))),(IF(ISTEXT(J59),IF(J59="N/A","",_xlfn.NUMBERVALUE(LEFT(J59,(FIND("(",J59)-2)))),_xlfn.NUMBERVALUE(INDIRECT(CELL("address",J59))))),(IF(ISTEXT(K59),IF(K59="N/A","",_xlfn.NUMBERVALUE(LEFT(K59,(FIND("(",K59)-2)))),_xlfn.NUMBERVALUE(INDIRECT(CELL("address",K59)))))),MIN(G59:K59))</f>
        <v>0</v>
      </c>
      <c r="S59" s="57" t="str">
        <f>IFERROR((F59*Q59),"")</f>
        <v/>
      </c>
    </row>
    <row r="60" spans="2:19" x14ac:dyDescent="0.25">
      <c r="B60" s="2" t="str">
        <f t="shared" si="2"/>
        <v/>
      </c>
      <c r="C60" s="11"/>
      <c r="D60" s="10"/>
      <c r="E60" s="3"/>
      <c r="F60" s="3"/>
      <c r="G60" s="40"/>
      <c r="H60" s="40"/>
      <c r="I60" s="40"/>
      <c r="J60" s="40"/>
      <c r="K60" s="40"/>
      <c r="L60" s="15" t="str">
        <f>IF(ISBLANK(G60),"",IF(G60="N/A","",IF(ISNUMBER(G60),+G60,_xlfn.NUMBERVALUE(LEFT(G60,(FIND("(",G60)-2))))))</f>
        <v/>
      </c>
      <c r="M60" s="15" t="str">
        <f>IF(ISBLANK(H60),"",IF(H60="N/A","",IF(ISNUMBER(H60),+H60,_xlfn.NUMBERVALUE(LEFT(H60,(FIND("(",H60)-2))))))</f>
        <v/>
      </c>
      <c r="N60" s="15" t="str">
        <f>IF(ISBLANK(I60),"",IF(I60="N/A","",IF(ISNUMBER(I60),+I60,_xlfn.NUMBERVALUE(LEFT(I60,(FIND("(",I60)-2))))))</f>
        <v/>
      </c>
      <c r="O60" s="15" t="str">
        <f>IF(ISBLANK(J60),"",IF(J60="N/A","",IF(ISNUMBER(J60),+J60,_xlfn.NUMBERVALUE(LEFT(J60,(FIND("(",J60)-2))))))</f>
        <v/>
      </c>
      <c r="P60" s="15" t="str">
        <f>IF(ISBLANK(K60),"",IF(K60="N/A","",IF(ISNUMBER(K60),+K60,_xlfn.NUMBERVALUE(LEFT(K60,(FIND("(",K60)-2))))))</f>
        <v/>
      </c>
      <c r="Q60" s="56" t="str">
        <f>IF(SUM(L60:P60)&gt;0,MIN(L60,M60,N60,O60,P60),"")</f>
        <v/>
      </c>
      <c r="R60" s="44">
        <f ca="1">IFERROR(MIN((IF(ISTEXT(G60),IF(G60="N/A","",_xlfn.NUMBERVALUE(LEFT(G60,(FIND("(",G60)-2)))),_xlfn.NUMBERVALUE(INDIRECT(CELL("address",G60))))),(IF(ISTEXT(H60),IF(H60="N/A","",_xlfn.NUMBERVALUE(LEFT(H60,(FIND("(",H60)-2)))),_xlfn.NUMBERVALUE(INDIRECT(CELL("address",H60))))),(IF(ISTEXT(I60),IF(I60="N/A","",_xlfn.NUMBERVALUE(LEFT(I60,(FIND("(",I60)-2)))),_xlfn.NUMBERVALUE(INDIRECT(CELL("address",I60))))),(IF(ISTEXT(J60),IF(J60="N/A","",_xlfn.NUMBERVALUE(LEFT(J60,(FIND("(",J60)-2)))),_xlfn.NUMBERVALUE(INDIRECT(CELL("address",J60))))),(IF(ISTEXT(K60),IF(K60="N/A","",_xlfn.NUMBERVALUE(LEFT(K60,(FIND("(",K60)-2)))),_xlfn.NUMBERVALUE(INDIRECT(CELL("address",K60)))))),MIN(G60:K60))</f>
        <v>0</v>
      </c>
      <c r="S60" s="57" t="str">
        <f>IFERROR((F60*Q60),"")</f>
        <v/>
      </c>
    </row>
    <row r="61" spans="2:19" x14ac:dyDescent="0.25">
      <c r="B61" s="2" t="str">
        <f t="shared" si="2"/>
        <v/>
      </c>
      <c r="C61" s="11"/>
      <c r="D61" s="10"/>
      <c r="E61" s="3"/>
      <c r="F61" s="3"/>
      <c r="G61" s="40"/>
      <c r="H61" s="40"/>
      <c r="I61" s="40"/>
      <c r="J61" s="40"/>
      <c r="K61" s="40"/>
      <c r="L61" s="15" t="str">
        <f>IF(ISBLANK(G61),"",IF(G61="N/A","",IF(ISNUMBER(G61),+G61,_xlfn.NUMBERVALUE(LEFT(G61,(FIND("(",G61)-2))))))</f>
        <v/>
      </c>
      <c r="M61" s="15" t="str">
        <f>IF(ISBLANK(H61),"",IF(H61="N/A","",IF(ISNUMBER(H61),+H61,_xlfn.NUMBERVALUE(LEFT(H61,(FIND("(",H61)-2))))))</f>
        <v/>
      </c>
      <c r="N61" s="15" t="str">
        <f>IF(ISBLANK(I61),"",IF(I61="N/A","",IF(ISNUMBER(I61),+I61,_xlfn.NUMBERVALUE(LEFT(I61,(FIND("(",I61)-2))))))</f>
        <v/>
      </c>
      <c r="O61" s="15" t="str">
        <f>IF(ISBLANK(J61),"",IF(J61="N/A","",IF(ISNUMBER(J61),+J61,_xlfn.NUMBERVALUE(LEFT(J61,(FIND("(",J61)-2))))))</f>
        <v/>
      </c>
      <c r="P61" s="15" t="str">
        <f>IF(ISBLANK(K61),"",IF(K61="N/A","",IF(ISNUMBER(K61),+K61,_xlfn.NUMBERVALUE(LEFT(K61,(FIND("(",K61)-2))))))</f>
        <v/>
      </c>
      <c r="Q61" s="56" t="str">
        <f>IF(SUM(L61:P61)&gt;0,MIN(L61,M61,N61,O61,P61),"")</f>
        <v/>
      </c>
      <c r="R61" s="44">
        <f ca="1">IFERROR(MIN((IF(ISTEXT(G61),IF(G61="N/A","",_xlfn.NUMBERVALUE(LEFT(G61,(FIND("(",G61)-2)))),_xlfn.NUMBERVALUE(INDIRECT(CELL("address",G61))))),(IF(ISTEXT(H61),IF(H61="N/A","",_xlfn.NUMBERVALUE(LEFT(H61,(FIND("(",H61)-2)))),_xlfn.NUMBERVALUE(INDIRECT(CELL("address",H61))))),(IF(ISTEXT(I61),IF(I61="N/A","",_xlfn.NUMBERVALUE(LEFT(I61,(FIND("(",I61)-2)))),_xlfn.NUMBERVALUE(INDIRECT(CELL("address",I61))))),(IF(ISTEXT(J61),IF(J61="N/A","",_xlfn.NUMBERVALUE(LEFT(J61,(FIND("(",J61)-2)))),_xlfn.NUMBERVALUE(INDIRECT(CELL("address",J61))))),(IF(ISTEXT(K61),IF(K61="N/A","",_xlfn.NUMBERVALUE(LEFT(K61,(FIND("(",K61)-2)))),_xlfn.NUMBERVALUE(INDIRECT(CELL("address",K61)))))),MIN(G61:K61))</f>
        <v>0</v>
      </c>
      <c r="S61" s="57" t="str">
        <f>IFERROR((F61*Q61),"")</f>
        <v/>
      </c>
    </row>
    <row r="62" spans="2:19" x14ac:dyDescent="0.25">
      <c r="B62" s="2" t="str">
        <f t="shared" si="2"/>
        <v/>
      </c>
      <c r="C62" s="11"/>
      <c r="D62" s="10"/>
      <c r="E62" s="3"/>
      <c r="F62" s="3"/>
      <c r="G62" s="40"/>
      <c r="H62" s="40"/>
      <c r="I62" s="40"/>
      <c r="J62" s="40"/>
      <c r="K62" s="40"/>
      <c r="L62" s="15" t="str">
        <f>IF(ISBLANK(G62),"",IF(G62="N/A","",IF(ISNUMBER(G62),+G62,_xlfn.NUMBERVALUE(LEFT(G62,(FIND("(",G62)-2))))))</f>
        <v/>
      </c>
      <c r="M62" s="15" t="str">
        <f>IF(ISBLANK(H62),"",IF(H62="N/A","",IF(ISNUMBER(H62),+H62,_xlfn.NUMBERVALUE(LEFT(H62,(FIND("(",H62)-2))))))</f>
        <v/>
      </c>
      <c r="N62" s="15" t="str">
        <f>IF(ISBLANK(I62),"",IF(I62="N/A","",IF(ISNUMBER(I62),+I62,_xlfn.NUMBERVALUE(LEFT(I62,(FIND("(",I62)-2))))))</f>
        <v/>
      </c>
      <c r="O62" s="15" t="str">
        <f>IF(ISBLANK(J62),"",IF(J62="N/A","",IF(ISNUMBER(J62),+J62,_xlfn.NUMBERVALUE(LEFT(J62,(FIND("(",J62)-2))))))</f>
        <v/>
      </c>
      <c r="P62" s="15" t="str">
        <f>IF(ISBLANK(K62),"",IF(K62="N/A","",IF(ISNUMBER(K62),+K62,_xlfn.NUMBERVALUE(LEFT(K62,(FIND("(",K62)-2))))))</f>
        <v/>
      </c>
      <c r="Q62" s="56" t="str">
        <f>IF(SUM(L62:P62)&gt;0,MIN(L62,M62,N62,O62,P62),"")</f>
        <v/>
      </c>
      <c r="R62" s="44">
        <f ca="1">IFERROR(MIN((IF(ISTEXT(G62),IF(G62="N/A","",_xlfn.NUMBERVALUE(LEFT(G62,(FIND("(",G62)-2)))),_xlfn.NUMBERVALUE(INDIRECT(CELL("address",G62))))),(IF(ISTEXT(H62),IF(H62="N/A","",_xlfn.NUMBERVALUE(LEFT(H62,(FIND("(",H62)-2)))),_xlfn.NUMBERVALUE(INDIRECT(CELL("address",H62))))),(IF(ISTEXT(I62),IF(I62="N/A","",_xlfn.NUMBERVALUE(LEFT(I62,(FIND("(",I62)-2)))),_xlfn.NUMBERVALUE(INDIRECT(CELL("address",I62))))),(IF(ISTEXT(J62),IF(J62="N/A","",_xlfn.NUMBERVALUE(LEFT(J62,(FIND("(",J62)-2)))),_xlfn.NUMBERVALUE(INDIRECT(CELL("address",J62))))),(IF(ISTEXT(K62),IF(K62="N/A","",_xlfn.NUMBERVALUE(LEFT(K62,(FIND("(",K62)-2)))),_xlfn.NUMBERVALUE(INDIRECT(CELL("address",K62)))))),MIN(G62:K62))</f>
        <v>0</v>
      </c>
      <c r="S62" s="57" t="str">
        <f>IFERROR((F62*Q62),"")</f>
        <v/>
      </c>
    </row>
    <row r="63" spans="2:19" x14ac:dyDescent="0.25">
      <c r="B63" s="2" t="str">
        <f t="shared" si="2"/>
        <v/>
      </c>
      <c r="C63" s="11"/>
      <c r="D63" s="10"/>
      <c r="E63" s="3"/>
      <c r="F63" s="3"/>
      <c r="G63" s="40"/>
      <c r="H63" s="40"/>
      <c r="I63" s="40"/>
      <c r="J63" s="40"/>
      <c r="K63" s="40"/>
      <c r="L63" s="15" t="str">
        <f>IF(ISBLANK(G63),"",IF(G63="N/A","",IF(ISNUMBER(G63),+G63,_xlfn.NUMBERVALUE(LEFT(G63,(FIND("(",G63)-2))))))</f>
        <v/>
      </c>
      <c r="M63" s="15" t="str">
        <f>IF(ISBLANK(H63),"",IF(H63="N/A","",IF(ISNUMBER(H63),+H63,_xlfn.NUMBERVALUE(LEFT(H63,(FIND("(",H63)-2))))))</f>
        <v/>
      </c>
      <c r="N63" s="15" t="str">
        <f>IF(ISBLANK(I63),"",IF(I63="N/A","",IF(ISNUMBER(I63),+I63,_xlfn.NUMBERVALUE(LEFT(I63,(FIND("(",I63)-2))))))</f>
        <v/>
      </c>
      <c r="O63" s="15" t="str">
        <f>IF(ISBLANK(J63),"",IF(J63="N/A","",IF(ISNUMBER(J63),+J63,_xlfn.NUMBERVALUE(LEFT(J63,(FIND("(",J63)-2))))))</f>
        <v/>
      </c>
      <c r="P63" s="15" t="str">
        <f>IF(ISBLANK(K63),"",IF(K63="N/A","",IF(ISNUMBER(K63),+K63,_xlfn.NUMBERVALUE(LEFT(K63,(FIND("(",K63)-2))))))</f>
        <v/>
      </c>
      <c r="Q63" s="56" t="str">
        <f>IF(SUM(L63:P63)&gt;0,MIN(L63,M63,N63,O63,P63),"")</f>
        <v/>
      </c>
      <c r="R63" s="44">
        <f ca="1">IFERROR(MIN((IF(ISTEXT(G63),IF(G63="N/A","",_xlfn.NUMBERVALUE(LEFT(G63,(FIND("(",G63)-2)))),_xlfn.NUMBERVALUE(INDIRECT(CELL("address",G63))))),(IF(ISTEXT(H63),IF(H63="N/A","",_xlfn.NUMBERVALUE(LEFT(H63,(FIND("(",H63)-2)))),_xlfn.NUMBERVALUE(INDIRECT(CELL("address",H63))))),(IF(ISTEXT(I63),IF(I63="N/A","",_xlfn.NUMBERVALUE(LEFT(I63,(FIND("(",I63)-2)))),_xlfn.NUMBERVALUE(INDIRECT(CELL("address",I63))))),(IF(ISTEXT(J63),IF(J63="N/A","",_xlfn.NUMBERVALUE(LEFT(J63,(FIND("(",J63)-2)))),_xlfn.NUMBERVALUE(INDIRECT(CELL("address",J63))))),(IF(ISTEXT(K63),IF(K63="N/A","",_xlfn.NUMBERVALUE(LEFT(K63,(FIND("(",K63)-2)))),_xlfn.NUMBERVALUE(INDIRECT(CELL("address",K63)))))),MIN(G63:K63))</f>
        <v>0</v>
      </c>
      <c r="S63" s="57" t="str">
        <f>IFERROR((F63*Q63),"")</f>
        <v/>
      </c>
    </row>
    <row r="64" spans="2:19" x14ac:dyDescent="0.25">
      <c r="B64" s="2" t="str">
        <f t="shared" si="2"/>
        <v/>
      </c>
      <c r="C64" s="11"/>
      <c r="D64" s="10"/>
      <c r="E64" s="3"/>
      <c r="F64" s="3"/>
      <c r="G64" s="40"/>
      <c r="H64" s="40"/>
      <c r="I64" s="40"/>
      <c r="J64" s="40"/>
      <c r="K64" s="40"/>
      <c r="L64" s="15" t="str">
        <f>IF(ISBLANK(G64),"",IF(G64="N/A","",IF(ISNUMBER(G64),+G64,_xlfn.NUMBERVALUE(LEFT(G64,(FIND("(",G64)-2))))))</f>
        <v/>
      </c>
      <c r="M64" s="15" t="str">
        <f>IF(ISBLANK(H64),"",IF(H64="N/A","",IF(ISNUMBER(H64),+H64,_xlfn.NUMBERVALUE(LEFT(H64,(FIND("(",H64)-2))))))</f>
        <v/>
      </c>
      <c r="N64" s="15" t="str">
        <f>IF(ISBLANK(I64),"",IF(I64="N/A","",IF(ISNUMBER(I64),+I64,_xlfn.NUMBERVALUE(LEFT(I64,(FIND("(",I64)-2))))))</f>
        <v/>
      </c>
      <c r="O64" s="15" t="str">
        <f>IF(ISBLANK(J64),"",IF(J64="N/A","",IF(ISNUMBER(J64),+J64,_xlfn.NUMBERVALUE(LEFT(J64,(FIND("(",J64)-2))))))</f>
        <v/>
      </c>
      <c r="P64" s="15" t="str">
        <f>IF(ISBLANK(K64),"",IF(K64="N/A","",IF(ISNUMBER(K64),+K64,_xlfn.NUMBERVALUE(LEFT(K64,(FIND("(",K64)-2))))))</f>
        <v/>
      </c>
      <c r="Q64" s="56" t="str">
        <f>IF(SUM(L64:P64)&gt;0,MIN(L64,M64,N64,O64,P64),"")</f>
        <v/>
      </c>
      <c r="R64" s="44">
        <f ca="1">IFERROR(MIN((IF(ISTEXT(G64),IF(G64="N/A","",_xlfn.NUMBERVALUE(LEFT(G64,(FIND("(",G64)-2)))),_xlfn.NUMBERVALUE(INDIRECT(CELL("address",G64))))),(IF(ISTEXT(H64),IF(H64="N/A","",_xlfn.NUMBERVALUE(LEFT(H64,(FIND("(",H64)-2)))),_xlfn.NUMBERVALUE(INDIRECT(CELL("address",H64))))),(IF(ISTEXT(I64),IF(I64="N/A","",_xlfn.NUMBERVALUE(LEFT(I64,(FIND("(",I64)-2)))),_xlfn.NUMBERVALUE(INDIRECT(CELL("address",I64))))),(IF(ISTEXT(J64),IF(J64="N/A","",_xlfn.NUMBERVALUE(LEFT(J64,(FIND("(",J64)-2)))),_xlfn.NUMBERVALUE(INDIRECT(CELL("address",J64))))),(IF(ISTEXT(K64),IF(K64="N/A","",_xlfn.NUMBERVALUE(LEFT(K64,(FIND("(",K64)-2)))),_xlfn.NUMBERVALUE(INDIRECT(CELL("address",K64)))))),MIN(G64:K64))</f>
        <v>0</v>
      </c>
      <c r="S64" s="57" t="str">
        <f>IFERROR((F64*Q64),"")</f>
        <v/>
      </c>
    </row>
    <row r="65" spans="2:19" x14ac:dyDescent="0.25">
      <c r="B65" s="2" t="str">
        <f t="shared" si="2"/>
        <v/>
      </c>
      <c r="C65" s="11"/>
      <c r="D65" s="10"/>
      <c r="E65" s="3"/>
      <c r="F65" s="3"/>
      <c r="G65" s="40"/>
      <c r="H65" s="40"/>
      <c r="I65" s="40"/>
      <c r="J65" s="40"/>
      <c r="K65" s="40"/>
      <c r="L65" s="15" t="str">
        <f>IF(ISBLANK(G65),"",IF(G65="N/A","",IF(ISNUMBER(G65),+G65,_xlfn.NUMBERVALUE(LEFT(G65,(FIND("(",G65)-2))))))</f>
        <v/>
      </c>
      <c r="M65" s="15" t="str">
        <f>IF(ISBLANK(H65),"",IF(H65="N/A","",IF(ISNUMBER(H65),+H65,_xlfn.NUMBERVALUE(LEFT(H65,(FIND("(",H65)-2))))))</f>
        <v/>
      </c>
      <c r="N65" s="15" t="str">
        <f>IF(ISBLANK(I65),"",IF(I65="N/A","",IF(ISNUMBER(I65),+I65,_xlfn.NUMBERVALUE(LEFT(I65,(FIND("(",I65)-2))))))</f>
        <v/>
      </c>
      <c r="O65" s="15" t="str">
        <f>IF(ISBLANK(J65),"",IF(J65="N/A","",IF(ISNUMBER(J65),+J65,_xlfn.NUMBERVALUE(LEFT(J65,(FIND("(",J65)-2))))))</f>
        <v/>
      </c>
      <c r="P65" s="15" t="str">
        <f>IF(ISBLANK(K65),"",IF(K65="N/A","",IF(ISNUMBER(K65),+K65,_xlfn.NUMBERVALUE(LEFT(K65,(FIND("(",K65)-2))))))</f>
        <v/>
      </c>
      <c r="Q65" s="56" t="str">
        <f>IF(SUM(L65:P65)&gt;0,MIN(L65,M65,N65,O65,P65),"")</f>
        <v/>
      </c>
      <c r="R65" s="44">
        <f ca="1">IFERROR(MIN((IF(ISTEXT(G65),IF(G65="N/A","",_xlfn.NUMBERVALUE(LEFT(G65,(FIND("(",G65)-2)))),_xlfn.NUMBERVALUE(INDIRECT(CELL("address",G65))))),(IF(ISTEXT(H65),IF(H65="N/A","",_xlfn.NUMBERVALUE(LEFT(H65,(FIND("(",H65)-2)))),_xlfn.NUMBERVALUE(INDIRECT(CELL("address",H65))))),(IF(ISTEXT(I65),IF(I65="N/A","",_xlfn.NUMBERVALUE(LEFT(I65,(FIND("(",I65)-2)))),_xlfn.NUMBERVALUE(INDIRECT(CELL("address",I65))))),(IF(ISTEXT(J65),IF(J65="N/A","",_xlfn.NUMBERVALUE(LEFT(J65,(FIND("(",J65)-2)))),_xlfn.NUMBERVALUE(INDIRECT(CELL("address",J65))))),(IF(ISTEXT(K65),IF(K65="N/A","",_xlfn.NUMBERVALUE(LEFT(K65,(FIND("(",K65)-2)))),_xlfn.NUMBERVALUE(INDIRECT(CELL("address",K65)))))),MIN(G65:K65))</f>
        <v>0</v>
      </c>
      <c r="S65" s="57" t="str">
        <f>IFERROR((F65*Q65),"")</f>
        <v/>
      </c>
    </row>
    <row r="66" spans="2:19" x14ac:dyDescent="0.25">
      <c r="B66" s="2" t="str">
        <f t="shared" si="2"/>
        <v/>
      </c>
      <c r="C66" s="11"/>
      <c r="D66" s="10"/>
      <c r="E66" s="3"/>
      <c r="F66" s="3"/>
      <c r="G66" s="40"/>
      <c r="H66" s="40"/>
      <c r="I66" s="40"/>
      <c r="J66" s="40"/>
      <c r="K66" s="40"/>
      <c r="L66" s="15" t="str">
        <f>IF(ISBLANK(G66),"",IF(G66="N/A","",IF(ISNUMBER(G66),+G66,_xlfn.NUMBERVALUE(LEFT(G66,(FIND("(",G66)-2))))))</f>
        <v/>
      </c>
      <c r="M66" s="15" t="str">
        <f>IF(ISBLANK(H66),"",IF(H66="N/A","",IF(ISNUMBER(H66),+H66,_xlfn.NUMBERVALUE(LEFT(H66,(FIND("(",H66)-2))))))</f>
        <v/>
      </c>
      <c r="N66" s="15" t="str">
        <f>IF(ISBLANK(I66),"",IF(I66="N/A","",IF(ISNUMBER(I66),+I66,_xlfn.NUMBERVALUE(LEFT(I66,(FIND("(",I66)-2))))))</f>
        <v/>
      </c>
      <c r="O66" s="15" t="str">
        <f>IF(ISBLANK(J66),"",IF(J66="N/A","",IF(ISNUMBER(J66),+J66,_xlfn.NUMBERVALUE(LEFT(J66,(FIND("(",J66)-2))))))</f>
        <v/>
      </c>
      <c r="P66" s="15" t="str">
        <f>IF(ISBLANK(K66),"",IF(K66="N/A","",IF(ISNUMBER(K66),+K66,_xlfn.NUMBERVALUE(LEFT(K66,(FIND("(",K66)-2))))))</f>
        <v/>
      </c>
      <c r="Q66" s="56" t="str">
        <f>IF(SUM(L66:P66)&gt;0,MIN(L66,M66,N66,O66,P66),"")</f>
        <v/>
      </c>
      <c r="R66" s="44">
        <f ca="1">IFERROR(MIN((IF(ISTEXT(G66),IF(G66="N/A","",_xlfn.NUMBERVALUE(LEFT(G66,(FIND("(",G66)-2)))),_xlfn.NUMBERVALUE(INDIRECT(CELL("address",G66))))),(IF(ISTEXT(H66),IF(H66="N/A","",_xlfn.NUMBERVALUE(LEFT(H66,(FIND("(",H66)-2)))),_xlfn.NUMBERVALUE(INDIRECT(CELL("address",H66))))),(IF(ISTEXT(I66),IF(I66="N/A","",_xlfn.NUMBERVALUE(LEFT(I66,(FIND("(",I66)-2)))),_xlfn.NUMBERVALUE(INDIRECT(CELL("address",I66))))),(IF(ISTEXT(J66),IF(J66="N/A","",_xlfn.NUMBERVALUE(LEFT(J66,(FIND("(",J66)-2)))),_xlfn.NUMBERVALUE(INDIRECT(CELL("address",J66))))),(IF(ISTEXT(K66),IF(K66="N/A","",_xlfn.NUMBERVALUE(LEFT(K66,(FIND("(",K66)-2)))),_xlfn.NUMBERVALUE(INDIRECT(CELL("address",K66)))))),MIN(G66:K66))</f>
        <v>0</v>
      </c>
      <c r="S66" s="57" t="str">
        <f>IFERROR((F66*Q66),"")</f>
        <v/>
      </c>
    </row>
    <row r="67" spans="2:19" x14ac:dyDescent="0.25">
      <c r="B67" s="2" t="str">
        <f t="shared" si="2"/>
        <v/>
      </c>
      <c r="C67" s="11"/>
      <c r="D67" s="10"/>
      <c r="E67" s="3"/>
      <c r="F67" s="3"/>
      <c r="G67" s="40"/>
      <c r="H67" s="40"/>
      <c r="I67" s="40"/>
      <c r="J67" s="40"/>
      <c r="K67" s="40"/>
      <c r="L67" s="15" t="str">
        <f>IF(ISBLANK(G67),"",IF(G67="N/A","",IF(ISNUMBER(G67),+G67,_xlfn.NUMBERVALUE(LEFT(G67,(FIND("(",G67)-2))))))</f>
        <v/>
      </c>
      <c r="M67" s="15" t="str">
        <f>IF(ISBLANK(H67),"",IF(H67="N/A","",IF(ISNUMBER(H67),+H67,_xlfn.NUMBERVALUE(LEFT(H67,(FIND("(",H67)-2))))))</f>
        <v/>
      </c>
      <c r="N67" s="15" t="str">
        <f>IF(ISBLANK(I67),"",IF(I67="N/A","",IF(ISNUMBER(I67),+I67,_xlfn.NUMBERVALUE(LEFT(I67,(FIND("(",I67)-2))))))</f>
        <v/>
      </c>
      <c r="O67" s="15" t="str">
        <f>IF(ISBLANK(J67),"",IF(J67="N/A","",IF(ISNUMBER(J67),+J67,_xlfn.NUMBERVALUE(LEFT(J67,(FIND("(",J67)-2))))))</f>
        <v/>
      </c>
      <c r="P67" s="15" t="str">
        <f>IF(ISBLANK(K67),"",IF(K67="N/A","",IF(ISNUMBER(K67),+K67,_xlfn.NUMBERVALUE(LEFT(K67,(FIND("(",K67)-2))))))</f>
        <v/>
      </c>
      <c r="Q67" s="56" t="str">
        <f>IF(SUM(L67:P67)&gt;0,MIN(L67,M67,N67,O67,P67),"")</f>
        <v/>
      </c>
      <c r="R67" s="44">
        <f ca="1">IFERROR(MIN((IF(ISTEXT(G67),IF(G67="N/A","",_xlfn.NUMBERVALUE(LEFT(G67,(FIND("(",G67)-2)))),_xlfn.NUMBERVALUE(INDIRECT(CELL("address",G67))))),(IF(ISTEXT(H67),IF(H67="N/A","",_xlfn.NUMBERVALUE(LEFT(H67,(FIND("(",H67)-2)))),_xlfn.NUMBERVALUE(INDIRECT(CELL("address",H67))))),(IF(ISTEXT(I67),IF(I67="N/A","",_xlfn.NUMBERVALUE(LEFT(I67,(FIND("(",I67)-2)))),_xlfn.NUMBERVALUE(INDIRECT(CELL("address",I67))))),(IF(ISTEXT(J67),IF(J67="N/A","",_xlfn.NUMBERVALUE(LEFT(J67,(FIND("(",J67)-2)))),_xlfn.NUMBERVALUE(INDIRECT(CELL("address",J67))))),(IF(ISTEXT(K67),IF(K67="N/A","",_xlfn.NUMBERVALUE(LEFT(K67,(FIND("(",K67)-2)))),_xlfn.NUMBERVALUE(INDIRECT(CELL("address",K67)))))),MIN(G67:K67))</f>
        <v>0</v>
      </c>
      <c r="S67" s="57" t="str">
        <f>IFERROR((F67*Q67),"")</f>
        <v/>
      </c>
    </row>
    <row r="68" spans="2:19" x14ac:dyDescent="0.25">
      <c r="B68" s="2" t="str">
        <f t="shared" ref="B68:B131" si="3">IFERROR(IF(C68&gt;0,IF(ISNUMBER(Q68),INDEX(L$2:P$2,1,MATCH(Q68,L68:P68,0)),""),""),"")</f>
        <v/>
      </c>
      <c r="C68" s="11"/>
      <c r="D68" s="10"/>
      <c r="E68" s="3"/>
      <c r="F68" s="3"/>
      <c r="G68" s="40"/>
      <c r="H68" s="40"/>
      <c r="I68" s="40"/>
      <c r="J68" s="40"/>
      <c r="K68" s="40"/>
      <c r="L68" s="15" t="str">
        <f>IF(ISBLANK(G68),"",IF(G68="N/A","",IF(ISNUMBER(G68),+G68,_xlfn.NUMBERVALUE(LEFT(G68,(FIND("(",G68)-2))))))</f>
        <v/>
      </c>
      <c r="M68" s="15" t="str">
        <f>IF(ISBLANK(H68),"",IF(H68="N/A","",IF(ISNUMBER(H68),+H68,_xlfn.NUMBERVALUE(LEFT(H68,(FIND("(",H68)-2))))))</f>
        <v/>
      </c>
      <c r="N68" s="15" t="str">
        <f>IF(ISBLANK(I68),"",IF(I68="N/A","",IF(ISNUMBER(I68),+I68,_xlfn.NUMBERVALUE(LEFT(I68,(FIND("(",I68)-2))))))</f>
        <v/>
      </c>
      <c r="O68" s="15" t="str">
        <f>IF(ISBLANK(J68),"",IF(J68="N/A","",IF(ISNUMBER(J68),+J68,_xlfn.NUMBERVALUE(LEFT(J68,(FIND("(",J68)-2))))))</f>
        <v/>
      </c>
      <c r="P68" s="15" t="str">
        <f>IF(ISBLANK(K68),"",IF(K68="N/A","",IF(ISNUMBER(K68),+K68,_xlfn.NUMBERVALUE(LEFT(K68,(FIND("(",K68)-2))))))</f>
        <v/>
      </c>
      <c r="Q68" s="56" t="str">
        <f>IF(SUM(L68:P68)&gt;0,MIN(L68,M68,N68,O68,P68),"")</f>
        <v/>
      </c>
      <c r="R68" s="44">
        <f ca="1">IFERROR(MIN((IF(ISTEXT(G68),IF(G68="N/A","",_xlfn.NUMBERVALUE(LEFT(G68,(FIND("(",G68)-2)))),_xlfn.NUMBERVALUE(INDIRECT(CELL("address",G68))))),(IF(ISTEXT(H68),IF(H68="N/A","",_xlfn.NUMBERVALUE(LEFT(H68,(FIND("(",H68)-2)))),_xlfn.NUMBERVALUE(INDIRECT(CELL("address",H68))))),(IF(ISTEXT(I68),IF(I68="N/A","",_xlfn.NUMBERVALUE(LEFT(I68,(FIND("(",I68)-2)))),_xlfn.NUMBERVALUE(INDIRECT(CELL("address",I68))))),(IF(ISTEXT(J68),IF(J68="N/A","",_xlfn.NUMBERVALUE(LEFT(J68,(FIND("(",J68)-2)))),_xlfn.NUMBERVALUE(INDIRECT(CELL("address",J68))))),(IF(ISTEXT(K68),IF(K68="N/A","",_xlfn.NUMBERVALUE(LEFT(K68,(FIND("(",K68)-2)))),_xlfn.NUMBERVALUE(INDIRECT(CELL("address",K68)))))),MIN(G68:K68))</f>
        <v>0</v>
      </c>
      <c r="S68" s="57" t="str">
        <f>IFERROR((F68*Q68),"")</f>
        <v/>
      </c>
    </row>
    <row r="69" spans="2:19" x14ac:dyDescent="0.25">
      <c r="B69" s="2" t="str">
        <f t="shared" si="3"/>
        <v/>
      </c>
      <c r="C69" s="11"/>
      <c r="D69" s="10"/>
      <c r="E69" s="3"/>
      <c r="F69" s="3"/>
      <c r="G69" s="40"/>
      <c r="H69" s="40"/>
      <c r="I69" s="40"/>
      <c r="J69" s="40"/>
      <c r="K69" s="40"/>
      <c r="L69" s="15" t="str">
        <f>IF(ISBLANK(G69),"",IF(G69="N/A","",IF(ISNUMBER(G69),+G69,_xlfn.NUMBERVALUE(LEFT(G69,(FIND("(",G69)-2))))))</f>
        <v/>
      </c>
      <c r="M69" s="15" t="str">
        <f>IF(ISBLANK(H69),"",IF(H69="N/A","",IF(ISNUMBER(H69),+H69,_xlfn.NUMBERVALUE(LEFT(H69,(FIND("(",H69)-2))))))</f>
        <v/>
      </c>
      <c r="N69" s="15" t="str">
        <f>IF(ISBLANK(I69),"",IF(I69="N/A","",IF(ISNUMBER(I69),+I69,_xlfn.NUMBERVALUE(LEFT(I69,(FIND("(",I69)-2))))))</f>
        <v/>
      </c>
      <c r="O69" s="15" t="str">
        <f>IF(ISBLANK(J69),"",IF(J69="N/A","",IF(ISNUMBER(J69),+J69,_xlfn.NUMBERVALUE(LEFT(J69,(FIND("(",J69)-2))))))</f>
        <v/>
      </c>
      <c r="P69" s="15" t="str">
        <f>IF(ISBLANK(K69),"",IF(K69="N/A","",IF(ISNUMBER(K69),+K69,_xlfn.NUMBERVALUE(LEFT(K69,(FIND("(",K69)-2))))))</f>
        <v/>
      </c>
      <c r="Q69" s="56" t="str">
        <f>IF(SUM(L69:P69)&gt;0,MIN(L69,M69,N69,O69,P69),"")</f>
        <v/>
      </c>
      <c r="R69" s="44">
        <f ca="1">IFERROR(MIN((IF(ISTEXT(G69),IF(G69="N/A","",_xlfn.NUMBERVALUE(LEFT(G69,(FIND("(",G69)-2)))),_xlfn.NUMBERVALUE(INDIRECT(CELL("address",G69))))),(IF(ISTEXT(H69),IF(H69="N/A","",_xlfn.NUMBERVALUE(LEFT(H69,(FIND("(",H69)-2)))),_xlfn.NUMBERVALUE(INDIRECT(CELL("address",H69))))),(IF(ISTEXT(I69),IF(I69="N/A","",_xlfn.NUMBERVALUE(LEFT(I69,(FIND("(",I69)-2)))),_xlfn.NUMBERVALUE(INDIRECT(CELL("address",I69))))),(IF(ISTEXT(J69),IF(J69="N/A","",_xlfn.NUMBERVALUE(LEFT(J69,(FIND("(",J69)-2)))),_xlfn.NUMBERVALUE(INDIRECT(CELL("address",J69))))),(IF(ISTEXT(K69),IF(K69="N/A","",_xlfn.NUMBERVALUE(LEFT(K69,(FIND("(",K69)-2)))),_xlfn.NUMBERVALUE(INDIRECT(CELL("address",K69)))))),MIN(G69:K69))</f>
        <v>0</v>
      </c>
      <c r="S69" s="57" t="str">
        <f>IFERROR((F69*Q69),"")</f>
        <v/>
      </c>
    </row>
    <row r="70" spans="2:19" x14ac:dyDescent="0.25">
      <c r="B70" s="2" t="str">
        <f t="shared" si="3"/>
        <v/>
      </c>
      <c r="C70" s="11"/>
      <c r="D70" s="10"/>
      <c r="E70" s="3"/>
      <c r="F70" s="3"/>
      <c r="G70" s="40"/>
      <c r="H70" s="40"/>
      <c r="I70" s="40"/>
      <c r="J70" s="40"/>
      <c r="K70" s="40"/>
      <c r="L70" s="15" t="str">
        <f>IF(ISBLANK(G70),"",IF(G70="N/A","",IF(ISNUMBER(G70),+G70,_xlfn.NUMBERVALUE(LEFT(G70,(FIND("(",G70)-2))))))</f>
        <v/>
      </c>
      <c r="M70" s="15" t="str">
        <f>IF(ISBLANK(H70),"",IF(H70="N/A","",IF(ISNUMBER(H70),+H70,_xlfn.NUMBERVALUE(LEFT(H70,(FIND("(",H70)-2))))))</f>
        <v/>
      </c>
      <c r="N70" s="15" t="str">
        <f>IF(ISBLANK(I70),"",IF(I70="N/A","",IF(ISNUMBER(I70),+I70,_xlfn.NUMBERVALUE(LEFT(I70,(FIND("(",I70)-2))))))</f>
        <v/>
      </c>
      <c r="O70" s="15" t="str">
        <f>IF(ISBLANK(J70),"",IF(J70="N/A","",IF(ISNUMBER(J70),+J70,_xlfn.NUMBERVALUE(LEFT(J70,(FIND("(",J70)-2))))))</f>
        <v/>
      </c>
      <c r="P70" s="15" t="str">
        <f>IF(ISBLANK(K70),"",IF(K70="N/A","",IF(ISNUMBER(K70),+K70,_xlfn.NUMBERVALUE(LEFT(K70,(FIND("(",K70)-2))))))</f>
        <v/>
      </c>
      <c r="Q70" s="56" t="str">
        <f>IF(SUM(L70:P70)&gt;0,MIN(L70,M70,N70,O70,P70),"")</f>
        <v/>
      </c>
      <c r="R70" s="44">
        <f ca="1">IFERROR(MIN((IF(ISTEXT(G70),IF(G70="N/A","",_xlfn.NUMBERVALUE(LEFT(G70,(FIND("(",G70)-2)))),_xlfn.NUMBERVALUE(INDIRECT(CELL("address",G70))))),(IF(ISTEXT(H70),IF(H70="N/A","",_xlfn.NUMBERVALUE(LEFT(H70,(FIND("(",H70)-2)))),_xlfn.NUMBERVALUE(INDIRECT(CELL("address",H70))))),(IF(ISTEXT(I70),IF(I70="N/A","",_xlfn.NUMBERVALUE(LEFT(I70,(FIND("(",I70)-2)))),_xlfn.NUMBERVALUE(INDIRECT(CELL("address",I70))))),(IF(ISTEXT(J70),IF(J70="N/A","",_xlfn.NUMBERVALUE(LEFT(J70,(FIND("(",J70)-2)))),_xlfn.NUMBERVALUE(INDIRECT(CELL("address",J70))))),(IF(ISTEXT(K70),IF(K70="N/A","",_xlfn.NUMBERVALUE(LEFT(K70,(FIND("(",K70)-2)))),_xlfn.NUMBERVALUE(INDIRECT(CELL("address",K70)))))),MIN(G70:K70))</f>
        <v>0</v>
      </c>
      <c r="S70" s="57" t="str">
        <f>IFERROR((F70*Q70),"")</f>
        <v/>
      </c>
    </row>
    <row r="71" spans="2:19" x14ac:dyDescent="0.25">
      <c r="B71" s="2" t="str">
        <f t="shared" si="3"/>
        <v/>
      </c>
      <c r="C71" s="11"/>
      <c r="D71" s="10"/>
      <c r="E71" s="3"/>
      <c r="F71" s="3"/>
      <c r="G71" s="40"/>
      <c r="H71" s="40"/>
      <c r="I71" s="40"/>
      <c r="J71" s="40"/>
      <c r="K71" s="40"/>
      <c r="L71" s="15" t="str">
        <f>IF(ISBLANK(G71),"",IF(G71="N/A","",IF(ISNUMBER(G71),+G71,_xlfn.NUMBERVALUE(LEFT(G71,(FIND("(",G71)-2))))))</f>
        <v/>
      </c>
      <c r="M71" s="15" t="str">
        <f>IF(ISBLANK(H71),"",IF(H71="N/A","",IF(ISNUMBER(H71),+H71,_xlfn.NUMBERVALUE(LEFT(H71,(FIND("(",H71)-2))))))</f>
        <v/>
      </c>
      <c r="N71" s="15" t="str">
        <f>IF(ISBLANK(I71),"",IF(I71="N/A","",IF(ISNUMBER(I71),+I71,_xlfn.NUMBERVALUE(LEFT(I71,(FIND("(",I71)-2))))))</f>
        <v/>
      </c>
      <c r="O71" s="15" t="str">
        <f>IF(ISBLANK(J71),"",IF(J71="N/A","",IF(ISNUMBER(J71),+J71,_xlfn.NUMBERVALUE(LEFT(J71,(FIND("(",J71)-2))))))</f>
        <v/>
      </c>
      <c r="P71" s="15" t="str">
        <f>IF(ISBLANK(K71),"",IF(K71="N/A","",IF(ISNUMBER(K71),+K71,_xlfn.NUMBERVALUE(LEFT(K71,(FIND("(",K71)-2))))))</f>
        <v/>
      </c>
      <c r="Q71" s="56" t="str">
        <f>IF(SUM(L71:P71)&gt;0,MIN(L71,M71,N71,O71,P71),"")</f>
        <v/>
      </c>
      <c r="R71" s="44">
        <f ca="1">IFERROR(MIN((IF(ISTEXT(G71),IF(G71="N/A","",_xlfn.NUMBERVALUE(LEFT(G71,(FIND("(",G71)-2)))),_xlfn.NUMBERVALUE(INDIRECT(CELL("address",G71))))),(IF(ISTEXT(H71),IF(H71="N/A","",_xlfn.NUMBERVALUE(LEFT(H71,(FIND("(",H71)-2)))),_xlfn.NUMBERVALUE(INDIRECT(CELL("address",H71))))),(IF(ISTEXT(I71),IF(I71="N/A","",_xlfn.NUMBERVALUE(LEFT(I71,(FIND("(",I71)-2)))),_xlfn.NUMBERVALUE(INDIRECT(CELL("address",I71))))),(IF(ISTEXT(J71),IF(J71="N/A","",_xlfn.NUMBERVALUE(LEFT(J71,(FIND("(",J71)-2)))),_xlfn.NUMBERVALUE(INDIRECT(CELL("address",J71))))),(IF(ISTEXT(K71),IF(K71="N/A","",_xlfn.NUMBERVALUE(LEFT(K71,(FIND("(",K71)-2)))),_xlfn.NUMBERVALUE(INDIRECT(CELL("address",K71)))))),MIN(G71:K71))</f>
        <v>0</v>
      </c>
      <c r="S71" s="57" t="str">
        <f>IFERROR((F71*Q71),"")</f>
        <v/>
      </c>
    </row>
    <row r="72" spans="2:19" x14ac:dyDescent="0.25">
      <c r="B72" s="2" t="str">
        <f t="shared" si="3"/>
        <v/>
      </c>
      <c r="C72" s="11"/>
      <c r="D72" s="10"/>
      <c r="E72" s="3"/>
      <c r="F72" s="3"/>
      <c r="G72" s="40"/>
      <c r="H72" s="40"/>
      <c r="I72" s="40"/>
      <c r="J72" s="40"/>
      <c r="K72" s="40"/>
      <c r="L72" s="15" t="str">
        <f>IF(ISBLANK(G72),"",IF(G72="N/A","",IF(ISNUMBER(G72),+G72,_xlfn.NUMBERVALUE(LEFT(G72,(FIND("(",G72)-2))))))</f>
        <v/>
      </c>
      <c r="M72" s="15" t="str">
        <f>IF(ISBLANK(H72),"",IF(H72="N/A","",IF(ISNUMBER(H72),+H72,_xlfn.NUMBERVALUE(LEFT(H72,(FIND("(",H72)-2))))))</f>
        <v/>
      </c>
      <c r="N72" s="15" t="str">
        <f>IF(ISBLANK(I72),"",IF(I72="N/A","",IF(ISNUMBER(I72),+I72,_xlfn.NUMBERVALUE(LEFT(I72,(FIND("(",I72)-2))))))</f>
        <v/>
      </c>
      <c r="O72" s="15" t="str">
        <f>IF(ISBLANK(J72),"",IF(J72="N/A","",IF(ISNUMBER(J72),+J72,_xlfn.NUMBERVALUE(LEFT(J72,(FIND("(",J72)-2))))))</f>
        <v/>
      </c>
      <c r="P72" s="15" t="str">
        <f>IF(ISBLANK(K72),"",IF(K72="N/A","",IF(ISNUMBER(K72),+K72,_xlfn.NUMBERVALUE(LEFT(K72,(FIND("(",K72)-2))))))</f>
        <v/>
      </c>
      <c r="Q72" s="56" t="str">
        <f>IF(SUM(L72:P72)&gt;0,MIN(L72,M72,N72,O72,P72),"")</f>
        <v/>
      </c>
      <c r="R72" s="44">
        <f ca="1">IFERROR(MIN((IF(ISTEXT(G72),IF(G72="N/A","",_xlfn.NUMBERVALUE(LEFT(G72,(FIND("(",G72)-2)))),_xlfn.NUMBERVALUE(INDIRECT(CELL("address",G72))))),(IF(ISTEXT(H72),IF(H72="N/A","",_xlfn.NUMBERVALUE(LEFT(H72,(FIND("(",H72)-2)))),_xlfn.NUMBERVALUE(INDIRECT(CELL("address",H72))))),(IF(ISTEXT(I72),IF(I72="N/A","",_xlfn.NUMBERVALUE(LEFT(I72,(FIND("(",I72)-2)))),_xlfn.NUMBERVALUE(INDIRECT(CELL("address",I72))))),(IF(ISTEXT(J72),IF(J72="N/A","",_xlfn.NUMBERVALUE(LEFT(J72,(FIND("(",J72)-2)))),_xlfn.NUMBERVALUE(INDIRECT(CELL("address",J72))))),(IF(ISTEXT(K72),IF(K72="N/A","",_xlfn.NUMBERVALUE(LEFT(K72,(FIND("(",K72)-2)))),_xlfn.NUMBERVALUE(INDIRECT(CELL("address",K72)))))),MIN(G72:K72))</f>
        <v>0</v>
      </c>
      <c r="S72" s="57" t="str">
        <f>IFERROR((F72*Q72),"")</f>
        <v/>
      </c>
    </row>
    <row r="73" spans="2:19" x14ac:dyDescent="0.25">
      <c r="B73" s="2" t="str">
        <f t="shared" si="3"/>
        <v/>
      </c>
      <c r="C73" s="11"/>
      <c r="D73" s="10"/>
      <c r="E73" s="3"/>
      <c r="F73" s="3"/>
      <c r="G73" s="40"/>
      <c r="H73" s="40"/>
      <c r="I73" s="40"/>
      <c r="J73" s="40"/>
      <c r="K73" s="40"/>
      <c r="L73" s="15" t="str">
        <f>IF(ISBLANK(G73),"",IF(G73="N/A","",IF(ISNUMBER(G73),+G73,_xlfn.NUMBERVALUE(LEFT(G73,(FIND("(",G73)-2))))))</f>
        <v/>
      </c>
      <c r="M73" s="15" t="str">
        <f>IF(ISBLANK(H73),"",IF(H73="N/A","",IF(ISNUMBER(H73),+H73,_xlfn.NUMBERVALUE(LEFT(H73,(FIND("(",H73)-2))))))</f>
        <v/>
      </c>
      <c r="N73" s="15" t="str">
        <f>IF(ISBLANK(I73),"",IF(I73="N/A","",IF(ISNUMBER(I73),+I73,_xlfn.NUMBERVALUE(LEFT(I73,(FIND("(",I73)-2))))))</f>
        <v/>
      </c>
      <c r="O73" s="15" t="str">
        <f>IF(ISBLANK(J73),"",IF(J73="N/A","",IF(ISNUMBER(J73),+J73,_xlfn.NUMBERVALUE(LEFT(J73,(FIND("(",J73)-2))))))</f>
        <v/>
      </c>
      <c r="P73" s="15" t="str">
        <f>IF(ISBLANK(K73),"",IF(K73="N/A","",IF(ISNUMBER(K73),+K73,_xlfn.NUMBERVALUE(LEFT(K73,(FIND("(",K73)-2))))))</f>
        <v/>
      </c>
      <c r="Q73" s="56" t="str">
        <f>IF(SUM(L73:P73)&gt;0,MIN(L73,M73,N73,O73,P73),"")</f>
        <v/>
      </c>
      <c r="R73" s="44">
        <f ca="1">IFERROR(MIN((IF(ISTEXT(G73),IF(G73="N/A","",_xlfn.NUMBERVALUE(LEFT(G73,(FIND("(",G73)-2)))),_xlfn.NUMBERVALUE(INDIRECT(CELL("address",G73))))),(IF(ISTEXT(H73),IF(H73="N/A","",_xlfn.NUMBERVALUE(LEFT(H73,(FIND("(",H73)-2)))),_xlfn.NUMBERVALUE(INDIRECT(CELL("address",H73))))),(IF(ISTEXT(I73),IF(I73="N/A","",_xlfn.NUMBERVALUE(LEFT(I73,(FIND("(",I73)-2)))),_xlfn.NUMBERVALUE(INDIRECT(CELL("address",I73))))),(IF(ISTEXT(J73),IF(J73="N/A","",_xlfn.NUMBERVALUE(LEFT(J73,(FIND("(",J73)-2)))),_xlfn.NUMBERVALUE(INDIRECT(CELL("address",J73))))),(IF(ISTEXT(K73),IF(K73="N/A","",_xlfn.NUMBERVALUE(LEFT(K73,(FIND("(",K73)-2)))),_xlfn.NUMBERVALUE(INDIRECT(CELL("address",K73)))))),MIN(G73:K73))</f>
        <v>0</v>
      </c>
      <c r="S73" s="57" t="str">
        <f>IFERROR((F73*Q73),"")</f>
        <v/>
      </c>
    </row>
    <row r="74" spans="2:19" x14ac:dyDescent="0.25">
      <c r="B74" s="2" t="str">
        <f t="shared" si="3"/>
        <v/>
      </c>
      <c r="C74" s="11"/>
      <c r="D74" s="10"/>
      <c r="E74" s="3"/>
      <c r="F74" s="3"/>
      <c r="G74" s="40"/>
      <c r="H74" s="40"/>
      <c r="I74" s="40"/>
      <c r="J74" s="40"/>
      <c r="K74" s="40"/>
      <c r="L74" s="15" t="str">
        <f>IF(ISBLANK(G74),"",IF(G74="N/A","",IF(ISNUMBER(G74),+G74,_xlfn.NUMBERVALUE(LEFT(G74,(FIND("(",G74)-2))))))</f>
        <v/>
      </c>
      <c r="M74" s="15" t="str">
        <f>IF(ISBLANK(H74),"",IF(H74="N/A","",IF(ISNUMBER(H74),+H74,_xlfn.NUMBERVALUE(LEFT(H74,(FIND("(",H74)-2))))))</f>
        <v/>
      </c>
      <c r="N74" s="15" t="str">
        <f>IF(ISBLANK(I74),"",IF(I74="N/A","",IF(ISNUMBER(I74),+I74,_xlfn.NUMBERVALUE(LEFT(I74,(FIND("(",I74)-2))))))</f>
        <v/>
      </c>
      <c r="O74" s="15" t="str">
        <f>IF(ISBLANK(J74),"",IF(J74="N/A","",IF(ISNUMBER(J74),+J74,_xlfn.NUMBERVALUE(LEFT(J74,(FIND("(",J74)-2))))))</f>
        <v/>
      </c>
      <c r="P74" s="15" t="str">
        <f>IF(ISBLANK(K74),"",IF(K74="N/A","",IF(ISNUMBER(K74),+K74,_xlfn.NUMBERVALUE(LEFT(K74,(FIND("(",K74)-2))))))</f>
        <v/>
      </c>
      <c r="Q74" s="56" t="str">
        <f>IF(SUM(L74:P74)&gt;0,MIN(L74,M74,N74,O74,P74),"")</f>
        <v/>
      </c>
      <c r="R74" s="44">
        <f ca="1">IFERROR(MIN((IF(ISTEXT(G74),IF(G74="N/A","",_xlfn.NUMBERVALUE(LEFT(G74,(FIND("(",G74)-2)))),_xlfn.NUMBERVALUE(INDIRECT(CELL("address",G74))))),(IF(ISTEXT(H74),IF(H74="N/A","",_xlfn.NUMBERVALUE(LEFT(H74,(FIND("(",H74)-2)))),_xlfn.NUMBERVALUE(INDIRECT(CELL("address",H74))))),(IF(ISTEXT(I74),IF(I74="N/A","",_xlfn.NUMBERVALUE(LEFT(I74,(FIND("(",I74)-2)))),_xlfn.NUMBERVALUE(INDIRECT(CELL("address",I74))))),(IF(ISTEXT(J74),IF(J74="N/A","",_xlfn.NUMBERVALUE(LEFT(J74,(FIND("(",J74)-2)))),_xlfn.NUMBERVALUE(INDIRECT(CELL("address",J74))))),(IF(ISTEXT(K74),IF(K74="N/A","",_xlfn.NUMBERVALUE(LEFT(K74,(FIND("(",K74)-2)))),_xlfn.NUMBERVALUE(INDIRECT(CELL("address",K74)))))),MIN(G74:K74))</f>
        <v>0</v>
      </c>
      <c r="S74" s="57" t="str">
        <f>IFERROR((F74*Q74),"")</f>
        <v/>
      </c>
    </row>
    <row r="75" spans="2:19" x14ac:dyDescent="0.25">
      <c r="B75" s="2" t="str">
        <f t="shared" si="3"/>
        <v/>
      </c>
      <c r="C75" s="11"/>
      <c r="D75" s="10"/>
      <c r="E75" s="3"/>
      <c r="F75" s="3"/>
      <c r="G75" s="40"/>
      <c r="H75" s="40"/>
      <c r="I75" s="40"/>
      <c r="J75" s="40"/>
      <c r="K75" s="40"/>
      <c r="L75" s="15" t="str">
        <f>IF(ISBLANK(G75),"",IF(G75="N/A","",IF(ISNUMBER(G75),+G75,_xlfn.NUMBERVALUE(LEFT(G75,(FIND("(",G75)-2))))))</f>
        <v/>
      </c>
      <c r="M75" s="15" t="str">
        <f>IF(ISBLANK(H75),"",IF(H75="N/A","",IF(ISNUMBER(H75),+H75,_xlfn.NUMBERVALUE(LEFT(H75,(FIND("(",H75)-2))))))</f>
        <v/>
      </c>
      <c r="N75" s="15" t="str">
        <f>IF(ISBLANK(I75),"",IF(I75="N/A","",IF(ISNUMBER(I75),+I75,_xlfn.NUMBERVALUE(LEFT(I75,(FIND("(",I75)-2))))))</f>
        <v/>
      </c>
      <c r="O75" s="15" t="str">
        <f>IF(ISBLANK(J75),"",IF(J75="N/A","",IF(ISNUMBER(J75),+J75,_xlfn.NUMBERVALUE(LEFT(J75,(FIND("(",J75)-2))))))</f>
        <v/>
      </c>
      <c r="P75" s="15" t="str">
        <f>IF(ISBLANK(K75),"",IF(K75="N/A","",IF(ISNUMBER(K75),+K75,_xlfn.NUMBERVALUE(LEFT(K75,(FIND("(",K75)-2))))))</f>
        <v/>
      </c>
      <c r="Q75" s="56" t="str">
        <f>IF(SUM(L75:P75)&gt;0,MIN(L75,M75,N75,O75,P75),"")</f>
        <v/>
      </c>
      <c r="R75" s="44">
        <f ca="1">IFERROR(MIN((IF(ISTEXT(G75),IF(G75="N/A","",_xlfn.NUMBERVALUE(LEFT(G75,(FIND("(",G75)-2)))),_xlfn.NUMBERVALUE(INDIRECT(CELL("address",G75))))),(IF(ISTEXT(H75),IF(H75="N/A","",_xlfn.NUMBERVALUE(LEFT(H75,(FIND("(",H75)-2)))),_xlfn.NUMBERVALUE(INDIRECT(CELL("address",H75))))),(IF(ISTEXT(I75),IF(I75="N/A","",_xlfn.NUMBERVALUE(LEFT(I75,(FIND("(",I75)-2)))),_xlfn.NUMBERVALUE(INDIRECT(CELL("address",I75))))),(IF(ISTEXT(J75),IF(J75="N/A","",_xlfn.NUMBERVALUE(LEFT(J75,(FIND("(",J75)-2)))),_xlfn.NUMBERVALUE(INDIRECT(CELL("address",J75))))),(IF(ISTEXT(K75),IF(K75="N/A","",_xlfn.NUMBERVALUE(LEFT(K75,(FIND("(",K75)-2)))),_xlfn.NUMBERVALUE(INDIRECT(CELL("address",K75)))))),MIN(G75:K75))</f>
        <v>0</v>
      </c>
      <c r="S75" s="57" t="str">
        <f>IFERROR((F75*Q75),"")</f>
        <v/>
      </c>
    </row>
    <row r="76" spans="2:19" x14ac:dyDescent="0.25">
      <c r="B76" s="2" t="str">
        <f t="shared" si="3"/>
        <v/>
      </c>
      <c r="C76" s="11"/>
      <c r="D76" s="10"/>
      <c r="E76" s="3"/>
      <c r="F76" s="3"/>
      <c r="G76" s="40"/>
      <c r="H76" s="40"/>
      <c r="I76" s="40"/>
      <c r="J76" s="40"/>
      <c r="K76" s="40"/>
      <c r="L76" s="15" t="str">
        <f>IF(ISBLANK(G76),"",IF(G76="N/A","",IF(ISNUMBER(G76),+G76,_xlfn.NUMBERVALUE(LEFT(G76,(FIND("(",G76)-2))))))</f>
        <v/>
      </c>
      <c r="M76" s="15" t="str">
        <f>IF(ISBLANK(H76),"",IF(H76="N/A","",IF(ISNUMBER(H76),+H76,_xlfn.NUMBERVALUE(LEFT(H76,(FIND("(",H76)-2))))))</f>
        <v/>
      </c>
      <c r="N76" s="15" t="str">
        <f>IF(ISBLANK(I76),"",IF(I76="N/A","",IF(ISNUMBER(I76),+I76,_xlfn.NUMBERVALUE(LEFT(I76,(FIND("(",I76)-2))))))</f>
        <v/>
      </c>
      <c r="O76" s="15" t="str">
        <f>IF(ISBLANK(J76),"",IF(J76="N/A","",IF(ISNUMBER(J76),+J76,_xlfn.NUMBERVALUE(LEFT(J76,(FIND("(",J76)-2))))))</f>
        <v/>
      </c>
      <c r="P76" s="15" t="str">
        <f>IF(ISBLANK(K76),"",IF(K76="N/A","",IF(ISNUMBER(K76),+K76,_xlfn.NUMBERVALUE(LEFT(K76,(FIND("(",K76)-2))))))</f>
        <v/>
      </c>
      <c r="Q76" s="56" t="str">
        <f>IF(SUM(L76:P76)&gt;0,MIN(L76,M76,N76,O76,P76),"")</f>
        <v/>
      </c>
      <c r="R76" s="44">
        <f ca="1">IFERROR(MIN((IF(ISTEXT(G76),IF(G76="N/A","",_xlfn.NUMBERVALUE(LEFT(G76,(FIND("(",G76)-2)))),_xlfn.NUMBERVALUE(INDIRECT(CELL("address",G76))))),(IF(ISTEXT(H76),IF(H76="N/A","",_xlfn.NUMBERVALUE(LEFT(H76,(FIND("(",H76)-2)))),_xlfn.NUMBERVALUE(INDIRECT(CELL("address",H76))))),(IF(ISTEXT(I76),IF(I76="N/A","",_xlfn.NUMBERVALUE(LEFT(I76,(FIND("(",I76)-2)))),_xlfn.NUMBERVALUE(INDIRECT(CELL("address",I76))))),(IF(ISTEXT(J76),IF(J76="N/A","",_xlfn.NUMBERVALUE(LEFT(J76,(FIND("(",J76)-2)))),_xlfn.NUMBERVALUE(INDIRECT(CELL("address",J76))))),(IF(ISTEXT(K76),IF(K76="N/A","",_xlfn.NUMBERVALUE(LEFT(K76,(FIND("(",K76)-2)))),_xlfn.NUMBERVALUE(INDIRECT(CELL("address",K76)))))),MIN(G76:K76))</f>
        <v>0</v>
      </c>
      <c r="S76" s="57" t="str">
        <f>IFERROR((F76*Q76),"")</f>
        <v/>
      </c>
    </row>
    <row r="77" spans="2:19" x14ac:dyDescent="0.25">
      <c r="B77" s="2" t="str">
        <f t="shared" si="3"/>
        <v/>
      </c>
      <c r="C77" s="11"/>
      <c r="D77" s="10"/>
      <c r="E77" s="3"/>
      <c r="F77" s="3"/>
      <c r="G77" s="40"/>
      <c r="H77" s="40"/>
      <c r="I77" s="40"/>
      <c r="J77" s="40"/>
      <c r="K77" s="40"/>
      <c r="L77" s="15" t="str">
        <f>IF(ISBLANK(G77),"",IF(G77="N/A","",IF(ISNUMBER(G77),+G77,_xlfn.NUMBERVALUE(LEFT(G77,(FIND("(",G77)-2))))))</f>
        <v/>
      </c>
      <c r="M77" s="15" t="str">
        <f>IF(ISBLANK(H77),"",IF(H77="N/A","",IF(ISNUMBER(H77),+H77,_xlfn.NUMBERVALUE(LEFT(H77,(FIND("(",H77)-2))))))</f>
        <v/>
      </c>
      <c r="N77" s="15" t="str">
        <f>IF(ISBLANK(I77),"",IF(I77="N/A","",IF(ISNUMBER(I77),+I77,_xlfn.NUMBERVALUE(LEFT(I77,(FIND("(",I77)-2))))))</f>
        <v/>
      </c>
      <c r="O77" s="15" t="str">
        <f>IF(ISBLANK(J77),"",IF(J77="N/A","",IF(ISNUMBER(J77),+J77,_xlfn.NUMBERVALUE(LEFT(J77,(FIND("(",J77)-2))))))</f>
        <v/>
      </c>
      <c r="P77" s="15" t="str">
        <f>IF(ISBLANK(K77),"",IF(K77="N/A","",IF(ISNUMBER(K77),+K77,_xlfn.NUMBERVALUE(LEFT(K77,(FIND("(",K77)-2))))))</f>
        <v/>
      </c>
      <c r="Q77" s="56" t="str">
        <f>IF(SUM(L77:P77)&gt;0,MIN(L77,M77,N77,O77,P77),"")</f>
        <v/>
      </c>
      <c r="R77" s="44">
        <f ca="1">IFERROR(MIN((IF(ISTEXT(G77),IF(G77="N/A","",_xlfn.NUMBERVALUE(LEFT(G77,(FIND("(",G77)-2)))),_xlfn.NUMBERVALUE(INDIRECT(CELL("address",G77))))),(IF(ISTEXT(H77),IF(H77="N/A","",_xlfn.NUMBERVALUE(LEFT(H77,(FIND("(",H77)-2)))),_xlfn.NUMBERVALUE(INDIRECT(CELL("address",H77))))),(IF(ISTEXT(I77),IF(I77="N/A","",_xlfn.NUMBERVALUE(LEFT(I77,(FIND("(",I77)-2)))),_xlfn.NUMBERVALUE(INDIRECT(CELL("address",I77))))),(IF(ISTEXT(J77),IF(J77="N/A","",_xlfn.NUMBERVALUE(LEFT(J77,(FIND("(",J77)-2)))),_xlfn.NUMBERVALUE(INDIRECT(CELL("address",J77))))),(IF(ISTEXT(K77),IF(K77="N/A","",_xlfn.NUMBERVALUE(LEFT(K77,(FIND("(",K77)-2)))),_xlfn.NUMBERVALUE(INDIRECT(CELL("address",K77)))))),MIN(G77:K77))</f>
        <v>0</v>
      </c>
      <c r="S77" s="57" t="str">
        <f>IFERROR((F77*Q77),"")</f>
        <v/>
      </c>
    </row>
    <row r="78" spans="2:19" x14ac:dyDescent="0.25">
      <c r="B78" s="2" t="str">
        <f t="shared" si="3"/>
        <v/>
      </c>
      <c r="C78" s="11"/>
      <c r="D78" s="10"/>
      <c r="E78" s="3"/>
      <c r="F78" s="3"/>
      <c r="G78" s="40"/>
      <c r="H78" s="40"/>
      <c r="I78" s="40"/>
      <c r="J78" s="40"/>
      <c r="K78" s="40"/>
      <c r="L78" s="15" t="str">
        <f>IF(ISBLANK(G78),"",IF(G78="N/A","",IF(ISNUMBER(G78),+G78,_xlfn.NUMBERVALUE(LEFT(G78,(FIND("(",G78)-2))))))</f>
        <v/>
      </c>
      <c r="M78" s="15" t="str">
        <f>IF(ISBLANK(H78),"",IF(H78="N/A","",IF(ISNUMBER(H78),+H78,_xlfn.NUMBERVALUE(LEFT(H78,(FIND("(",H78)-2))))))</f>
        <v/>
      </c>
      <c r="N78" s="15" t="str">
        <f>IF(ISBLANK(I78),"",IF(I78="N/A","",IF(ISNUMBER(I78),+I78,_xlfn.NUMBERVALUE(LEFT(I78,(FIND("(",I78)-2))))))</f>
        <v/>
      </c>
      <c r="O78" s="15" t="str">
        <f>IF(ISBLANK(J78),"",IF(J78="N/A","",IF(ISNUMBER(J78),+J78,_xlfn.NUMBERVALUE(LEFT(J78,(FIND("(",J78)-2))))))</f>
        <v/>
      </c>
      <c r="P78" s="15" t="str">
        <f>IF(ISBLANK(K78),"",IF(K78="N/A","",IF(ISNUMBER(K78),+K78,_xlfn.NUMBERVALUE(LEFT(K78,(FIND("(",K78)-2))))))</f>
        <v/>
      </c>
      <c r="Q78" s="56" t="str">
        <f>IF(SUM(L78:P78)&gt;0,MIN(L78,M78,N78,O78,P78),"")</f>
        <v/>
      </c>
      <c r="R78" s="44">
        <f ca="1">IFERROR(MIN((IF(ISTEXT(G78),IF(G78="N/A","",_xlfn.NUMBERVALUE(LEFT(G78,(FIND("(",G78)-2)))),_xlfn.NUMBERVALUE(INDIRECT(CELL("address",G78))))),(IF(ISTEXT(H78),IF(H78="N/A","",_xlfn.NUMBERVALUE(LEFT(H78,(FIND("(",H78)-2)))),_xlfn.NUMBERVALUE(INDIRECT(CELL("address",H78))))),(IF(ISTEXT(I78),IF(I78="N/A","",_xlfn.NUMBERVALUE(LEFT(I78,(FIND("(",I78)-2)))),_xlfn.NUMBERVALUE(INDIRECT(CELL("address",I78))))),(IF(ISTEXT(J78),IF(J78="N/A","",_xlfn.NUMBERVALUE(LEFT(J78,(FIND("(",J78)-2)))),_xlfn.NUMBERVALUE(INDIRECT(CELL("address",J78))))),(IF(ISTEXT(K78),IF(K78="N/A","",_xlfn.NUMBERVALUE(LEFT(K78,(FIND("(",K78)-2)))),_xlfn.NUMBERVALUE(INDIRECT(CELL("address",K78)))))),MIN(G78:K78))</f>
        <v>0</v>
      </c>
      <c r="S78" s="57" t="str">
        <f>IFERROR((F78*Q78),"")</f>
        <v/>
      </c>
    </row>
    <row r="79" spans="2:19" x14ac:dyDescent="0.25">
      <c r="B79" s="2" t="str">
        <f t="shared" si="3"/>
        <v/>
      </c>
      <c r="C79" s="11"/>
      <c r="D79" s="10"/>
      <c r="E79" s="3"/>
      <c r="F79" s="3"/>
      <c r="G79" s="40"/>
      <c r="H79" s="40"/>
      <c r="I79" s="40"/>
      <c r="J79" s="40"/>
      <c r="K79" s="40"/>
      <c r="L79" s="15" t="str">
        <f>IF(ISBLANK(G79),"",IF(G79="N/A","",IF(ISNUMBER(G79),+G79,_xlfn.NUMBERVALUE(LEFT(G79,(FIND("(",G79)-2))))))</f>
        <v/>
      </c>
      <c r="M79" s="15" t="str">
        <f>IF(ISBLANK(H79),"",IF(H79="N/A","",IF(ISNUMBER(H79),+H79,_xlfn.NUMBERVALUE(LEFT(H79,(FIND("(",H79)-2))))))</f>
        <v/>
      </c>
      <c r="N79" s="15" t="str">
        <f>IF(ISBLANK(I79),"",IF(I79="N/A","",IF(ISNUMBER(I79),+I79,_xlfn.NUMBERVALUE(LEFT(I79,(FIND("(",I79)-2))))))</f>
        <v/>
      </c>
      <c r="O79" s="15" t="str">
        <f>IF(ISBLANK(J79),"",IF(J79="N/A","",IF(ISNUMBER(J79),+J79,_xlfn.NUMBERVALUE(LEFT(J79,(FIND("(",J79)-2))))))</f>
        <v/>
      </c>
      <c r="P79" s="15" t="str">
        <f>IF(ISBLANK(K79),"",IF(K79="N/A","",IF(ISNUMBER(K79),+K79,_xlfn.NUMBERVALUE(LEFT(K79,(FIND("(",K79)-2))))))</f>
        <v/>
      </c>
      <c r="Q79" s="56" t="str">
        <f>IF(SUM(L79:P79)&gt;0,MIN(L79,M79,N79,O79,P79),"")</f>
        <v/>
      </c>
      <c r="R79" s="44">
        <f ca="1">IFERROR(MIN((IF(ISTEXT(G79),IF(G79="N/A","",_xlfn.NUMBERVALUE(LEFT(G79,(FIND("(",G79)-2)))),_xlfn.NUMBERVALUE(INDIRECT(CELL("address",G79))))),(IF(ISTEXT(H79),IF(H79="N/A","",_xlfn.NUMBERVALUE(LEFT(H79,(FIND("(",H79)-2)))),_xlfn.NUMBERVALUE(INDIRECT(CELL("address",H79))))),(IF(ISTEXT(I79),IF(I79="N/A","",_xlfn.NUMBERVALUE(LEFT(I79,(FIND("(",I79)-2)))),_xlfn.NUMBERVALUE(INDIRECT(CELL("address",I79))))),(IF(ISTEXT(J79),IF(J79="N/A","",_xlfn.NUMBERVALUE(LEFT(J79,(FIND("(",J79)-2)))),_xlfn.NUMBERVALUE(INDIRECT(CELL("address",J79))))),(IF(ISTEXT(K79),IF(K79="N/A","",_xlfn.NUMBERVALUE(LEFT(K79,(FIND("(",K79)-2)))),_xlfn.NUMBERVALUE(INDIRECT(CELL("address",K79)))))),MIN(G79:K79))</f>
        <v>0</v>
      </c>
      <c r="S79" s="57" t="str">
        <f>IFERROR((F79*Q79),"")</f>
        <v/>
      </c>
    </row>
    <row r="80" spans="2:19" x14ac:dyDescent="0.25">
      <c r="B80" s="2" t="str">
        <f t="shared" si="3"/>
        <v/>
      </c>
      <c r="C80" s="11"/>
      <c r="D80" s="10"/>
      <c r="E80" s="3"/>
      <c r="F80" s="3"/>
      <c r="G80" s="40"/>
      <c r="H80" s="40"/>
      <c r="I80" s="40"/>
      <c r="J80" s="40"/>
      <c r="K80" s="40"/>
      <c r="L80" s="15" t="str">
        <f>IF(ISBLANK(G80),"",IF(G80="N/A","",IF(ISNUMBER(G80),+G80,_xlfn.NUMBERVALUE(LEFT(G80,(FIND("(",G80)-2))))))</f>
        <v/>
      </c>
      <c r="M80" s="15" t="str">
        <f>IF(ISBLANK(H80),"",IF(H80="N/A","",IF(ISNUMBER(H80),+H80,_xlfn.NUMBERVALUE(LEFT(H80,(FIND("(",H80)-2))))))</f>
        <v/>
      </c>
      <c r="N80" s="15" t="str">
        <f>IF(ISBLANK(I80),"",IF(I80="N/A","",IF(ISNUMBER(I80),+I80,_xlfn.NUMBERVALUE(LEFT(I80,(FIND("(",I80)-2))))))</f>
        <v/>
      </c>
      <c r="O80" s="15" t="str">
        <f>IF(ISBLANK(J80),"",IF(J80="N/A","",IF(ISNUMBER(J80),+J80,_xlfn.NUMBERVALUE(LEFT(J80,(FIND("(",J80)-2))))))</f>
        <v/>
      </c>
      <c r="P80" s="15" t="str">
        <f>IF(ISBLANK(K80),"",IF(K80="N/A","",IF(ISNUMBER(K80),+K80,_xlfn.NUMBERVALUE(LEFT(K80,(FIND("(",K80)-2))))))</f>
        <v/>
      </c>
      <c r="Q80" s="56" t="str">
        <f>IF(SUM(L80:P80)&gt;0,MIN(L80,M80,N80,O80,P80),"")</f>
        <v/>
      </c>
      <c r="R80" s="44">
        <f ca="1">IFERROR(MIN((IF(ISTEXT(G80),IF(G80="N/A","",_xlfn.NUMBERVALUE(LEFT(G80,(FIND("(",G80)-2)))),_xlfn.NUMBERVALUE(INDIRECT(CELL("address",G80))))),(IF(ISTEXT(H80),IF(H80="N/A","",_xlfn.NUMBERVALUE(LEFT(H80,(FIND("(",H80)-2)))),_xlfn.NUMBERVALUE(INDIRECT(CELL("address",H80))))),(IF(ISTEXT(I80),IF(I80="N/A","",_xlfn.NUMBERVALUE(LEFT(I80,(FIND("(",I80)-2)))),_xlfn.NUMBERVALUE(INDIRECT(CELL("address",I80))))),(IF(ISTEXT(J80),IF(J80="N/A","",_xlfn.NUMBERVALUE(LEFT(J80,(FIND("(",J80)-2)))),_xlfn.NUMBERVALUE(INDIRECT(CELL("address",J80))))),(IF(ISTEXT(K80),IF(K80="N/A","",_xlfn.NUMBERVALUE(LEFT(K80,(FIND("(",K80)-2)))),_xlfn.NUMBERVALUE(INDIRECT(CELL("address",K80)))))),MIN(G80:K80))</f>
        <v>0</v>
      </c>
      <c r="S80" s="57" t="str">
        <f>IFERROR((F80*Q80),"")</f>
        <v/>
      </c>
    </row>
    <row r="81" spans="2:19" x14ac:dyDescent="0.25">
      <c r="B81" s="2" t="str">
        <f t="shared" si="3"/>
        <v/>
      </c>
      <c r="C81" s="11"/>
      <c r="D81" s="10"/>
      <c r="E81" s="3"/>
      <c r="F81" s="3"/>
      <c r="G81" s="40"/>
      <c r="H81" s="40"/>
      <c r="I81" s="40"/>
      <c r="J81" s="40"/>
      <c r="K81" s="40"/>
      <c r="L81" s="15" t="str">
        <f>IF(ISBLANK(G81),"",IF(G81="N/A","",IF(ISNUMBER(G81),+G81,_xlfn.NUMBERVALUE(LEFT(G81,(FIND("(",G81)-2))))))</f>
        <v/>
      </c>
      <c r="M81" s="15" t="str">
        <f>IF(ISBLANK(H81),"",IF(H81="N/A","",IF(ISNUMBER(H81),+H81,_xlfn.NUMBERVALUE(LEFT(H81,(FIND("(",H81)-2))))))</f>
        <v/>
      </c>
      <c r="N81" s="15" t="str">
        <f>IF(ISBLANK(I81),"",IF(I81="N/A","",IF(ISNUMBER(I81),+I81,_xlfn.NUMBERVALUE(LEFT(I81,(FIND("(",I81)-2))))))</f>
        <v/>
      </c>
      <c r="O81" s="15" t="str">
        <f>IF(ISBLANK(J81),"",IF(J81="N/A","",IF(ISNUMBER(J81),+J81,_xlfn.NUMBERVALUE(LEFT(J81,(FIND("(",J81)-2))))))</f>
        <v/>
      </c>
      <c r="P81" s="15" t="str">
        <f>IF(ISBLANK(K81),"",IF(K81="N/A","",IF(ISNUMBER(K81),+K81,_xlfn.NUMBERVALUE(LEFT(K81,(FIND("(",K81)-2))))))</f>
        <v/>
      </c>
      <c r="Q81" s="56" t="str">
        <f>IF(SUM(L81:P81)&gt;0,MIN(L81,M81,N81,O81,P81),"")</f>
        <v/>
      </c>
      <c r="R81" s="44">
        <f ca="1">IFERROR(MIN((IF(ISTEXT(G81),IF(G81="N/A","",_xlfn.NUMBERVALUE(LEFT(G81,(FIND("(",G81)-2)))),_xlfn.NUMBERVALUE(INDIRECT(CELL("address",G81))))),(IF(ISTEXT(H81),IF(H81="N/A","",_xlfn.NUMBERVALUE(LEFT(H81,(FIND("(",H81)-2)))),_xlfn.NUMBERVALUE(INDIRECT(CELL("address",H81))))),(IF(ISTEXT(I81),IF(I81="N/A","",_xlfn.NUMBERVALUE(LEFT(I81,(FIND("(",I81)-2)))),_xlfn.NUMBERVALUE(INDIRECT(CELL("address",I81))))),(IF(ISTEXT(J81),IF(J81="N/A","",_xlfn.NUMBERVALUE(LEFT(J81,(FIND("(",J81)-2)))),_xlfn.NUMBERVALUE(INDIRECT(CELL("address",J81))))),(IF(ISTEXT(K81),IF(K81="N/A","",_xlfn.NUMBERVALUE(LEFT(K81,(FIND("(",K81)-2)))),_xlfn.NUMBERVALUE(INDIRECT(CELL("address",K81)))))),MIN(G81:K81))</f>
        <v>0</v>
      </c>
      <c r="S81" s="57" t="str">
        <f>IFERROR((F81*Q81),"")</f>
        <v/>
      </c>
    </row>
    <row r="82" spans="2:19" x14ac:dyDescent="0.25">
      <c r="B82" s="2" t="str">
        <f t="shared" si="3"/>
        <v/>
      </c>
      <c r="C82" s="11"/>
      <c r="D82" s="10"/>
      <c r="E82" s="3"/>
      <c r="F82" s="3"/>
      <c r="G82" s="40"/>
      <c r="H82" s="40"/>
      <c r="I82" s="40"/>
      <c r="J82" s="40"/>
      <c r="K82" s="40"/>
      <c r="L82" s="15" t="str">
        <f>IF(ISBLANK(G82),"",IF(G82="N/A","",IF(ISNUMBER(G82),+G82,_xlfn.NUMBERVALUE(LEFT(G82,(FIND("(",G82)-2))))))</f>
        <v/>
      </c>
      <c r="M82" s="15" t="str">
        <f>IF(ISBLANK(H82),"",IF(H82="N/A","",IF(ISNUMBER(H82),+H82,_xlfn.NUMBERVALUE(LEFT(H82,(FIND("(",H82)-2))))))</f>
        <v/>
      </c>
      <c r="N82" s="15" t="str">
        <f>IF(ISBLANK(I82),"",IF(I82="N/A","",IF(ISNUMBER(I82),+I82,_xlfn.NUMBERVALUE(LEFT(I82,(FIND("(",I82)-2))))))</f>
        <v/>
      </c>
      <c r="O82" s="15" t="str">
        <f>IF(ISBLANK(J82),"",IF(J82="N/A","",IF(ISNUMBER(J82),+J82,_xlfn.NUMBERVALUE(LEFT(J82,(FIND("(",J82)-2))))))</f>
        <v/>
      </c>
      <c r="P82" s="15" t="str">
        <f>IF(ISBLANK(K82),"",IF(K82="N/A","",IF(ISNUMBER(K82),+K82,_xlfn.NUMBERVALUE(LEFT(K82,(FIND("(",K82)-2))))))</f>
        <v/>
      </c>
      <c r="Q82" s="56" t="str">
        <f>IF(SUM(L82:P82)&gt;0,MIN(L82,M82,N82,O82,P82),"")</f>
        <v/>
      </c>
      <c r="R82" s="44">
        <f ca="1">IFERROR(MIN((IF(ISTEXT(G82),IF(G82="N/A","",_xlfn.NUMBERVALUE(LEFT(G82,(FIND("(",G82)-2)))),_xlfn.NUMBERVALUE(INDIRECT(CELL("address",G82))))),(IF(ISTEXT(H82),IF(H82="N/A","",_xlfn.NUMBERVALUE(LEFT(H82,(FIND("(",H82)-2)))),_xlfn.NUMBERVALUE(INDIRECT(CELL("address",H82))))),(IF(ISTEXT(I82),IF(I82="N/A","",_xlfn.NUMBERVALUE(LEFT(I82,(FIND("(",I82)-2)))),_xlfn.NUMBERVALUE(INDIRECT(CELL("address",I82))))),(IF(ISTEXT(J82),IF(J82="N/A","",_xlfn.NUMBERVALUE(LEFT(J82,(FIND("(",J82)-2)))),_xlfn.NUMBERVALUE(INDIRECT(CELL("address",J82))))),(IF(ISTEXT(K82),IF(K82="N/A","",_xlfn.NUMBERVALUE(LEFT(K82,(FIND("(",K82)-2)))),_xlfn.NUMBERVALUE(INDIRECT(CELL("address",K82)))))),MIN(G82:K82))</f>
        <v>0</v>
      </c>
      <c r="S82" s="57" t="str">
        <f>IFERROR((F82*Q82),"")</f>
        <v/>
      </c>
    </row>
    <row r="83" spans="2:19" x14ac:dyDescent="0.25">
      <c r="B83" s="2" t="str">
        <f t="shared" si="3"/>
        <v/>
      </c>
      <c r="C83" s="11"/>
      <c r="D83" s="10"/>
      <c r="E83" s="3"/>
      <c r="F83" s="3"/>
      <c r="G83" s="40"/>
      <c r="H83" s="40"/>
      <c r="I83" s="40"/>
      <c r="J83" s="40"/>
      <c r="K83" s="40"/>
      <c r="L83" s="15" t="str">
        <f>IF(ISBLANK(G83),"",IF(G83="N/A","",IF(ISNUMBER(G83),+G83,_xlfn.NUMBERVALUE(LEFT(G83,(FIND("(",G83)-2))))))</f>
        <v/>
      </c>
      <c r="M83" s="15" t="str">
        <f>IF(ISBLANK(H83),"",IF(H83="N/A","",IF(ISNUMBER(H83),+H83,_xlfn.NUMBERVALUE(LEFT(H83,(FIND("(",H83)-2))))))</f>
        <v/>
      </c>
      <c r="N83" s="15" t="str">
        <f>IF(ISBLANK(I83),"",IF(I83="N/A","",IF(ISNUMBER(I83),+I83,_xlfn.NUMBERVALUE(LEFT(I83,(FIND("(",I83)-2))))))</f>
        <v/>
      </c>
      <c r="O83" s="15" t="str">
        <f>IF(ISBLANK(J83),"",IF(J83="N/A","",IF(ISNUMBER(J83),+J83,_xlfn.NUMBERVALUE(LEFT(J83,(FIND("(",J83)-2))))))</f>
        <v/>
      </c>
      <c r="P83" s="15" t="str">
        <f>IF(ISBLANK(K83),"",IF(K83="N/A","",IF(ISNUMBER(K83),+K83,_xlfn.NUMBERVALUE(LEFT(K83,(FIND("(",K83)-2))))))</f>
        <v/>
      </c>
      <c r="Q83" s="56" t="str">
        <f>IF(SUM(L83:P83)&gt;0,MIN(L83,M83,N83,O83,P83),"")</f>
        <v/>
      </c>
      <c r="R83" s="44">
        <f ca="1">IFERROR(MIN((IF(ISTEXT(G83),IF(G83="N/A","",_xlfn.NUMBERVALUE(LEFT(G83,(FIND("(",G83)-2)))),_xlfn.NUMBERVALUE(INDIRECT(CELL("address",G83))))),(IF(ISTEXT(H83),IF(H83="N/A","",_xlfn.NUMBERVALUE(LEFT(H83,(FIND("(",H83)-2)))),_xlfn.NUMBERVALUE(INDIRECT(CELL("address",H83))))),(IF(ISTEXT(I83),IF(I83="N/A","",_xlfn.NUMBERVALUE(LEFT(I83,(FIND("(",I83)-2)))),_xlfn.NUMBERVALUE(INDIRECT(CELL("address",I83))))),(IF(ISTEXT(J83),IF(J83="N/A","",_xlfn.NUMBERVALUE(LEFT(J83,(FIND("(",J83)-2)))),_xlfn.NUMBERVALUE(INDIRECT(CELL("address",J83))))),(IF(ISTEXT(K83),IF(K83="N/A","",_xlfn.NUMBERVALUE(LEFT(K83,(FIND("(",K83)-2)))),_xlfn.NUMBERVALUE(INDIRECT(CELL("address",K83)))))),MIN(G83:K83))</f>
        <v>0</v>
      </c>
      <c r="S83" s="57" t="str">
        <f>IFERROR((F83*Q83),"")</f>
        <v/>
      </c>
    </row>
    <row r="84" spans="2:19" x14ac:dyDescent="0.25">
      <c r="B84" s="2" t="str">
        <f t="shared" si="3"/>
        <v/>
      </c>
      <c r="C84" s="11"/>
      <c r="D84" s="10"/>
      <c r="E84" s="3"/>
      <c r="F84" s="3"/>
      <c r="G84" s="40"/>
      <c r="H84" s="40"/>
      <c r="I84" s="40"/>
      <c r="J84" s="40"/>
      <c r="K84" s="40"/>
      <c r="L84" s="15" t="str">
        <f>IF(ISBLANK(G84),"",IF(G84="N/A","",IF(ISNUMBER(G84),+G84,_xlfn.NUMBERVALUE(LEFT(G84,(FIND("(",G84)-2))))))</f>
        <v/>
      </c>
      <c r="M84" s="15" t="str">
        <f>IF(ISBLANK(H84),"",IF(H84="N/A","",IF(ISNUMBER(H84),+H84,_xlfn.NUMBERVALUE(LEFT(H84,(FIND("(",H84)-2))))))</f>
        <v/>
      </c>
      <c r="N84" s="15" t="str">
        <f>IF(ISBLANK(I84),"",IF(I84="N/A","",IF(ISNUMBER(I84),+I84,_xlfn.NUMBERVALUE(LEFT(I84,(FIND("(",I84)-2))))))</f>
        <v/>
      </c>
      <c r="O84" s="15" t="str">
        <f>IF(ISBLANK(J84),"",IF(J84="N/A","",IF(ISNUMBER(J84),+J84,_xlfn.NUMBERVALUE(LEFT(J84,(FIND("(",J84)-2))))))</f>
        <v/>
      </c>
      <c r="P84" s="15" t="str">
        <f>IF(ISBLANK(K84),"",IF(K84="N/A","",IF(ISNUMBER(K84),+K84,_xlfn.NUMBERVALUE(LEFT(K84,(FIND("(",K84)-2))))))</f>
        <v/>
      </c>
      <c r="Q84" s="56" t="str">
        <f>IF(SUM(L84:P84)&gt;0,MIN(L84,M84,N84,O84,P84),"")</f>
        <v/>
      </c>
      <c r="R84" s="44">
        <f ca="1">IFERROR(MIN((IF(ISTEXT(G84),IF(G84="N/A","",_xlfn.NUMBERVALUE(LEFT(G84,(FIND("(",G84)-2)))),_xlfn.NUMBERVALUE(INDIRECT(CELL("address",G84))))),(IF(ISTEXT(H84),IF(H84="N/A","",_xlfn.NUMBERVALUE(LEFT(H84,(FIND("(",H84)-2)))),_xlfn.NUMBERVALUE(INDIRECT(CELL("address",H84))))),(IF(ISTEXT(I84),IF(I84="N/A","",_xlfn.NUMBERVALUE(LEFT(I84,(FIND("(",I84)-2)))),_xlfn.NUMBERVALUE(INDIRECT(CELL("address",I84))))),(IF(ISTEXT(J84),IF(J84="N/A","",_xlfn.NUMBERVALUE(LEFT(J84,(FIND("(",J84)-2)))),_xlfn.NUMBERVALUE(INDIRECT(CELL("address",J84))))),(IF(ISTEXT(K84),IF(K84="N/A","",_xlfn.NUMBERVALUE(LEFT(K84,(FIND("(",K84)-2)))),_xlfn.NUMBERVALUE(INDIRECT(CELL("address",K84)))))),MIN(G84:K84))</f>
        <v>0</v>
      </c>
      <c r="S84" s="57" t="str">
        <f>IFERROR((F84*Q84),"")</f>
        <v/>
      </c>
    </row>
    <row r="85" spans="2:19" x14ac:dyDescent="0.25">
      <c r="B85" s="2" t="str">
        <f t="shared" si="3"/>
        <v/>
      </c>
      <c r="C85" s="11"/>
      <c r="D85" s="10"/>
      <c r="E85" s="3"/>
      <c r="F85" s="3"/>
      <c r="G85" s="40"/>
      <c r="H85" s="40"/>
      <c r="I85" s="40"/>
      <c r="J85" s="40"/>
      <c r="K85" s="40"/>
      <c r="L85" s="15" t="str">
        <f>IF(ISBLANK(G85),"",IF(G85="N/A","",IF(ISNUMBER(G85),+G85,_xlfn.NUMBERVALUE(LEFT(G85,(FIND("(",G85)-2))))))</f>
        <v/>
      </c>
      <c r="M85" s="15" t="str">
        <f>IF(ISBLANK(H85),"",IF(H85="N/A","",IF(ISNUMBER(H85),+H85,_xlfn.NUMBERVALUE(LEFT(H85,(FIND("(",H85)-2))))))</f>
        <v/>
      </c>
      <c r="N85" s="15" t="str">
        <f>IF(ISBLANK(I85),"",IF(I85="N/A","",IF(ISNUMBER(I85),+I85,_xlfn.NUMBERVALUE(LEFT(I85,(FIND("(",I85)-2))))))</f>
        <v/>
      </c>
      <c r="O85" s="15" t="str">
        <f>IF(ISBLANK(J85),"",IF(J85="N/A","",IF(ISNUMBER(J85),+J85,_xlfn.NUMBERVALUE(LEFT(J85,(FIND("(",J85)-2))))))</f>
        <v/>
      </c>
      <c r="P85" s="15" t="str">
        <f>IF(ISBLANK(K85),"",IF(K85="N/A","",IF(ISNUMBER(K85),+K85,_xlfn.NUMBERVALUE(LEFT(K85,(FIND("(",K85)-2))))))</f>
        <v/>
      </c>
      <c r="Q85" s="56" t="str">
        <f>IF(SUM(L85:P85)&gt;0,MIN(L85,M85,N85,O85,P85),"")</f>
        <v/>
      </c>
      <c r="R85" s="44">
        <f ca="1">IFERROR(MIN((IF(ISTEXT(G85),IF(G85="N/A","",_xlfn.NUMBERVALUE(LEFT(G85,(FIND("(",G85)-2)))),_xlfn.NUMBERVALUE(INDIRECT(CELL("address",G85))))),(IF(ISTEXT(H85),IF(H85="N/A","",_xlfn.NUMBERVALUE(LEFT(H85,(FIND("(",H85)-2)))),_xlfn.NUMBERVALUE(INDIRECT(CELL("address",H85))))),(IF(ISTEXT(I85),IF(I85="N/A","",_xlfn.NUMBERVALUE(LEFT(I85,(FIND("(",I85)-2)))),_xlfn.NUMBERVALUE(INDIRECT(CELL("address",I85))))),(IF(ISTEXT(J85),IF(J85="N/A","",_xlfn.NUMBERVALUE(LEFT(J85,(FIND("(",J85)-2)))),_xlfn.NUMBERVALUE(INDIRECT(CELL("address",J85))))),(IF(ISTEXT(K85),IF(K85="N/A","",_xlfn.NUMBERVALUE(LEFT(K85,(FIND("(",K85)-2)))),_xlfn.NUMBERVALUE(INDIRECT(CELL("address",K85)))))),MIN(G85:K85))</f>
        <v>0</v>
      </c>
      <c r="S85" s="57" t="str">
        <f>IFERROR((F85*Q85),"")</f>
        <v/>
      </c>
    </row>
    <row r="86" spans="2:19" x14ac:dyDescent="0.25">
      <c r="B86" s="2" t="str">
        <f t="shared" si="3"/>
        <v/>
      </c>
      <c r="C86" s="11"/>
      <c r="D86" s="10"/>
      <c r="E86" s="3"/>
      <c r="F86" s="3"/>
      <c r="G86" s="40"/>
      <c r="H86" s="40"/>
      <c r="I86" s="40"/>
      <c r="J86" s="40"/>
      <c r="K86" s="40"/>
      <c r="L86" s="15" t="str">
        <f>IF(ISBLANK(G86),"",IF(G86="N/A","",IF(ISNUMBER(G86),+G86,_xlfn.NUMBERVALUE(LEFT(G86,(FIND("(",G86)-2))))))</f>
        <v/>
      </c>
      <c r="M86" s="15" t="str">
        <f>IF(ISBLANK(H86),"",IF(H86="N/A","",IF(ISNUMBER(H86),+H86,_xlfn.NUMBERVALUE(LEFT(H86,(FIND("(",H86)-2))))))</f>
        <v/>
      </c>
      <c r="N86" s="15" t="str">
        <f>IF(ISBLANK(I86),"",IF(I86="N/A","",IF(ISNUMBER(I86),+I86,_xlfn.NUMBERVALUE(LEFT(I86,(FIND("(",I86)-2))))))</f>
        <v/>
      </c>
      <c r="O86" s="15" t="str">
        <f>IF(ISBLANK(J86),"",IF(J86="N/A","",IF(ISNUMBER(J86),+J86,_xlfn.NUMBERVALUE(LEFT(J86,(FIND("(",J86)-2))))))</f>
        <v/>
      </c>
      <c r="P86" s="15" t="str">
        <f>IF(ISBLANK(K86),"",IF(K86="N/A","",IF(ISNUMBER(K86),+K86,_xlfn.NUMBERVALUE(LEFT(K86,(FIND("(",K86)-2))))))</f>
        <v/>
      </c>
      <c r="Q86" s="56" t="str">
        <f>IF(SUM(L86:P86)&gt;0,MIN(L86,M86,N86,O86,P86),"")</f>
        <v/>
      </c>
      <c r="R86" s="44">
        <f ca="1">IFERROR(MIN((IF(ISTEXT(G86),IF(G86="N/A","",_xlfn.NUMBERVALUE(LEFT(G86,(FIND("(",G86)-2)))),_xlfn.NUMBERVALUE(INDIRECT(CELL("address",G86))))),(IF(ISTEXT(H86),IF(H86="N/A","",_xlfn.NUMBERVALUE(LEFT(H86,(FIND("(",H86)-2)))),_xlfn.NUMBERVALUE(INDIRECT(CELL("address",H86))))),(IF(ISTEXT(I86),IF(I86="N/A","",_xlfn.NUMBERVALUE(LEFT(I86,(FIND("(",I86)-2)))),_xlfn.NUMBERVALUE(INDIRECT(CELL("address",I86))))),(IF(ISTEXT(J86),IF(J86="N/A","",_xlfn.NUMBERVALUE(LEFT(J86,(FIND("(",J86)-2)))),_xlfn.NUMBERVALUE(INDIRECT(CELL("address",J86))))),(IF(ISTEXT(K86),IF(K86="N/A","",_xlfn.NUMBERVALUE(LEFT(K86,(FIND("(",K86)-2)))),_xlfn.NUMBERVALUE(INDIRECT(CELL("address",K86)))))),MIN(G86:K86))</f>
        <v>0</v>
      </c>
      <c r="S86" s="57" t="str">
        <f>IFERROR((F86*Q86),"")</f>
        <v/>
      </c>
    </row>
    <row r="87" spans="2:19" x14ac:dyDescent="0.25">
      <c r="B87" s="2" t="str">
        <f t="shared" si="3"/>
        <v/>
      </c>
      <c r="C87" s="11"/>
      <c r="D87" s="10"/>
      <c r="E87" s="3"/>
      <c r="F87" s="3"/>
      <c r="G87" s="40"/>
      <c r="H87" s="40"/>
      <c r="I87" s="40"/>
      <c r="J87" s="40"/>
      <c r="K87" s="40"/>
      <c r="L87" s="15" t="str">
        <f>IF(ISBLANK(G87),"",IF(G87="N/A","",IF(ISNUMBER(G87),+G87,_xlfn.NUMBERVALUE(LEFT(G87,(FIND("(",G87)-2))))))</f>
        <v/>
      </c>
      <c r="M87" s="15" t="str">
        <f>IF(ISBLANK(H87),"",IF(H87="N/A","",IF(ISNUMBER(H87),+H87,_xlfn.NUMBERVALUE(LEFT(H87,(FIND("(",H87)-2))))))</f>
        <v/>
      </c>
      <c r="N87" s="15" t="str">
        <f>IF(ISBLANK(I87),"",IF(I87="N/A","",IF(ISNUMBER(I87),+I87,_xlfn.NUMBERVALUE(LEFT(I87,(FIND("(",I87)-2))))))</f>
        <v/>
      </c>
      <c r="O87" s="15" t="str">
        <f>IF(ISBLANK(J87),"",IF(J87="N/A","",IF(ISNUMBER(J87),+J87,_xlfn.NUMBERVALUE(LEFT(J87,(FIND("(",J87)-2))))))</f>
        <v/>
      </c>
      <c r="P87" s="15" t="str">
        <f>IF(ISBLANK(K87),"",IF(K87="N/A","",IF(ISNUMBER(K87),+K87,_xlfn.NUMBERVALUE(LEFT(K87,(FIND("(",K87)-2))))))</f>
        <v/>
      </c>
      <c r="Q87" s="56" t="str">
        <f>IF(SUM(L87:P87)&gt;0,MIN(L87,M87,N87,O87,P87),"")</f>
        <v/>
      </c>
      <c r="R87" s="44">
        <f ca="1">IFERROR(MIN((IF(ISTEXT(G87),IF(G87="N/A","",_xlfn.NUMBERVALUE(LEFT(G87,(FIND("(",G87)-2)))),_xlfn.NUMBERVALUE(INDIRECT(CELL("address",G87))))),(IF(ISTEXT(H87),IF(H87="N/A","",_xlfn.NUMBERVALUE(LEFT(H87,(FIND("(",H87)-2)))),_xlfn.NUMBERVALUE(INDIRECT(CELL("address",H87))))),(IF(ISTEXT(I87),IF(I87="N/A","",_xlfn.NUMBERVALUE(LEFT(I87,(FIND("(",I87)-2)))),_xlfn.NUMBERVALUE(INDIRECT(CELL("address",I87))))),(IF(ISTEXT(J87),IF(J87="N/A","",_xlfn.NUMBERVALUE(LEFT(J87,(FIND("(",J87)-2)))),_xlfn.NUMBERVALUE(INDIRECT(CELL("address",J87))))),(IF(ISTEXT(K87),IF(K87="N/A","",_xlfn.NUMBERVALUE(LEFT(K87,(FIND("(",K87)-2)))),_xlfn.NUMBERVALUE(INDIRECT(CELL("address",K87)))))),MIN(G87:K87))</f>
        <v>0</v>
      </c>
      <c r="S87" s="57" t="str">
        <f>IFERROR((F87*Q87),"")</f>
        <v/>
      </c>
    </row>
    <row r="88" spans="2:19" x14ac:dyDescent="0.25">
      <c r="B88" s="2" t="str">
        <f t="shared" si="3"/>
        <v/>
      </c>
      <c r="C88" s="11"/>
      <c r="D88" s="10"/>
      <c r="E88" s="3"/>
      <c r="F88" s="3"/>
      <c r="G88" s="40"/>
      <c r="H88" s="40"/>
      <c r="I88" s="40"/>
      <c r="J88" s="40"/>
      <c r="K88" s="40"/>
      <c r="L88" s="15" t="str">
        <f>IF(ISBLANK(G88),"",IF(G88="N/A","",IF(ISNUMBER(G88),+G88,_xlfn.NUMBERVALUE(LEFT(G88,(FIND("(",G88)-2))))))</f>
        <v/>
      </c>
      <c r="M88" s="15" t="str">
        <f>IF(ISBLANK(H88),"",IF(H88="N/A","",IF(ISNUMBER(H88),+H88,_xlfn.NUMBERVALUE(LEFT(H88,(FIND("(",H88)-2))))))</f>
        <v/>
      </c>
      <c r="N88" s="15" t="str">
        <f>IF(ISBLANK(I88),"",IF(I88="N/A","",IF(ISNUMBER(I88),+I88,_xlfn.NUMBERVALUE(LEFT(I88,(FIND("(",I88)-2))))))</f>
        <v/>
      </c>
      <c r="O88" s="15" t="str">
        <f>IF(ISBLANK(J88),"",IF(J88="N/A","",IF(ISNUMBER(J88),+J88,_xlfn.NUMBERVALUE(LEFT(J88,(FIND("(",J88)-2))))))</f>
        <v/>
      </c>
      <c r="P88" s="15" t="str">
        <f>IF(ISBLANK(K88),"",IF(K88="N/A","",IF(ISNUMBER(K88),+K88,_xlfn.NUMBERVALUE(LEFT(K88,(FIND("(",K88)-2))))))</f>
        <v/>
      </c>
      <c r="Q88" s="56" t="str">
        <f>IF(SUM(L88:P88)&gt;0,MIN(L88,M88,N88,O88,P88),"")</f>
        <v/>
      </c>
      <c r="R88" s="44">
        <f ca="1">IFERROR(MIN((IF(ISTEXT(G88),IF(G88="N/A","",_xlfn.NUMBERVALUE(LEFT(G88,(FIND("(",G88)-2)))),_xlfn.NUMBERVALUE(INDIRECT(CELL("address",G88))))),(IF(ISTEXT(H88),IF(H88="N/A","",_xlfn.NUMBERVALUE(LEFT(H88,(FIND("(",H88)-2)))),_xlfn.NUMBERVALUE(INDIRECT(CELL("address",H88))))),(IF(ISTEXT(I88),IF(I88="N/A","",_xlfn.NUMBERVALUE(LEFT(I88,(FIND("(",I88)-2)))),_xlfn.NUMBERVALUE(INDIRECT(CELL("address",I88))))),(IF(ISTEXT(J88),IF(J88="N/A","",_xlfn.NUMBERVALUE(LEFT(J88,(FIND("(",J88)-2)))),_xlfn.NUMBERVALUE(INDIRECT(CELL("address",J88))))),(IF(ISTEXT(K88),IF(K88="N/A","",_xlfn.NUMBERVALUE(LEFT(K88,(FIND("(",K88)-2)))),_xlfn.NUMBERVALUE(INDIRECT(CELL("address",K88)))))),MIN(G88:K88))</f>
        <v>0</v>
      </c>
      <c r="S88" s="57" t="str">
        <f>IFERROR((F88*Q88),"")</f>
        <v/>
      </c>
    </row>
    <row r="89" spans="2:19" x14ac:dyDescent="0.25">
      <c r="B89" s="2" t="str">
        <f t="shared" si="3"/>
        <v/>
      </c>
      <c r="C89" s="11"/>
      <c r="D89" s="10"/>
      <c r="E89" s="3"/>
      <c r="F89" s="3"/>
      <c r="G89" s="40"/>
      <c r="H89" s="40"/>
      <c r="I89" s="40"/>
      <c r="J89" s="40"/>
      <c r="K89" s="40"/>
      <c r="L89" s="15" t="str">
        <f>IF(ISBLANK(G89),"",IF(G89="N/A","",IF(ISNUMBER(G89),+G89,_xlfn.NUMBERVALUE(LEFT(G89,(FIND("(",G89)-2))))))</f>
        <v/>
      </c>
      <c r="M89" s="15" t="str">
        <f>IF(ISBLANK(H89),"",IF(H89="N/A","",IF(ISNUMBER(H89),+H89,_xlfn.NUMBERVALUE(LEFT(H89,(FIND("(",H89)-2))))))</f>
        <v/>
      </c>
      <c r="N89" s="15" t="str">
        <f>IF(ISBLANK(I89),"",IF(I89="N/A","",IF(ISNUMBER(I89),+I89,_xlfn.NUMBERVALUE(LEFT(I89,(FIND("(",I89)-2))))))</f>
        <v/>
      </c>
      <c r="O89" s="15" t="str">
        <f>IF(ISBLANK(J89),"",IF(J89="N/A","",IF(ISNUMBER(J89),+J89,_xlfn.NUMBERVALUE(LEFT(J89,(FIND("(",J89)-2))))))</f>
        <v/>
      </c>
      <c r="P89" s="15" t="str">
        <f>IF(ISBLANK(K89),"",IF(K89="N/A","",IF(ISNUMBER(K89),+K89,_xlfn.NUMBERVALUE(LEFT(K89,(FIND("(",K89)-2))))))</f>
        <v/>
      </c>
      <c r="Q89" s="56" t="str">
        <f>IF(SUM(L89:P89)&gt;0,MIN(L89,M89,N89,O89,P89),"")</f>
        <v/>
      </c>
      <c r="R89" s="44">
        <f ca="1">IFERROR(MIN((IF(ISTEXT(G89),IF(G89="N/A","",_xlfn.NUMBERVALUE(LEFT(G89,(FIND("(",G89)-2)))),_xlfn.NUMBERVALUE(INDIRECT(CELL("address",G89))))),(IF(ISTEXT(H89),IF(H89="N/A","",_xlfn.NUMBERVALUE(LEFT(H89,(FIND("(",H89)-2)))),_xlfn.NUMBERVALUE(INDIRECT(CELL("address",H89))))),(IF(ISTEXT(I89),IF(I89="N/A","",_xlfn.NUMBERVALUE(LEFT(I89,(FIND("(",I89)-2)))),_xlfn.NUMBERVALUE(INDIRECT(CELL("address",I89))))),(IF(ISTEXT(J89),IF(J89="N/A","",_xlfn.NUMBERVALUE(LEFT(J89,(FIND("(",J89)-2)))),_xlfn.NUMBERVALUE(INDIRECT(CELL("address",J89))))),(IF(ISTEXT(K89),IF(K89="N/A","",_xlfn.NUMBERVALUE(LEFT(K89,(FIND("(",K89)-2)))),_xlfn.NUMBERVALUE(INDIRECT(CELL("address",K89)))))),MIN(G89:K89))</f>
        <v>0</v>
      </c>
      <c r="S89" s="57" t="str">
        <f>IFERROR((F89*Q89),"")</f>
        <v/>
      </c>
    </row>
    <row r="90" spans="2:19" x14ac:dyDescent="0.25">
      <c r="B90" s="2" t="str">
        <f t="shared" si="3"/>
        <v/>
      </c>
      <c r="C90" s="11"/>
      <c r="D90" s="10"/>
      <c r="E90" s="3"/>
      <c r="F90" s="3"/>
      <c r="G90" s="40"/>
      <c r="H90" s="40"/>
      <c r="I90" s="40"/>
      <c r="J90" s="40"/>
      <c r="K90" s="40"/>
      <c r="L90" s="15" t="str">
        <f>IF(ISBLANK(G90),"",IF(G90="N/A","",IF(ISNUMBER(G90),+G90,_xlfn.NUMBERVALUE(LEFT(G90,(FIND("(",G90)-2))))))</f>
        <v/>
      </c>
      <c r="M90" s="15" t="str">
        <f>IF(ISBLANK(H90),"",IF(H90="N/A","",IF(ISNUMBER(H90),+H90,_xlfn.NUMBERVALUE(LEFT(H90,(FIND("(",H90)-2))))))</f>
        <v/>
      </c>
      <c r="N90" s="15" t="str">
        <f>IF(ISBLANK(I90),"",IF(I90="N/A","",IF(ISNUMBER(I90),+I90,_xlfn.NUMBERVALUE(LEFT(I90,(FIND("(",I90)-2))))))</f>
        <v/>
      </c>
      <c r="O90" s="15" t="str">
        <f>IF(ISBLANK(J90),"",IF(J90="N/A","",IF(ISNUMBER(J90),+J90,_xlfn.NUMBERVALUE(LEFT(J90,(FIND("(",J90)-2))))))</f>
        <v/>
      </c>
      <c r="P90" s="15" t="str">
        <f>IF(ISBLANK(K90),"",IF(K90="N/A","",IF(ISNUMBER(K90),+K90,_xlfn.NUMBERVALUE(LEFT(K90,(FIND("(",K90)-2))))))</f>
        <v/>
      </c>
      <c r="Q90" s="56" t="str">
        <f>IF(SUM(L90:P90)&gt;0,MIN(L90,M90,N90,O90,P90),"")</f>
        <v/>
      </c>
      <c r="R90" s="44">
        <f ca="1">IFERROR(MIN((IF(ISTEXT(G90),IF(G90="N/A","",_xlfn.NUMBERVALUE(LEFT(G90,(FIND("(",G90)-2)))),_xlfn.NUMBERVALUE(INDIRECT(CELL("address",G90))))),(IF(ISTEXT(H90),IF(H90="N/A","",_xlfn.NUMBERVALUE(LEFT(H90,(FIND("(",H90)-2)))),_xlfn.NUMBERVALUE(INDIRECT(CELL("address",H90))))),(IF(ISTEXT(I90),IF(I90="N/A","",_xlfn.NUMBERVALUE(LEFT(I90,(FIND("(",I90)-2)))),_xlfn.NUMBERVALUE(INDIRECT(CELL("address",I90))))),(IF(ISTEXT(J90),IF(J90="N/A","",_xlfn.NUMBERVALUE(LEFT(J90,(FIND("(",J90)-2)))),_xlfn.NUMBERVALUE(INDIRECT(CELL("address",J90))))),(IF(ISTEXT(K90),IF(K90="N/A","",_xlfn.NUMBERVALUE(LEFT(K90,(FIND("(",K90)-2)))),_xlfn.NUMBERVALUE(INDIRECT(CELL("address",K90)))))),MIN(G90:K90))</f>
        <v>0</v>
      </c>
      <c r="S90" s="57" t="str">
        <f>IFERROR((F90*Q90),"")</f>
        <v/>
      </c>
    </row>
    <row r="91" spans="2:19" x14ac:dyDescent="0.25">
      <c r="B91" s="2" t="str">
        <f t="shared" si="3"/>
        <v/>
      </c>
      <c r="C91" s="11"/>
      <c r="D91" s="10"/>
      <c r="E91" s="3"/>
      <c r="F91" s="3"/>
      <c r="G91" s="40"/>
      <c r="H91" s="40"/>
      <c r="I91" s="40"/>
      <c r="J91" s="40"/>
      <c r="K91" s="40"/>
      <c r="L91" s="15" t="str">
        <f>IF(ISBLANK(G91),"",IF(G91="N/A","",IF(ISNUMBER(G91),+G91,_xlfn.NUMBERVALUE(LEFT(G91,(FIND("(",G91)-2))))))</f>
        <v/>
      </c>
      <c r="M91" s="15" t="str">
        <f>IF(ISBLANK(H91),"",IF(H91="N/A","",IF(ISNUMBER(H91),+H91,_xlfn.NUMBERVALUE(LEFT(H91,(FIND("(",H91)-2))))))</f>
        <v/>
      </c>
      <c r="N91" s="15" t="str">
        <f>IF(ISBLANK(I91),"",IF(I91="N/A","",IF(ISNUMBER(I91),+I91,_xlfn.NUMBERVALUE(LEFT(I91,(FIND("(",I91)-2))))))</f>
        <v/>
      </c>
      <c r="O91" s="15" t="str">
        <f>IF(ISBLANK(J91),"",IF(J91="N/A","",IF(ISNUMBER(J91),+J91,_xlfn.NUMBERVALUE(LEFT(J91,(FIND("(",J91)-2))))))</f>
        <v/>
      </c>
      <c r="P91" s="15" t="str">
        <f>IF(ISBLANK(K91),"",IF(K91="N/A","",IF(ISNUMBER(K91),+K91,_xlfn.NUMBERVALUE(LEFT(K91,(FIND("(",K91)-2))))))</f>
        <v/>
      </c>
      <c r="Q91" s="56" t="str">
        <f>IF(SUM(L91:P91)&gt;0,MIN(L91,M91,N91,O91,P91),"")</f>
        <v/>
      </c>
      <c r="R91" s="44">
        <f ca="1">IFERROR(MIN((IF(ISTEXT(G91),IF(G91="N/A","",_xlfn.NUMBERVALUE(LEFT(G91,(FIND("(",G91)-2)))),_xlfn.NUMBERVALUE(INDIRECT(CELL("address",G91))))),(IF(ISTEXT(H91),IF(H91="N/A","",_xlfn.NUMBERVALUE(LEFT(H91,(FIND("(",H91)-2)))),_xlfn.NUMBERVALUE(INDIRECT(CELL("address",H91))))),(IF(ISTEXT(I91),IF(I91="N/A","",_xlfn.NUMBERVALUE(LEFT(I91,(FIND("(",I91)-2)))),_xlfn.NUMBERVALUE(INDIRECT(CELL("address",I91))))),(IF(ISTEXT(J91),IF(J91="N/A","",_xlfn.NUMBERVALUE(LEFT(J91,(FIND("(",J91)-2)))),_xlfn.NUMBERVALUE(INDIRECT(CELL("address",J91))))),(IF(ISTEXT(K91),IF(K91="N/A","",_xlfn.NUMBERVALUE(LEFT(K91,(FIND("(",K91)-2)))),_xlfn.NUMBERVALUE(INDIRECT(CELL("address",K91)))))),MIN(G91:K91))</f>
        <v>0</v>
      </c>
      <c r="S91" s="57" t="str">
        <f>IFERROR((F91*Q91),"")</f>
        <v/>
      </c>
    </row>
    <row r="92" spans="2:19" x14ac:dyDescent="0.25">
      <c r="B92" s="2" t="str">
        <f t="shared" si="3"/>
        <v/>
      </c>
      <c r="C92" s="11"/>
      <c r="D92" s="10"/>
      <c r="E92" s="3"/>
      <c r="F92" s="3"/>
      <c r="G92" s="40"/>
      <c r="H92" s="40"/>
      <c r="I92" s="40"/>
      <c r="J92" s="40"/>
      <c r="K92" s="40"/>
      <c r="L92" s="15" t="str">
        <f>IF(ISBLANK(G92),"",IF(G92="N/A","",IF(ISNUMBER(G92),+G92,_xlfn.NUMBERVALUE(LEFT(G92,(FIND("(",G92)-2))))))</f>
        <v/>
      </c>
      <c r="M92" s="15" t="str">
        <f>IF(ISBLANK(H92),"",IF(H92="N/A","",IF(ISNUMBER(H92),+H92,_xlfn.NUMBERVALUE(LEFT(H92,(FIND("(",H92)-2))))))</f>
        <v/>
      </c>
      <c r="N92" s="15" t="str">
        <f>IF(ISBLANK(I92),"",IF(I92="N/A","",IF(ISNUMBER(I92),+I92,_xlfn.NUMBERVALUE(LEFT(I92,(FIND("(",I92)-2))))))</f>
        <v/>
      </c>
      <c r="O92" s="15" t="str">
        <f>IF(ISBLANK(J92),"",IF(J92="N/A","",IF(ISNUMBER(J92),+J92,_xlfn.NUMBERVALUE(LEFT(J92,(FIND("(",J92)-2))))))</f>
        <v/>
      </c>
      <c r="P92" s="15" t="str">
        <f>IF(ISBLANK(K92),"",IF(K92="N/A","",IF(ISNUMBER(K92),+K92,_xlfn.NUMBERVALUE(LEFT(K92,(FIND("(",K92)-2))))))</f>
        <v/>
      </c>
      <c r="Q92" s="56" t="str">
        <f>IF(SUM(L92:P92)&gt;0,MIN(L92,M92,N92,O92,P92),"")</f>
        <v/>
      </c>
      <c r="R92" s="44">
        <f ca="1">IFERROR(MIN((IF(ISTEXT(G92),IF(G92="N/A","",_xlfn.NUMBERVALUE(LEFT(G92,(FIND("(",G92)-2)))),_xlfn.NUMBERVALUE(INDIRECT(CELL("address",G92))))),(IF(ISTEXT(H92),IF(H92="N/A","",_xlfn.NUMBERVALUE(LEFT(H92,(FIND("(",H92)-2)))),_xlfn.NUMBERVALUE(INDIRECT(CELL("address",H92))))),(IF(ISTEXT(I92),IF(I92="N/A","",_xlfn.NUMBERVALUE(LEFT(I92,(FIND("(",I92)-2)))),_xlfn.NUMBERVALUE(INDIRECT(CELL("address",I92))))),(IF(ISTEXT(J92),IF(J92="N/A","",_xlfn.NUMBERVALUE(LEFT(J92,(FIND("(",J92)-2)))),_xlfn.NUMBERVALUE(INDIRECT(CELL("address",J92))))),(IF(ISTEXT(K92),IF(K92="N/A","",_xlfn.NUMBERVALUE(LEFT(K92,(FIND("(",K92)-2)))),_xlfn.NUMBERVALUE(INDIRECT(CELL("address",K92)))))),MIN(G92:K92))</f>
        <v>0</v>
      </c>
      <c r="S92" s="57" t="str">
        <f>IFERROR((F92*Q92),"")</f>
        <v/>
      </c>
    </row>
    <row r="93" spans="2:19" x14ac:dyDescent="0.25">
      <c r="B93" s="2" t="str">
        <f t="shared" si="3"/>
        <v/>
      </c>
      <c r="C93" s="11"/>
      <c r="D93" s="10"/>
      <c r="E93" s="3"/>
      <c r="F93" s="3"/>
      <c r="G93" s="40"/>
      <c r="H93" s="40"/>
      <c r="I93" s="40"/>
      <c r="J93" s="40"/>
      <c r="K93" s="40"/>
      <c r="L93" s="15" t="str">
        <f>IF(ISBLANK(G93),"",IF(G93="N/A","",IF(ISNUMBER(G93),+G93,_xlfn.NUMBERVALUE(LEFT(G93,(FIND("(",G93)-2))))))</f>
        <v/>
      </c>
      <c r="M93" s="15" t="str">
        <f>IF(ISBLANK(H93),"",IF(H93="N/A","",IF(ISNUMBER(H93),+H93,_xlfn.NUMBERVALUE(LEFT(H93,(FIND("(",H93)-2))))))</f>
        <v/>
      </c>
      <c r="N93" s="15" t="str">
        <f>IF(ISBLANK(I93),"",IF(I93="N/A","",IF(ISNUMBER(I93),+I93,_xlfn.NUMBERVALUE(LEFT(I93,(FIND("(",I93)-2))))))</f>
        <v/>
      </c>
      <c r="O93" s="15" t="str">
        <f>IF(ISBLANK(J93),"",IF(J93="N/A","",IF(ISNUMBER(J93),+J93,_xlfn.NUMBERVALUE(LEFT(J93,(FIND("(",J93)-2))))))</f>
        <v/>
      </c>
      <c r="P93" s="15" t="str">
        <f>IF(ISBLANK(K93),"",IF(K93="N/A","",IF(ISNUMBER(K93),+K93,_xlfn.NUMBERVALUE(LEFT(K93,(FIND("(",K93)-2))))))</f>
        <v/>
      </c>
      <c r="Q93" s="56" t="str">
        <f>IF(SUM(L93:P93)&gt;0,MIN(L93,M93,N93,O93,P93),"")</f>
        <v/>
      </c>
      <c r="R93" s="44">
        <f ca="1">IFERROR(MIN((IF(ISTEXT(G93),IF(G93="N/A","",_xlfn.NUMBERVALUE(LEFT(G93,(FIND("(",G93)-2)))),_xlfn.NUMBERVALUE(INDIRECT(CELL("address",G93))))),(IF(ISTEXT(H93),IF(H93="N/A","",_xlfn.NUMBERVALUE(LEFT(H93,(FIND("(",H93)-2)))),_xlfn.NUMBERVALUE(INDIRECT(CELL("address",H93))))),(IF(ISTEXT(I93),IF(I93="N/A","",_xlfn.NUMBERVALUE(LEFT(I93,(FIND("(",I93)-2)))),_xlfn.NUMBERVALUE(INDIRECT(CELL("address",I93))))),(IF(ISTEXT(J93),IF(J93="N/A","",_xlfn.NUMBERVALUE(LEFT(J93,(FIND("(",J93)-2)))),_xlfn.NUMBERVALUE(INDIRECT(CELL("address",J93))))),(IF(ISTEXT(K93),IF(K93="N/A","",_xlfn.NUMBERVALUE(LEFT(K93,(FIND("(",K93)-2)))),_xlfn.NUMBERVALUE(INDIRECT(CELL("address",K93)))))),MIN(G93:K93))</f>
        <v>0</v>
      </c>
      <c r="S93" s="57" t="str">
        <f>IFERROR((F93*Q93),"")</f>
        <v/>
      </c>
    </row>
    <row r="94" spans="2:19" x14ac:dyDescent="0.25">
      <c r="B94" s="2" t="str">
        <f t="shared" si="3"/>
        <v/>
      </c>
      <c r="C94" s="11"/>
      <c r="D94" s="10"/>
      <c r="E94" s="3"/>
      <c r="F94" s="3"/>
      <c r="G94" s="40"/>
      <c r="H94" s="40"/>
      <c r="I94" s="40"/>
      <c r="J94" s="40"/>
      <c r="K94" s="40"/>
      <c r="L94" s="15" t="str">
        <f>IF(ISBLANK(G94),"",IF(G94="N/A","",IF(ISNUMBER(G94),+G94,_xlfn.NUMBERVALUE(LEFT(G94,(FIND("(",G94)-2))))))</f>
        <v/>
      </c>
      <c r="M94" s="15" t="str">
        <f>IF(ISBLANK(H94),"",IF(H94="N/A","",IF(ISNUMBER(H94),+H94,_xlfn.NUMBERVALUE(LEFT(H94,(FIND("(",H94)-2))))))</f>
        <v/>
      </c>
      <c r="N94" s="15" t="str">
        <f>IF(ISBLANK(I94),"",IF(I94="N/A","",IF(ISNUMBER(I94),+I94,_xlfn.NUMBERVALUE(LEFT(I94,(FIND("(",I94)-2))))))</f>
        <v/>
      </c>
      <c r="O94" s="15" t="str">
        <f>IF(ISBLANK(J94),"",IF(J94="N/A","",IF(ISNUMBER(J94),+J94,_xlfn.NUMBERVALUE(LEFT(J94,(FIND("(",J94)-2))))))</f>
        <v/>
      </c>
      <c r="P94" s="15" t="str">
        <f>IF(ISBLANK(K94),"",IF(K94="N/A","",IF(ISNUMBER(K94),+K94,_xlfn.NUMBERVALUE(LEFT(K94,(FIND("(",K94)-2))))))</f>
        <v/>
      </c>
      <c r="Q94" s="56" t="str">
        <f>IF(SUM(L94:P94)&gt;0,MIN(L94,M94,N94,O94,P94),"")</f>
        <v/>
      </c>
      <c r="R94" s="44">
        <f ca="1">IFERROR(MIN((IF(ISTEXT(G94),IF(G94="N/A","",_xlfn.NUMBERVALUE(LEFT(G94,(FIND("(",G94)-2)))),_xlfn.NUMBERVALUE(INDIRECT(CELL("address",G94))))),(IF(ISTEXT(H94),IF(H94="N/A","",_xlfn.NUMBERVALUE(LEFT(H94,(FIND("(",H94)-2)))),_xlfn.NUMBERVALUE(INDIRECT(CELL("address",H94))))),(IF(ISTEXT(I94),IF(I94="N/A","",_xlfn.NUMBERVALUE(LEFT(I94,(FIND("(",I94)-2)))),_xlfn.NUMBERVALUE(INDIRECT(CELL("address",I94))))),(IF(ISTEXT(J94),IF(J94="N/A","",_xlfn.NUMBERVALUE(LEFT(J94,(FIND("(",J94)-2)))),_xlfn.NUMBERVALUE(INDIRECT(CELL("address",J94))))),(IF(ISTEXT(K94),IF(K94="N/A","",_xlfn.NUMBERVALUE(LEFT(K94,(FIND("(",K94)-2)))),_xlfn.NUMBERVALUE(INDIRECT(CELL("address",K94)))))),MIN(G94:K94))</f>
        <v>0</v>
      </c>
      <c r="S94" s="57" t="str">
        <f>IFERROR((F94*Q94),"")</f>
        <v/>
      </c>
    </row>
    <row r="95" spans="2:19" x14ac:dyDescent="0.25">
      <c r="B95" s="2" t="str">
        <f t="shared" si="3"/>
        <v/>
      </c>
      <c r="C95" s="11"/>
      <c r="D95" s="10"/>
      <c r="E95" s="3"/>
      <c r="F95" s="3"/>
      <c r="G95" s="40"/>
      <c r="H95" s="40"/>
      <c r="I95" s="40"/>
      <c r="J95" s="40"/>
      <c r="K95" s="40"/>
      <c r="L95" s="15" t="str">
        <f>IF(ISBLANK(G95),"",IF(G95="N/A","",IF(ISNUMBER(G95),+G95,_xlfn.NUMBERVALUE(LEFT(G95,(FIND("(",G95)-2))))))</f>
        <v/>
      </c>
      <c r="M95" s="15" t="str">
        <f>IF(ISBLANK(H95),"",IF(H95="N/A","",IF(ISNUMBER(H95),+H95,_xlfn.NUMBERVALUE(LEFT(H95,(FIND("(",H95)-2))))))</f>
        <v/>
      </c>
      <c r="N95" s="15" t="str">
        <f>IF(ISBLANK(I95),"",IF(I95="N/A","",IF(ISNUMBER(I95),+I95,_xlfn.NUMBERVALUE(LEFT(I95,(FIND("(",I95)-2))))))</f>
        <v/>
      </c>
      <c r="O95" s="15" t="str">
        <f>IF(ISBLANK(J95),"",IF(J95="N/A","",IF(ISNUMBER(J95),+J95,_xlfn.NUMBERVALUE(LEFT(J95,(FIND("(",J95)-2))))))</f>
        <v/>
      </c>
      <c r="P95" s="15" t="str">
        <f>IF(ISBLANK(K95),"",IF(K95="N/A","",IF(ISNUMBER(K95),+K95,_xlfn.NUMBERVALUE(LEFT(K95,(FIND("(",K95)-2))))))</f>
        <v/>
      </c>
      <c r="Q95" s="56" t="str">
        <f>IF(SUM(L95:P95)&gt;0,MIN(L95,M95,N95,O95,P95),"")</f>
        <v/>
      </c>
      <c r="R95" s="44">
        <f ca="1">IFERROR(MIN((IF(ISTEXT(G95),IF(G95="N/A","",_xlfn.NUMBERVALUE(LEFT(G95,(FIND("(",G95)-2)))),_xlfn.NUMBERVALUE(INDIRECT(CELL("address",G95))))),(IF(ISTEXT(H95),IF(H95="N/A","",_xlfn.NUMBERVALUE(LEFT(H95,(FIND("(",H95)-2)))),_xlfn.NUMBERVALUE(INDIRECT(CELL("address",H95))))),(IF(ISTEXT(I95),IF(I95="N/A","",_xlfn.NUMBERVALUE(LEFT(I95,(FIND("(",I95)-2)))),_xlfn.NUMBERVALUE(INDIRECT(CELL("address",I95))))),(IF(ISTEXT(J95),IF(J95="N/A","",_xlfn.NUMBERVALUE(LEFT(J95,(FIND("(",J95)-2)))),_xlfn.NUMBERVALUE(INDIRECT(CELL("address",J95))))),(IF(ISTEXT(K95),IF(K95="N/A","",_xlfn.NUMBERVALUE(LEFT(K95,(FIND("(",K95)-2)))),_xlfn.NUMBERVALUE(INDIRECT(CELL("address",K95)))))),MIN(G95:K95))</f>
        <v>0</v>
      </c>
      <c r="S95" s="57" t="str">
        <f>IFERROR((F95*Q95),"")</f>
        <v/>
      </c>
    </row>
    <row r="96" spans="2:19" x14ac:dyDescent="0.25">
      <c r="B96" s="2" t="str">
        <f t="shared" si="3"/>
        <v/>
      </c>
      <c r="C96" s="11"/>
      <c r="D96" s="10"/>
      <c r="E96" s="3"/>
      <c r="F96" s="3"/>
      <c r="G96" s="40"/>
      <c r="H96" s="40"/>
      <c r="I96" s="40"/>
      <c r="J96" s="40"/>
      <c r="K96" s="40"/>
      <c r="L96" s="15" t="str">
        <f>IF(ISBLANK(G96),"",IF(G96="N/A","",IF(ISNUMBER(G96),+G96,_xlfn.NUMBERVALUE(LEFT(G96,(FIND("(",G96)-2))))))</f>
        <v/>
      </c>
      <c r="M96" s="15" t="str">
        <f>IF(ISBLANK(H96),"",IF(H96="N/A","",IF(ISNUMBER(H96),+H96,_xlfn.NUMBERVALUE(LEFT(H96,(FIND("(",H96)-2))))))</f>
        <v/>
      </c>
      <c r="N96" s="15" t="str">
        <f>IF(ISBLANK(I96),"",IF(I96="N/A","",IF(ISNUMBER(I96),+I96,_xlfn.NUMBERVALUE(LEFT(I96,(FIND("(",I96)-2))))))</f>
        <v/>
      </c>
      <c r="O96" s="15" t="str">
        <f>IF(ISBLANK(J96),"",IF(J96="N/A","",IF(ISNUMBER(J96),+J96,_xlfn.NUMBERVALUE(LEFT(J96,(FIND("(",J96)-2))))))</f>
        <v/>
      </c>
      <c r="P96" s="15" t="str">
        <f>IF(ISBLANK(K96),"",IF(K96="N/A","",IF(ISNUMBER(K96),+K96,_xlfn.NUMBERVALUE(LEFT(K96,(FIND("(",K96)-2))))))</f>
        <v/>
      </c>
      <c r="Q96" s="56" t="str">
        <f>IF(SUM(L96:P96)&gt;0,MIN(L96,M96,N96,O96,P96),"")</f>
        <v/>
      </c>
      <c r="R96" s="44">
        <f ca="1">IFERROR(MIN((IF(ISTEXT(G96),IF(G96="N/A","",_xlfn.NUMBERVALUE(LEFT(G96,(FIND("(",G96)-2)))),_xlfn.NUMBERVALUE(INDIRECT(CELL("address",G96))))),(IF(ISTEXT(H96),IF(H96="N/A","",_xlfn.NUMBERVALUE(LEFT(H96,(FIND("(",H96)-2)))),_xlfn.NUMBERVALUE(INDIRECT(CELL("address",H96))))),(IF(ISTEXT(I96),IF(I96="N/A","",_xlfn.NUMBERVALUE(LEFT(I96,(FIND("(",I96)-2)))),_xlfn.NUMBERVALUE(INDIRECT(CELL("address",I96))))),(IF(ISTEXT(J96),IF(J96="N/A","",_xlfn.NUMBERVALUE(LEFT(J96,(FIND("(",J96)-2)))),_xlfn.NUMBERVALUE(INDIRECT(CELL("address",J96))))),(IF(ISTEXT(K96),IF(K96="N/A","",_xlfn.NUMBERVALUE(LEFT(K96,(FIND("(",K96)-2)))),_xlfn.NUMBERVALUE(INDIRECT(CELL("address",K96)))))),MIN(G96:K96))</f>
        <v>0</v>
      </c>
      <c r="S96" s="57" t="str">
        <f>IFERROR((F96*Q96),"")</f>
        <v/>
      </c>
    </row>
    <row r="97" spans="2:19" x14ac:dyDescent="0.25">
      <c r="B97" s="2" t="str">
        <f t="shared" si="3"/>
        <v/>
      </c>
      <c r="C97" s="11"/>
      <c r="D97" s="10"/>
      <c r="E97" s="3"/>
      <c r="F97" s="3"/>
      <c r="G97" s="40"/>
      <c r="H97" s="40"/>
      <c r="I97" s="40"/>
      <c r="J97" s="40"/>
      <c r="K97" s="40"/>
      <c r="L97" s="15" t="str">
        <f>IF(ISBLANK(G97),"",IF(G97="N/A","",IF(ISNUMBER(G97),+G97,_xlfn.NUMBERVALUE(LEFT(G97,(FIND("(",G97)-2))))))</f>
        <v/>
      </c>
      <c r="M97" s="15" t="str">
        <f>IF(ISBLANK(H97),"",IF(H97="N/A","",IF(ISNUMBER(H97),+H97,_xlfn.NUMBERVALUE(LEFT(H97,(FIND("(",H97)-2))))))</f>
        <v/>
      </c>
      <c r="N97" s="15" t="str">
        <f>IF(ISBLANK(I97),"",IF(I97="N/A","",IF(ISNUMBER(I97),+I97,_xlfn.NUMBERVALUE(LEFT(I97,(FIND("(",I97)-2))))))</f>
        <v/>
      </c>
      <c r="O97" s="15" t="str">
        <f>IF(ISBLANK(J97),"",IF(J97="N/A","",IF(ISNUMBER(J97),+J97,_xlfn.NUMBERVALUE(LEFT(J97,(FIND("(",J97)-2))))))</f>
        <v/>
      </c>
      <c r="P97" s="15" t="str">
        <f>IF(ISBLANK(K97),"",IF(K97="N/A","",IF(ISNUMBER(K97),+K97,_xlfn.NUMBERVALUE(LEFT(K97,(FIND("(",K97)-2))))))</f>
        <v/>
      </c>
      <c r="Q97" s="56" t="str">
        <f>IF(SUM(L97:P97)&gt;0,MIN(L97,M97,N97,O97,P97),"")</f>
        <v/>
      </c>
      <c r="R97" s="44">
        <f ca="1">IFERROR(MIN((IF(ISTEXT(G97),IF(G97="N/A","",_xlfn.NUMBERVALUE(LEFT(G97,(FIND("(",G97)-2)))),_xlfn.NUMBERVALUE(INDIRECT(CELL("address",G97))))),(IF(ISTEXT(H97),IF(H97="N/A","",_xlfn.NUMBERVALUE(LEFT(H97,(FIND("(",H97)-2)))),_xlfn.NUMBERVALUE(INDIRECT(CELL("address",H97))))),(IF(ISTEXT(I97),IF(I97="N/A","",_xlfn.NUMBERVALUE(LEFT(I97,(FIND("(",I97)-2)))),_xlfn.NUMBERVALUE(INDIRECT(CELL("address",I97))))),(IF(ISTEXT(J97),IF(J97="N/A","",_xlfn.NUMBERVALUE(LEFT(J97,(FIND("(",J97)-2)))),_xlfn.NUMBERVALUE(INDIRECT(CELL("address",J97))))),(IF(ISTEXT(K97),IF(K97="N/A","",_xlfn.NUMBERVALUE(LEFT(K97,(FIND("(",K97)-2)))),_xlfn.NUMBERVALUE(INDIRECT(CELL("address",K97)))))),MIN(G97:K97))</f>
        <v>0</v>
      </c>
      <c r="S97" s="57" t="str">
        <f>IFERROR((F97*Q97),"")</f>
        <v/>
      </c>
    </row>
    <row r="98" spans="2:19" x14ac:dyDescent="0.25">
      <c r="B98" s="2" t="str">
        <f t="shared" si="3"/>
        <v/>
      </c>
      <c r="C98" s="11"/>
      <c r="D98" s="10"/>
      <c r="E98" s="3"/>
      <c r="F98" s="3"/>
      <c r="G98" s="40"/>
      <c r="H98" s="40"/>
      <c r="I98" s="40"/>
      <c r="J98" s="40"/>
      <c r="K98" s="40"/>
      <c r="L98" s="15" t="str">
        <f>IF(ISBLANK(G98),"",IF(G98="N/A","",IF(ISNUMBER(G98),+G98,_xlfn.NUMBERVALUE(LEFT(G98,(FIND("(",G98)-2))))))</f>
        <v/>
      </c>
      <c r="M98" s="15" t="str">
        <f>IF(ISBLANK(H98),"",IF(H98="N/A","",IF(ISNUMBER(H98),+H98,_xlfn.NUMBERVALUE(LEFT(H98,(FIND("(",H98)-2))))))</f>
        <v/>
      </c>
      <c r="N98" s="15" t="str">
        <f>IF(ISBLANK(I98),"",IF(I98="N/A","",IF(ISNUMBER(I98),+I98,_xlfn.NUMBERVALUE(LEFT(I98,(FIND("(",I98)-2))))))</f>
        <v/>
      </c>
      <c r="O98" s="15" t="str">
        <f>IF(ISBLANK(J98),"",IF(J98="N/A","",IF(ISNUMBER(J98),+J98,_xlfn.NUMBERVALUE(LEFT(J98,(FIND("(",J98)-2))))))</f>
        <v/>
      </c>
      <c r="P98" s="15" t="str">
        <f>IF(ISBLANK(K98),"",IF(K98="N/A","",IF(ISNUMBER(K98),+K98,_xlfn.NUMBERVALUE(LEFT(K98,(FIND("(",K98)-2))))))</f>
        <v/>
      </c>
      <c r="Q98" s="56" t="str">
        <f>IF(SUM(L98:P98)&gt;0,MIN(L98,M98,N98,O98,P98),"")</f>
        <v/>
      </c>
      <c r="R98" s="44">
        <f ca="1">IFERROR(MIN((IF(ISTEXT(G98),IF(G98="N/A","",_xlfn.NUMBERVALUE(LEFT(G98,(FIND("(",G98)-2)))),_xlfn.NUMBERVALUE(INDIRECT(CELL("address",G98))))),(IF(ISTEXT(H98),IF(H98="N/A","",_xlfn.NUMBERVALUE(LEFT(H98,(FIND("(",H98)-2)))),_xlfn.NUMBERVALUE(INDIRECT(CELL("address",H98))))),(IF(ISTEXT(I98),IF(I98="N/A","",_xlfn.NUMBERVALUE(LEFT(I98,(FIND("(",I98)-2)))),_xlfn.NUMBERVALUE(INDIRECT(CELL("address",I98))))),(IF(ISTEXT(J98),IF(J98="N/A","",_xlfn.NUMBERVALUE(LEFT(J98,(FIND("(",J98)-2)))),_xlfn.NUMBERVALUE(INDIRECT(CELL("address",J98))))),(IF(ISTEXT(K98),IF(K98="N/A","",_xlfn.NUMBERVALUE(LEFT(K98,(FIND("(",K98)-2)))),_xlfn.NUMBERVALUE(INDIRECT(CELL("address",K98)))))),MIN(G98:K98))</f>
        <v>0</v>
      </c>
      <c r="S98" s="57" t="str">
        <f>IFERROR((F98*Q98),"")</f>
        <v/>
      </c>
    </row>
    <row r="99" spans="2:19" x14ac:dyDescent="0.25">
      <c r="B99" s="2" t="str">
        <f t="shared" si="3"/>
        <v/>
      </c>
      <c r="C99" s="11"/>
      <c r="D99" s="10"/>
      <c r="E99" s="3"/>
      <c r="F99" s="3"/>
      <c r="G99" s="40"/>
      <c r="H99" s="40"/>
      <c r="I99" s="40"/>
      <c r="J99" s="40"/>
      <c r="K99" s="40"/>
      <c r="L99" s="15" t="str">
        <f>IF(ISBLANK(G99),"",IF(G99="N/A","",IF(ISNUMBER(G99),+G99,_xlfn.NUMBERVALUE(LEFT(G99,(FIND("(",G99)-2))))))</f>
        <v/>
      </c>
      <c r="M99" s="15" t="str">
        <f>IF(ISBLANK(H99),"",IF(H99="N/A","",IF(ISNUMBER(H99),+H99,_xlfn.NUMBERVALUE(LEFT(H99,(FIND("(",H99)-2))))))</f>
        <v/>
      </c>
      <c r="N99" s="15" t="str">
        <f>IF(ISBLANK(I99),"",IF(I99="N/A","",IF(ISNUMBER(I99),+I99,_xlfn.NUMBERVALUE(LEFT(I99,(FIND("(",I99)-2))))))</f>
        <v/>
      </c>
      <c r="O99" s="15" t="str">
        <f>IF(ISBLANK(J99),"",IF(J99="N/A","",IF(ISNUMBER(J99),+J99,_xlfn.NUMBERVALUE(LEFT(J99,(FIND("(",J99)-2))))))</f>
        <v/>
      </c>
      <c r="P99" s="15" t="str">
        <f>IF(ISBLANK(K99),"",IF(K99="N/A","",IF(ISNUMBER(K99),+K99,_xlfn.NUMBERVALUE(LEFT(K99,(FIND("(",K99)-2))))))</f>
        <v/>
      </c>
      <c r="Q99" s="56" t="str">
        <f>IF(SUM(L99:P99)&gt;0,MIN(L99,M99,N99,O99,P99),"")</f>
        <v/>
      </c>
      <c r="R99" s="44">
        <f ca="1">IFERROR(MIN((IF(ISTEXT(G99),IF(G99="N/A","",_xlfn.NUMBERVALUE(LEFT(G99,(FIND("(",G99)-2)))),_xlfn.NUMBERVALUE(INDIRECT(CELL("address",G99))))),(IF(ISTEXT(H99),IF(H99="N/A","",_xlfn.NUMBERVALUE(LEFT(H99,(FIND("(",H99)-2)))),_xlfn.NUMBERVALUE(INDIRECT(CELL("address",H99))))),(IF(ISTEXT(I99),IF(I99="N/A","",_xlfn.NUMBERVALUE(LEFT(I99,(FIND("(",I99)-2)))),_xlfn.NUMBERVALUE(INDIRECT(CELL("address",I99))))),(IF(ISTEXT(J99),IF(J99="N/A","",_xlfn.NUMBERVALUE(LEFT(J99,(FIND("(",J99)-2)))),_xlfn.NUMBERVALUE(INDIRECT(CELL("address",J99))))),(IF(ISTEXT(K99),IF(K99="N/A","",_xlfn.NUMBERVALUE(LEFT(K99,(FIND("(",K99)-2)))),_xlfn.NUMBERVALUE(INDIRECT(CELL("address",K99)))))),MIN(G99:K99))</f>
        <v>0</v>
      </c>
      <c r="S99" s="57" t="str">
        <f>IFERROR((F99*Q99),"")</f>
        <v/>
      </c>
    </row>
    <row r="100" spans="2:19" x14ac:dyDescent="0.25">
      <c r="B100" s="2" t="str">
        <f t="shared" si="3"/>
        <v/>
      </c>
      <c r="C100" s="11"/>
      <c r="D100" s="10"/>
      <c r="E100" s="3"/>
      <c r="F100" s="3"/>
      <c r="G100" s="40"/>
      <c r="H100" s="40"/>
      <c r="I100" s="40"/>
      <c r="J100" s="40"/>
      <c r="K100" s="40"/>
      <c r="L100" s="15" t="str">
        <f>IF(ISBLANK(G100),"",IF(G100="N/A","",IF(ISNUMBER(G100),+G100,_xlfn.NUMBERVALUE(LEFT(G100,(FIND("(",G100)-2))))))</f>
        <v/>
      </c>
      <c r="M100" s="15" t="str">
        <f>IF(ISBLANK(H100),"",IF(H100="N/A","",IF(ISNUMBER(H100),+H100,_xlfn.NUMBERVALUE(LEFT(H100,(FIND("(",H100)-2))))))</f>
        <v/>
      </c>
      <c r="N100" s="15" t="str">
        <f>IF(ISBLANK(I100),"",IF(I100="N/A","",IF(ISNUMBER(I100),+I100,_xlfn.NUMBERVALUE(LEFT(I100,(FIND("(",I100)-2))))))</f>
        <v/>
      </c>
      <c r="O100" s="15" t="str">
        <f>IF(ISBLANK(J100),"",IF(J100="N/A","",IF(ISNUMBER(J100),+J100,_xlfn.NUMBERVALUE(LEFT(J100,(FIND("(",J100)-2))))))</f>
        <v/>
      </c>
      <c r="P100" s="15" t="str">
        <f>IF(ISBLANK(K100),"",IF(K100="N/A","",IF(ISNUMBER(K100),+K100,_xlfn.NUMBERVALUE(LEFT(K100,(FIND("(",K100)-2))))))</f>
        <v/>
      </c>
      <c r="Q100" s="56" t="str">
        <f>IF(SUM(L100:P100)&gt;0,MIN(L100,M100,N100,O100,P100),"")</f>
        <v/>
      </c>
      <c r="R100" s="44">
        <f ca="1">IFERROR(MIN((IF(ISTEXT(G100),IF(G100="N/A","",_xlfn.NUMBERVALUE(LEFT(G100,(FIND("(",G100)-2)))),_xlfn.NUMBERVALUE(INDIRECT(CELL("address",G100))))),(IF(ISTEXT(H100),IF(H100="N/A","",_xlfn.NUMBERVALUE(LEFT(H100,(FIND("(",H100)-2)))),_xlfn.NUMBERVALUE(INDIRECT(CELL("address",H100))))),(IF(ISTEXT(I100),IF(I100="N/A","",_xlfn.NUMBERVALUE(LEFT(I100,(FIND("(",I100)-2)))),_xlfn.NUMBERVALUE(INDIRECT(CELL("address",I100))))),(IF(ISTEXT(J100),IF(J100="N/A","",_xlfn.NUMBERVALUE(LEFT(J100,(FIND("(",J100)-2)))),_xlfn.NUMBERVALUE(INDIRECT(CELL("address",J100))))),(IF(ISTEXT(K100),IF(K100="N/A","",_xlfn.NUMBERVALUE(LEFT(K100,(FIND("(",K100)-2)))),_xlfn.NUMBERVALUE(INDIRECT(CELL("address",K100)))))),MIN(G100:K100))</f>
        <v>0</v>
      </c>
      <c r="S100" s="57" t="str">
        <f>IFERROR((F100*Q100),"")</f>
        <v/>
      </c>
    </row>
    <row r="101" spans="2:19" x14ac:dyDescent="0.25">
      <c r="B101" s="2" t="str">
        <f t="shared" si="3"/>
        <v/>
      </c>
      <c r="C101" s="11"/>
      <c r="D101" s="10"/>
      <c r="E101" s="3"/>
      <c r="F101" s="3"/>
      <c r="G101" s="40"/>
      <c r="H101" s="40"/>
      <c r="I101" s="40"/>
      <c r="J101" s="40"/>
      <c r="K101" s="40"/>
      <c r="L101" s="15" t="str">
        <f>IF(ISBLANK(G101),"",IF(G101="N/A","",IF(ISNUMBER(G101),+G101,_xlfn.NUMBERVALUE(LEFT(G101,(FIND("(",G101)-2))))))</f>
        <v/>
      </c>
      <c r="M101" s="15" t="str">
        <f>IF(ISBLANK(H101),"",IF(H101="N/A","",IF(ISNUMBER(H101),+H101,_xlfn.NUMBERVALUE(LEFT(H101,(FIND("(",H101)-2))))))</f>
        <v/>
      </c>
      <c r="N101" s="15" t="str">
        <f>IF(ISBLANK(I101),"",IF(I101="N/A","",IF(ISNUMBER(I101),+I101,_xlfn.NUMBERVALUE(LEFT(I101,(FIND("(",I101)-2))))))</f>
        <v/>
      </c>
      <c r="O101" s="15" t="str">
        <f>IF(ISBLANK(J101),"",IF(J101="N/A","",IF(ISNUMBER(J101),+J101,_xlfn.NUMBERVALUE(LEFT(J101,(FIND("(",J101)-2))))))</f>
        <v/>
      </c>
      <c r="P101" s="15" t="str">
        <f>IF(ISBLANK(K101),"",IF(K101="N/A","",IF(ISNUMBER(K101),+K101,_xlfn.NUMBERVALUE(LEFT(K101,(FIND("(",K101)-2))))))</f>
        <v/>
      </c>
      <c r="Q101" s="56" t="str">
        <f>IF(SUM(L101:P101)&gt;0,MIN(L101,M101,N101,O101,P101),"")</f>
        <v/>
      </c>
      <c r="R101" s="44">
        <f ca="1">IFERROR(MIN((IF(ISTEXT(G101),IF(G101="N/A","",_xlfn.NUMBERVALUE(LEFT(G101,(FIND("(",G101)-2)))),_xlfn.NUMBERVALUE(INDIRECT(CELL("address",G101))))),(IF(ISTEXT(H101),IF(H101="N/A","",_xlfn.NUMBERVALUE(LEFT(H101,(FIND("(",H101)-2)))),_xlfn.NUMBERVALUE(INDIRECT(CELL("address",H101))))),(IF(ISTEXT(I101),IF(I101="N/A","",_xlfn.NUMBERVALUE(LEFT(I101,(FIND("(",I101)-2)))),_xlfn.NUMBERVALUE(INDIRECT(CELL("address",I101))))),(IF(ISTEXT(J101),IF(J101="N/A","",_xlfn.NUMBERVALUE(LEFT(J101,(FIND("(",J101)-2)))),_xlfn.NUMBERVALUE(INDIRECT(CELL("address",J101))))),(IF(ISTEXT(K101),IF(K101="N/A","",_xlfn.NUMBERVALUE(LEFT(K101,(FIND("(",K101)-2)))),_xlfn.NUMBERVALUE(INDIRECT(CELL("address",K101)))))),MIN(G101:K101))</f>
        <v>0</v>
      </c>
      <c r="S101" s="57" t="str">
        <f>IFERROR((F101*Q101),"")</f>
        <v/>
      </c>
    </row>
    <row r="102" spans="2:19" x14ac:dyDescent="0.25">
      <c r="B102" s="2" t="str">
        <f t="shared" si="3"/>
        <v/>
      </c>
      <c r="C102" s="11"/>
      <c r="D102" s="10"/>
      <c r="E102" s="3"/>
      <c r="F102" s="3"/>
      <c r="G102" s="40"/>
      <c r="H102" s="40"/>
      <c r="I102" s="40"/>
      <c r="J102" s="40"/>
      <c r="K102" s="40"/>
      <c r="L102" s="15" t="str">
        <f>IF(ISBLANK(G102),"",IF(G102="N/A","",IF(ISNUMBER(G102),+G102,_xlfn.NUMBERVALUE(LEFT(G102,(FIND("(",G102)-2))))))</f>
        <v/>
      </c>
      <c r="M102" s="15" t="str">
        <f>IF(ISBLANK(H102),"",IF(H102="N/A","",IF(ISNUMBER(H102),+H102,_xlfn.NUMBERVALUE(LEFT(H102,(FIND("(",H102)-2))))))</f>
        <v/>
      </c>
      <c r="N102" s="15" t="str">
        <f>IF(ISBLANK(I102),"",IF(I102="N/A","",IF(ISNUMBER(I102),+I102,_xlfn.NUMBERVALUE(LEFT(I102,(FIND("(",I102)-2))))))</f>
        <v/>
      </c>
      <c r="O102" s="15" t="str">
        <f>IF(ISBLANK(J102),"",IF(J102="N/A","",IF(ISNUMBER(J102),+J102,_xlfn.NUMBERVALUE(LEFT(J102,(FIND("(",J102)-2))))))</f>
        <v/>
      </c>
      <c r="P102" s="15" t="str">
        <f>IF(ISBLANK(K102),"",IF(K102="N/A","",IF(ISNUMBER(K102),+K102,_xlfn.NUMBERVALUE(LEFT(K102,(FIND("(",K102)-2))))))</f>
        <v/>
      </c>
      <c r="Q102" s="56" t="str">
        <f>IF(SUM(L102:P102)&gt;0,MIN(L102,M102,N102,O102,P102),"")</f>
        <v/>
      </c>
      <c r="R102" s="44">
        <f ca="1">IFERROR(MIN((IF(ISTEXT(G102),IF(G102="N/A","",_xlfn.NUMBERVALUE(LEFT(G102,(FIND("(",G102)-2)))),_xlfn.NUMBERVALUE(INDIRECT(CELL("address",G102))))),(IF(ISTEXT(H102),IF(H102="N/A","",_xlfn.NUMBERVALUE(LEFT(H102,(FIND("(",H102)-2)))),_xlfn.NUMBERVALUE(INDIRECT(CELL("address",H102))))),(IF(ISTEXT(I102),IF(I102="N/A","",_xlfn.NUMBERVALUE(LEFT(I102,(FIND("(",I102)-2)))),_xlfn.NUMBERVALUE(INDIRECT(CELL("address",I102))))),(IF(ISTEXT(J102),IF(J102="N/A","",_xlfn.NUMBERVALUE(LEFT(J102,(FIND("(",J102)-2)))),_xlfn.NUMBERVALUE(INDIRECT(CELL("address",J102))))),(IF(ISTEXT(K102),IF(K102="N/A","",_xlfn.NUMBERVALUE(LEFT(K102,(FIND("(",K102)-2)))),_xlfn.NUMBERVALUE(INDIRECT(CELL("address",K102)))))),MIN(G102:K102))</f>
        <v>0</v>
      </c>
      <c r="S102" s="57" t="str">
        <f>IFERROR((F102*Q102),"")</f>
        <v/>
      </c>
    </row>
    <row r="103" spans="2:19" x14ac:dyDescent="0.25">
      <c r="B103" s="2" t="str">
        <f t="shared" si="3"/>
        <v/>
      </c>
      <c r="C103" s="11"/>
      <c r="D103" s="10"/>
      <c r="E103" s="3"/>
      <c r="F103" s="3"/>
      <c r="G103" s="40"/>
      <c r="H103" s="40"/>
      <c r="I103" s="40"/>
      <c r="J103" s="40"/>
      <c r="K103" s="40"/>
      <c r="L103" s="15" t="str">
        <f>IF(ISBLANK(G103),"",IF(G103="N/A","",IF(ISNUMBER(G103),+G103,_xlfn.NUMBERVALUE(LEFT(G103,(FIND("(",G103)-2))))))</f>
        <v/>
      </c>
      <c r="M103" s="15" t="str">
        <f>IF(ISBLANK(H103),"",IF(H103="N/A","",IF(ISNUMBER(H103),+H103,_xlfn.NUMBERVALUE(LEFT(H103,(FIND("(",H103)-2))))))</f>
        <v/>
      </c>
      <c r="N103" s="15" t="str">
        <f>IF(ISBLANK(I103),"",IF(I103="N/A","",IF(ISNUMBER(I103),+I103,_xlfn.NUMBERVALUE(LEFT(I103,(FIND("(",I103)-2))))))</f>
        <v/>
      </c>
      <c r="O103" s="15" t="str">
        <f>IF(ISBLANK(J103),"",IF(J103="N/A","",IF(ISNUMBER(J103),+J103,_xlfn.NUMBERVALUE(LEFT(J103,(FIND("(",J103)-2))))))</f>
        <v/>
      </c>
      <c r="P103" s="15" t="str">
        <f>IF(ISBLANK(K103),"",IF(K103="N/A","",IF(ISNUMBER(K103),+K103,_xlfn.NUMBERVALUE(LEFT(K103,(FIND("(",K103)-2))))))</f>
        <v/>
      </c>
      <c r="Q103" s="56" t="str">
        <f>IF(SUM(L103:P103)&gt;0,MIN(L103,M103,N103,O103,P103),"")</f>
        <v/>
      </c>
      <c r="R103" s="44">
        <f ca="1">IFERROR(MIN((IF(ISTEXT(G103),IF(G103="N/A","",_xlfn.NUMBERVALUE(LEFT(G103,(FIND("(",G103)-2)))),_xlfn.NUMBERVALUE(INDIRECT(CELL("address",G103))))),(IF(ISTEXT(H103),IF(H103="N/A","",_xlfn.NUMBERVALUE(LEFT(H103,(FIND("(",H103)-2)))),_xlfn.NUMBERVALUE(INDIRECT(CELL("address",H103))))),(IF(ISTEXT(I103),IF(I103="N/A","",_xlfn.NUMBERVALUE(LEFT(I103,(FIND("(",I103)-2)))),_xlfn.NUMBERVALUE(INDIRECT(CELL("address",I103))))),(IF(ISTEXT(J103),IF(J103="N/A","",_xlfn.NUMBERVALUE(LEFT(J103,(FIND("(",J103)-2)))),_xlfn.NUMBERVALUE(INDIRECT(CELL("address",J103))))),(IF(ISTEXT(K103),IF(K103="N/A","",_xlfn.NUMBERVALUE(LEFT(K103,(FIND("(",K103)-2)))),_xlfn.NUMBERVALUE(INDIRECT(CELL("address",K103)))))),MIN(G103:K103))</f>
        <v>0</v>
      </c>
      <c r="S103" s="57" t="str">
        <f>IFERROR((F103*Q103),"")</f>
        <v/>
      </c>
    </row>
    <row r="104" spans="2:19" x14ac:dyDescent="0.25">
      <c r="B104" s="2" t="str">
        <f t="shared" si="3"/>
        <v/>
      </c>
      <c r="C104" s="11"/>
      <c r="D104" s="10"/>
      <c r="E104" s="3"/>
      <c r="F104" s="3"/>
      <c r="G104" s="40"/>
      <c r="H104" s="40"/>
      <c r="I104" s="40"/>
      <c r="J104" s="40"/>
      <c r="K104" s="40"/>
      <c r="L104" s="15" t="str">
        <f>IF(ISBLANK(G104),"",IF(G104="N/A","",IF(ISNUMBER(G104),+G104,_xlfn.NUMBERVALUE(LEFT(G104,(FIND("(",G104)-2))))))</f>
        <v/>
      </c>
      <c r="M104" s="15" t="str">
        <f>IF(ISBLANK(H104),"",IF(H104="N/A","",IF(ISNUMBER(H104),+H104,_xlfn.NUMBERVALUE(LEFT(H104,(FIND("(",H104)-2))))))</f>
        <v/>
      </c>
      <c r="N104" s="15" t="str">
        <f>IF(ISBLANK(I104),"",IF(I104="N/A","",IF(ISNUMBER(I104),+I104,_xlfn.NUMBERVALUE(LEFT(I104,(FIND("(",I104)-2))))))</f>
        <v/>
      </c>
      <c r="O104" s="15" t="str">
        <f>IF(ISBLANK(J104),"",IF(J104="N/A","",IF(ISNUMBER(J104),+J104,_xlfn.NUMBERVALUE(LEFT(J104,(FIND("(",J104)-2))))))</f>
        <v/>
      </c>
      <c r="P104" s="15" t="str">
        <f>IF(ISBLANK(K104),"",IF(K104="N/A","",IF(ISNUMBER(K104),+K104,_xlfn.NUMBERVALUE(LEFT(K104,(FIND("(",K104)-2))))))</f>
        <v/>
      </c>
      <c r="Q104" s="56" t="str">
        <f>IF(SUM(L104:P104)&gt;0,MIN(L104,M104,N104,O104,P104),"")</f>
        <v/>
      </c>
      <c r="R104" s="44">
        <f ca="1">IFERROR(MIN((IF(ISTEXT(G104),IF(G104="N/A","",_xlfn.NUMBERVALUE(LEFT(G104,(FIND("(",G104)-2)))),_xlfn.NUMBERVALUE(INDIRECT(CELL("address",G104))))),(IF(ISTEXT(H104),IF(H104="N/A","",_xlfn.NUMBERVALUE(LEFT(H104,(FIND("(",H104)-2)))),_xlfn.NUMBERVALUE(INDIRECT(CELL("address",H104))))),(IF(ISTEXT(I104),IF(I104="N/A","",_xlfn.NUMBERVALUE(LEFT(I104,(FIND("(",I104)-2)))),_xlfn.NUMBERVALUE(INDIRECT(CELL("address",I104))))),(IF(ISTEXT(J104),IF(J104="N/A","",_xlfn.NUMBERVALUE(LEFT(J104,(FIND("(",J104)-2)))),_xlfn.NUMBERVALUE(INDIRECT(CELL("address",J104))))),(IF(ISTEXT(K104),IF(K104="N/A","",_xlfn.NUMBERVALUE(LEFT(K104,(FIND("(",K104)-2)))),_xlfn.NUMBERVALUE(INDIRECT(CELL("address",K104)))))),MIN(G104:K104))</f>
        <v>0</v>
      </c>
      <c r="S104" s="57" t="str">
        <f>IFERROR((F104*Q104),"")</f>
        <v/>
      </c>
    </row>
    <row r="105" spans="2:19" x14ac:dyDescent="0.25">
      <c r="B105" s="2" t="str">
        <f t="shared" si="3"/>
        <v/>
      </c>
      <c r="C105" s="11"/>
      <c r="D105" s="10"/>
      <c r="E105" s="3"/>
      <c r="F105" s="3"/>
      <c r="G105" s="40"/>
      <c r="H105" s="40"/>
      <c r="I105" s="40"/>
      <c r="J105" s="40"/>
      <c r="K105" s="40"/>
      <c r="L105" s="15" t="str">
        <f>IF(ISBLANK(G105),"",IF(G105="N/A","",IF(ISNUMBER(G105),+G105,_xlfn.NUMBERVALUE(LEFT(G105,(FIND("(",G105)-2))))))</f>
        <v/>
      </c>
      <c r="M105" s="15" t="str">
        <f>IF(ISBLANK(H105),"",IF(H105="N/A","",IF(ISNUMBER(H105),+H105,_xlfn.NUMBERVALUE(LEFT(H105,(FIND("(",H105)-2))))))</f>
        <v/>
      </c>
      <c r="N105" s="15" t="str">
        <f>IF(ISBLANK(I105),"",IF(I105="N/A","",IF(ISNUMBER(I105),+I105,_xlfn.NUMBERVALUE(LEFT(I105,(FIND("(",I105)-2))))))</f>
        <v/>
      </c>
      <c r="O105" s="15" t="str">
        <f>IF(ISBLANK(J105),"",IF(J105="N/A","",IF(ISNUMBER(J105),+J105,_xlfn.NUMBERVALUE(LEFT(J105,(FIND("(",J105)-2))))))</f>
        <v/>
      </c>
      <c r="P105" s="15" t="str">
        <f>IF(ISBLANK(K105),"",IF(K105="N/A","",IF(ISNUMBER(K105),+K105,_xlfn.NUMBERVALUE(LEFT(K105,(FIND("(",K105)-2))))))</f>
        <v/>
      </c>
      <c r="Q105" s="56" t="str">
        <f>IF(SUM(L105:P105)&gt;0,MIN(L105,M105,N105,O105,P105),"")</f>
        <v/>
      </c>
      <c r="R105" s="44">
        <f ca="1">IFERROR(MIN((IF(ISTEXT(G105),IF(G105="N/A","",_xlfn.NUMBERVALUE(LEFT(G105,(FIND("(",G105)-2)))),_xlfn.NUMBERVALUE(INDIRECT(CELL("address",G105))))),(IF(ISTEXT(H105),IF(H105="N/A","",_xlfn.NUMBERVALUE(LEFT(H105,(FIND("(",H105)-2)))),_xlfn.NUMBERVALUE(INDIRECT(CELL("address",H105))))),(IF(ISTEXT(I105),IF(I105="N/A","",_xlfn.NUMBERVALUE(LEFT(I105,(FIND("(",I105)-2)))),_xlfn.NUMBERVALUE(INDIRECT(CELL("address",I105))))),(IF(ISTEXT(J105),IF(J105="N/A","",_xlfn.NUMBERVALUE(LEFT(J105,(FIND("(",J105)-2)))),_xlfn.NUMBERVALUE(INDIRECT(CELL("address",J105))))),(IF(ISTEXT(K105),IF(K105="N/A","",_xlfn.NUMBERVALUE(LEFT(K105,(FIND("(",K105)-2)))),_xlfn.NUMBERVALUE(INDIRECT(CELL("address",K105)))))),MIN(G105:K105))</f>
        <v>0</v>
      </c>
      <c r="S105" s="57" t="str">
        <f>IFERROR((F105*Q105),"")</f>
        <v/>
      </c>
    </row>
    <row r="106" spans="2:19" x14ac:dyDescent="0.25">
      <c r="B106" s="2" t="str">
        <f t="shared" si="3"/>
        <v/>
      </c>
      <c r="C106" s="11"/>
      <c r="D106" s="10"/>
      <c r="E106" s="3"/>
      <c r="F106" s="3"/>
      <c r="G106" s="40"/>
      <c r="H106" s="40"/>
      <c r="I106" s="40"/>
      <c r="J106" s="40"/>
      <c r="K106" s="40"/>
      <c r="L106" s="15" t="str">
        <f>IF(ISBLANK(G106),"",IF(G106="N/A","",IF(ISNUMBER(G106),+G106,_xlfn.NUMBERVALUE(LEFT(G106,(FIND("(",G106)-2))))))</f>
        <v/>
      </c>
      <c r="M106" s="15" t="str">
        <f>IF(ISBLANK(H106),"",IF(H106="N/A","",IF(ISNUMBER(H106),+H106,_xlfn.NUMBERVALUE(LEFT(H106,(FIND("(",H106)-2))))))</f>
        <v/>
      </c>
      <c r="N106" s="15" t="str">
        <f>IF(ISBLANK(I106),"",IF(I106="N/A","",IF(ISNUMBER(I106),+I106,_xlfn.NUMBERVALUE(LEFT(I106,(FIND("(",I106)-2))))))</f>
        <v/>
      </c>
      <c r="O106" s="15" t="str">
        <f>IF(ISBLANK(J106),"",IF(J106="N/A","",IF(ISNUMBER(J106),+J106,_xlfn.NUMBERVALUE(LEFT(J106,(FIND("(",J106)-2))))))</f>
        <v/>
      </c>
      <c r="P106" s="15" t="str">
        <f>IF(ISBLANK(K106),"",IF(K106="N/A","",IF(ISNUMBER(K106),+K106,_xlfn.NUMBERVALUE(LEFT(K106,(FIND("(",K106)-2))))))</f>
        <v/>
      </c>
      <c r="Q106" s="56" t="str">
        <f>IF(SUM(L106:P106)&gt;0,MIN(L106,M106,N106,O106,P106),"")</f>
        <v/>
      </c>
      <c r="R106" s="44">
        <f ca="1">IFERROR(MIN((IF(ISTEXT(G106),IF(G106="N/A","",_xlfn.NUMBERVALUE(LEFT(G106,(FIND("(",G106)-2)))),_xlfn.NUMBERVALUE(INDIRECT(CELL("address",G106))))),(IF(ISTEXT(H106),IF(H106="N/A","",_xlfn.NUMBERVALUE(LEFT(H106,(FIND("(",H106)-2)))),_xlfn.NUMBERVALUE(INDIRECT(CELL("address",H106))))),(IF(ISTEXT(I106),IF(I106="N/A","",_xlfn.NUMBERVALUE(LEFT(I106,(FIND("(",I106)-2)))),_xlfn.NUMBERVALUE(INDIRECT(CELL("address",I106))))),(IF(ISTEXT(J106),IF(J106="N/A","",_xlfn.NUMBERVALUE(LEFT(J106,(FIND("(",J106)-2)))),_xlfn.NUMBERVALUE(INDIRECT(CELL("address",J106))))),(IF(ISTEXT(K106),IF(K106="N/A","",_xlfn.NUMBERVALUE(LEFT(K106,(FIND("(",K106)-2)))),_xlfn.NUMBERVALUE(INDIRECT(CELL("address",K106)))))),MIN(G106:K106))</f>
        <v>0</v>
      </c>
      <c r="S106" s="57" t="str">
        <f>IFERROR((F106*Q106),"")</f>
        <v/>
      </c>
    </row>
    <row r="107" spans="2:19" x14ac:dyDescent="0.25">
      <c r="B107" s="2" t="str">
        <f t="shared" si="3"/>
        <v/>
      </c>
      <c r="C107" s="11"/>
      <c r="D107" s="10"/>
      <c r="E107" s="3"/>
      <c r="F107" s="3"/>
      <c r="G107" s="40"/>
      <c r="H107" s="40"/>
      <c r="I107" s="40"/>
      <c r="J107" s="40"/>
      <c r="K107" s="40"/>
      <c r="L107" s="15" t="str">
        <f>IF(ISBLANK(G107),"",IF(G107="N/A","",IF(ISNUMBER(G107),+G107,_xlfn.NUMBERVALUE(LEFT(G107,(FIND("(",G107)-2))))))</f>
        <v/>
      </c>
      <c r="M107" s="15" t="str">
        <f>IF(ISBLANK(H107),"",IF(H107="N/A","",IF(ISNUMBER(H107),+H107,_xlfn.NUMBERVALUE(LEFT(H107,(FIND("(",H107)-2))))))</f>
        <v/>
      </c>
      <c r="N107" s="15" t="str">
        <f>IF(ISBLANK(I107),"",IF(I107="N/A","",IF(ISNUMBER(I107),+I107,_xlfn.NUMBERVALUE(LEFT(I107,(FIND("(",I107)-2))))))</f>
        <v/>
      </c>
      <c r="O107" s="15" t="str">
        <f>IF(ISBLANK(J107),"",IF(J107="N/A","",IF(ISNUMBER(J107),+J107,_xlfn.NUMBERVALUE(LEFT(J107,(FIND("(",J107)-2))))))</f>
        <v/>
      </c>
      <c r="P107" s="15" t="str">
        <f>IF(ISBLANK(K107),"",IF(K107="N/A","",IF(ISNUMBER(K107),+K107,_xlfn.NUMBERVALUE(LEFT(K107,(FIND("(",K107)-2))))))</f>
        <v/>
      </c>
      <c r="Q107" s="56" t="str">
        <f>IF(SUM(L107:P107)&gt;0,MIN(L107,M107,N107,O107,P107),"")</f>
        <v/>
      </c>
      <c r="R107" s="44">
        <f ca="1">IFERROR(MIN((IF(ISTEXT(G107),IF(G107="N/A","",_xlfn.NUMBERVALUE(LEFT(G107,(FIND("(",G107)-2)))),_xlfn.NUMBERVALUE(INDIRECT(CELL("address",G107))))),(IF(ISTEXT(H107),IF(H107="N/A","",_xlfn.NUMBERVALUE(LEFT(H107,(FIND("(",H107)-2)))),_xlfn.NUMBERVALUE(INDIRECT(CELL("address",H107))))),(IF(ISTEXT(I107),IF(I107="N/A","",_xlfn.NUMBERVALUE(LEFT(I107,(FIND("(",I107)-2)))),_xlfn.NUMBERVALUE(INDIRECT(CELL("address",I107))))),(IF(ISTEXT(J107),IF(J107="N/A","",_xlfn.NUMBERVALUE(LEFT(J107,(FIND("(",J107)-2)))),_xlfn.NUMBERVALUE(INDIRECT(CELL("address",J107))))),(IF(ISTEXT(K107),IF(K107="N/A","",_xlfn.NUMBERVALUE(LEFT(K107,(FIND("(",K107)-2)))),_xlfn.NUMBERVALUE(INDIRECT(CELL("address",K107)))))),MIN(G107:K107))</f>
        <v>0</v>
      </c>
      <c r="S107" s="57" t="str">
        <f>IFERROR((F107*Q107),"")</f>
        <v/>
      </c>
    </row>
    <row r="108" spans="2:19" x14ac:dyDescent="0.25">
      <c r="B108" s="2" t="str">
        <f t="shared" si="3"/>
        <v/>
      </c>
      <c r="C108" s="11"/>
      <c r="D108" s="10"/>
      <c r="E108" s="3"/>
      <c r="F108" s="3"/>
      <c r="G108" s="40"/>
      <c r="H108" s="40"/>
      <c r="I108" s="40"/>
      <c r="J108" s="40"/>
      <c r="K108" s="40"/>
      <c r="L108" s="15" t="str">
        <f>IF(ISBLANK(G108),"",IF(G108="N/A","",IF(ISNUMBER(G108),+G108,_xlfn.NUMBERVALUE(LEFT(G108,(FIND("(",G108)-2))))))</f>
        <v/>
      </c>
      <c r="M108" s="15" t="str">
        <f>IF(ISBLANK(H108),"",IF(H108="N/A","",IF(ISNUMBER(H108),+H108,_xlfn.NUMBERVALUE(LEFT(H108,(FIND("(",H108)-2))))))</f>
        <v/>
      </c>
      <c r="N108" s="15" t="str">
        <f>IF(ISBLANK(I108),"",IF(I108="N/A","",IF(ISNUMBER(I108),+I108,_xlfn.NUMBERVALUE(LEFT(I108,(FIND("(",I108)-2))))))</f>
        <v/>
      </c>
      <c r="O108" s="15" t="str">
        <f>IF(ISBLANK(J108),"",IF(J108="N/A","",IF(ISNUMBER(J108),+J108,_xlfn.NUMBERVALUE(LEFT(J108,(FIND("(",J108)-2))))))</f>
        <v/>
      </c>
      <c r="P108" s="15" t="str">
        <f>IF(ISBLANK(K108),"",IF(K108="N/A","",IF(ISNUMBER(K108),+K108,_xlfn.NUMBERVALUE(LEFT(K108,(FIND("(",K108)-2))))))</f>
        <v/>
      </c>
      <c r="Q108" s="56" t="str">
        <f>IF(SUM(L108:P108)&gt;0,MIN(L108,M108,N108,O108,P108),"")</f>
        <v/>
      </c>
      <c r="R108" s="44">
        <f ca="1">IFERROR(MIN((IF(ISTEXT(G108),IF(G108="N/A","",_xlfn.NUMBERVALUE(LEFT(G108,(FIND("(",G108)-2)))),_xlfn.NUMBERVALUE(INDIRECT(CELL("address",G108))))),(IF(ISTEXT(H108),IF(H108="N/A","",_xlfn.NUMBERVALUE(LEFT(H108,(FIND("(",H108)-2)))),_xlfn.NUMBERVALUE(INDIRECT(CELL("address",H108))))),(IF(ISTEXT(I108),IF(I108="N/A","",_xlfn.NUMBERVALUE(LEFT(I108,(FIND("(",I108)-2)))),_xlfn.NUMBERVALUE(INDIRECT(CELL("address",I108))))),(IF(ISTEXT(J108),IF(J108="N/A","",_xlfn.NUMBERVALUE(LEFT(J108,(FIND("(",J108)-2)))),_xlfn.NUMBERVALUE(INDIRECT(CELL("address",J108))))),(IF(ISTEXT(K108),IF(K108="N/A","",_xlfn.NUMBERVALUE(LEFT(K108,(FIND("(",K108)-2)))),_xlfn.NUMBERVALUE(INDIRECT(CELL("address",K108)))))),MIN(G108:K108))</f>
        <v>0</v>
      </c>
      <c r="S108" s="57" t="str">
        <f>IFERROR((F108*Q108),"")</f>
        <v/>
      </c>
    </row>
    <row r="109" spans="2:19" x14ac:dyDescent="0.25">
      <c r="B109" s="2" t="str">
        <f t="shared" si="3"/>
        <v/>
      </c>
      <c r="C109" s="11"/>
      <c r="D109" s="10"/>
      <c r="E109" s="3"/>
      <c r="F109" s="3"/>
      <c r="G109" s="40"/>
      <c r="H109" s="40"/>
      <c r="I109" s="40"/>
      <c r="J109" s="40"/>
      <c r="K109" s="40"/>
      <c r="L109" s="15" t="str">
        <f>IF(ISBLANK(G109),"",IF(G109="N/A","",IF(ISNUMBER(G109),+G109,_xlfn.NUMBERVALUE(LEFT(G109,(FIND("(",G109)-2))))))</f>
        <v/>
      </c>
      <c r="M109" s="15" t="str">
        <f>IF(ISBLANK(H109),"",IF(H109="N/A","",IF(ISNUMBER(H109),+H109,_xlfn.NUMBERVALUE(LEFT(H109,(FIND("(",H109)-2))))))</f>
        <v/>
      </c>
      <c r="N109" s="15" t="str">
        <f>IF(ISBLANK(I109),"",IF(I109="N/A","",IF(ISNUMBER(I109),+I109,_xlfn.NUMBERVALUE(LEFT(I109,(FIND("(",I109)-2))))))</f>
        <v/>
      </c>
      <c r="O109" s="15" t="str">
        <f>IF(ISBLANK(J109),"",IF(J109="N/A","",IF(ISNUMBER(J109),+J109,_xlfn.NUMBERVALUE(LEFT(J109,(FIND("(",J109)-2))))))</f>
        <v/>
      </c>
      <c r="P109" s="15" t="str">
        <f>IF(ISBLANK(K109),"",IF(K109="N/A","",IF(ISNUMBER(K109),+K109,_xlfn.NUMBERVALUE(LEFT(K109,(FIND("(",K109)-2))))))</f>
        <v/>
      </c>
      <c r="Q109" s="56" t="str">
        <f>IF(SUM(L109:P109)&gt;0,MIN(L109,M109,N109,O109,P109),"")</f>
        <v/>
      </c>
      <c r="R109" s="44">
        <f ca="1">IFERROR(MIN((IF(ISTEXT(G109),IF(G109="N/A","",_xlfn.NUMBERVALUE(LEFT(G109,(FIND("(",G109)-2)))),_xlfn.NUMBERVALUE(INDIRECT(CELL("address",G109))))),(IF(ISTEXT(H109),IF(H109="N/A","",_xlfn.NUMBERVALUE(LEFT(H109,(FIND("(",H109)-2)))),_xlfn.NUMBERVALUE(INDIRECT(CELL("address",H109))))),(IF(ISTEXT(I109),IF(I109="N/A","",_xlfn.NUMBERVALUE(LEFT(I109,(FIND("(",I109)-2)))),_xlfn.NUMBERVALUE(INDIRECT(CELL("address",I109))))),(IF(ISTEXT(J109),IF(J109="N/A","",_xlfn.NUMBERVALUE(LEFT(J109,(FIND("(",J109)-2)))),_xlfn.NUMBERVALUE(INDIRECT(CELL("address",J109))))),(IF(ISTEXT(K109),IF(K109="N/A","",_xlfn.NUMBERVALUE(LEFT(K109,(FIND("(",K109)-2)))),_xlfn.NUMBERVALUE(INDIRECT(CELL("address",K109)))))),MIN(G109:K109))</f>
        <v>0</v>
      </c>
      <c r="S109" s="57" t="str">
        <f>IFERROR((F109*Q109),"")</f>
        <v/>
      </c>
    </row>
    <row r="110" spans="2:19" x14ac:dyDescent="0.25">
      <c r="B110" s="2" t="str">
        <f t="shared" si="3"/>
        <v/>
      </c>
      <c r="C110" s="11"/>
      <c r="D110" s="10"/>
      <c r="E110" s="3"/>
      <c r="F110" s="3"/>
      <c r="G110" s="40"/>
      <c r="H110" s="40"/>
      <c r="I110" s="40"/>
      <c r="J110" s="40"/>
      <c r="K110" s="40"/>
      <c r="L110" s="15" t="str">
        <f>IF(ISBLANK(G110),"",IF(G110="N/A","",IF(ISNUMBER(G110),+G110,_xlfn.NUMBERVALUE(LEFT(G110,(FIND("(",G110)-2))))))</f>
        <v/>
      </c>
      <c r="M110" s="15" t="str">
        <f>IF(ISBLANK(H110),"",IF(H110="N/A","",IF(ISNUMBER(H110),+H110,_xlfn.NUMBERVALUE(LEFT(H110,(FIND("(",H110)-2))))))</f>
        <v/>
      </c>
      <c r="N110" s="15" t="str">
        <f>IF(ISBLANK(I110),"",IF(I110="N/A","",IF(ISNUMBER(I110),+I110,_xlfn.NUMBERVALUE(LEFT(I110,(FIND("(",I110)-2))))))</f>
        <v/>
      </c>
      <c r="O110" s="15" t="str">
        <f>IF(ISBLANK(J110),"",IF(J110="N/A","",IF(ISNUMBER(J110),+J110,_xlfn.NUMBERVALUE(LEFT(J110,(FIND("(",J110)-2))))))</f>
        <v/>
      </c>
      <c r="P110" s="15" t="str">
        <f>IF(ISBLANK(K110),"",IF(K110="N/A","",IF(ISNUMBER(K110),+K110,_xlfn.NUMBERVALUE(LEFT(K110,(FIND("(",K110)-2))))))</f>
        <v/>
      </c>
      <c r="Q110" s="56" t="str">
        <f>IF(SUM(L110:P110)&gt;0,MIN(L110,M110,N110,O110,P110),"")</f>
        <v/>
      </c>
      <c r="R110" s="44">
        <f ca="1">IFERROR(MIN((IF(ISTEXT(G110),IF(G110="N/A","",_xlfn.NUMBERVALUE(LEFT(G110,(FIND("(",G110)-2)))),_xlfn.NUMBERVALUE(INDIRECT(CELL("address",G110))))),(IF(ISTEXT(H110),IF(H110="N/A","",_xlfn.NUMBERVALUE(LEFT(H110,(FIND("(",H110)-2)))),_xlfn.NUMBERVALUE(INDIRECT(CELL("address",H110))))),(IF(ISTEXT(I110),IF(I110="N/A","",_xlfn.NUMBERVALUE(LEFT(I110,(FIND("(",I110)-2)))),_xlfn.NUMBERVALUE(INDIRECT(CELL("address",I110))))),(IF(ISTEXT(J110),IF(J110="N/A","",_xlfn.NUMBERVALUE(LEFT(J110,(FIND("(",J110)-2)))),_xlfn.NUMBERVALUE(INDIRECT(CELL("address",J110))))),(IF(ISTEXT(K110),IF(K110="N/A","",_xlfn.NUMBERVALUE(LEFT(K110,(FIND("(",K110)-2)))),_xlfn.NUMBERVALUE(INDIRECT(CELL("address",K110)))))),MIN(G110:K110))</f>
        <v>0</v>
      </c>
      <c r="S110" s="57" t="str">
        <f>IFERROR((F110*Q110),"")</f>
        <v/>
      </c>
    </row>
    <row r="111" spans="2:19" x14ac:dyDescent="0.25">
      <c r="B111" s="2" t="str">
        <f t="shared" si="3"/>
        <v/>
      </c>
      <c r="C111" s="11"/>
      <c r="D111" s="10"/>
      <c r="E111" s="3"/>
      <c r="F111" s="3"/>
      <c r="G111" s="40"/>
      <c r="H111" s="40"/>
      <c r="I111" s="40"/>
      <c r="J111" s="40"/>
      <c r="K111" s="40"/>
      <c r="L111" s="15" t="str">
        <f>IF(ISBLANK(G111),"",IF(G111="N/A","",IF(ISNUMBER(G111),+G111,_xlfn.NUMBERVALUE(LEFT(G111,(FIND("(",G111)-2))))))</f>
        <v/>
      </c>
      <c r="M111" s="15" t="str">
        <f>IF(ISBLANK(H111),"",IF(H111="N/A","",IF(ISNUMBER(H111),+H111,_xlfn.NUMBERVALUE(LEFT(H111,(FIND("(",H111)-2))))))</f>
        <v/>
      </c>
      <c r="N111" s="15" t="str">
        <f>IF(ISBLANK(I111),"",IF(I111="N/A","",IF(ISNUMBER(I111),+I111,_xlfn.NUMBERVALUE(LEFT(I111,(FIND("(",I111)-2))))))</f>
        <v/>
      </c>
      <c r="O111" s="15" t="str">
        <f>IF(ISBLANK(J111),"",IF(J111="N/A","",IF(ISNUMBER(J111),+J111,_xlfn.NUMBERVALUE(LEFT(J111,(FIND("(",J111)-2))))))</f>
        <v/>
      </c>
      <c r="P111" s="15" t="str">
        <f>IF(ISBLANK(K111),"",IF(K111="N/A","",IF(ISNUMBER(K111),+K111,_xlfn.NUMBERVALUE(LEFT(K111,(FIND("(",K111)-2))))))</f>
        <v/>
      </c>
      <c r="Q111" s="56" t="str">
        <f>IF(SUM(L111:P111)&gt;0,MIN(L111,M111,N111,O111,P111),"")</f>
        <v/>
      </c>
      <c r="R111" s="44">
        <f ca="1">IFERROR(MIN((IF(ISTEXT(G111),IF(G111="N/A","",_xlfn.NUMBERVALUE(LEFT(G111,(FIND("(",G111)-2)))),_xlfn.NUMBERVALUE(INDIRECT(CELL("address",G111))))),(IF(ISTEXT(H111),IF(H111="N/A","",_xlfn.NUMBERVALUE(LEFT(H111,(FIND("(",H111)-2)))),_xlfn.NUMBERVALUE(INDIRECT(CELL("address",H111))))),(IF(ISTEXT(I111),IF(I111="N/A","",_xlfn.NUMBERVALUE(LEFT(I111,(FIND("(",I111)-2)))),_xlfn.NUMBERVALUE(INDIRECT(CELL("address",I111))))),(IF(ISTEXT(J111),IF(J111="N/A","",_xlfn.NUMBERVALUE(LEFT(J111,(FIND("(",J111)-2)))),_xlfn.NUMBERVALUE(INDIRECT(CELL("address",J111))))),(IF(ISTEXT(K111),IF(K111="N/A","",_xlfn.NUMBERVALUE(LEFT(K111,(FIND("(",K111)-2)))),_xlfn.NUMBERVALUE(INDIRECT(CELL("address",K111)))))),MIN(G111:K111))</f>
        <v>0</v>
      </c>
      <c r="S111" s="57" t="str">
        <f>IFERROR((F111*Q111),"")</f>
        <v/>
      </c>
    </row>
    <row r="112" spans="2:19" x14ac:dyDescent="0.25">
      <c r="B112" s="2" t="str">
        <f t="shared" si="3"/>
        <v/>
      </c>
      <c r="C112" s="11"/>
      <c r="D112" s="10"/>
      <c r="E112" s="3"/>
      <c r="F112" s="3"/>
      <c r="G112" s="40"/>
      <c r="H112" s="40"/>
      <c r="I112" s="40"/>
      <c r="J112" s="40"/>
      <c r="K112" s="40"/>
      <c r="L112" s="15" t="str">
        <f>IF(ISBLANK(G112),"",IF(G112="N/A","",IF(ISNUMBER(G112),+G112,_xlfn.NUMBERVALUE(LEFT(G112,(FIND("(",G112)-2))))))</f>
        <v/>
      </c>
      <c r="M112" s="15" t="str">
        <f>IF(ISBLANK(H112),"",IF(H112="N/A","",IF(ISNUMBER(H112),+H112,_xlfn.NUMBERVALUE(LEFT(H112,(FIND("(",H112)-2))))))</f>
        <v/>
      </c>
      <c r="N112" s="15" t="str">
        <f>IF(ISBLANK(I112),"",IF(I112="N/A","",IF(ISNUMBER(I112),+I112,_xlfn.NUMBERVALUE(LEFT(I112,(FIND("(",I112)-2))))))</f>
        <v/>
      </c>
      <c r="O112" s="15" t="str">
        <f>IF(ISBLANK(J112),"",IF(J112="N/A","",IF(ISNUMBER(J112),+J112,_xlfn.NUMBERVALUE(LEFT(J112,(FIND("(",J112)-2))))))</f>
        <v/>
      </c>
      <c r="P112" s="15" t="str">
        <f>IF(ISBLANK(K112),"",IF(K112="N/A","",IF(ISNUMBER(K112),+K112,_xlfn.NUMBERVALUE(LEFT(K112,(FIND("(",K112)-2))))))</f>
        <v/>
      </c>
      <c r="Q112" s="56" t="str">
        <f>IF(SUM(L112:P112)&gt;0,MIN(L112,M112,N112,O112,P112),"")</f>
        <v/>
      </c>
      <c r="R112" s="44">
        <f ca="1">IFERROR(MIN((IF(ISTEXT(G112),IF(G112="N/A","",_xlfn.NUMBERVALUE(LEFT(G112,(FIND("(",G112)-2)))),_xlfn.NUMBERVALUE(INDIRECT(CELL("address",G112))))),(IF(ISTEXT(H112),IF(H112="N/A","",_xlfn.NUMBERVALUE(LEFT(H112,(FIND("(",H112)-2)))),_xlfn.NUMBERVALUE(INDIRECT(CELL("address",H112))))),(IF(ISTEXT(I112),IF(I112="N/A","",_xlfn.NUMBERVALUE(LEFT(I112,(FIND("(",I112)-2)))),_xlfn.NUMBERVALUE(INDIRECT(CELL("address",I112))))),(IF(ISTEXT(J112),IF(J112="N/A","",_xlfn.NUMBERVALUE(LEFT(J112,(FIND("(",J112)-2)))),_xlfn.NUMBERVALUE(INDIRECT(CELL("address",J112))))),(IF(ISTEXT(K112),IF(K112="N/A","",_xlfn.NUMBERVALUE(LEFT(K112,(FIND("(",K112)-2)))),_xlfn.NUMBERVALUE(INDIRECT(CELL("address",K112)))))),MIN(G112:K112))</f>
        <v>0</v>
      </c>
      <c r="S112" s="57" t="str">
        <f>IFERROR((F112*Q112),"")</f>
        <v/>
      </c>
    </row>
    <row r="113" spans="2:19" x14ac:dyDescent="0.25">
      <c r="B113" s="2" t="str">
        <f t="shared" si="3"/>
        <v/>
      </c>
      <c r="C113" s="11"/>
      <c r="D113" s="10"/>
      <c r="E113" s="3"/>
      <c r="F113" s="3"/>
      <c r="G113" s="40"/>
      <c r="H113" s="40"/>
      <c r="I113" s="40"/>
      <c r="J113" s="40"/>
      <c r="K113" s="40"/>
      <c r="L113" s="15" t="str">
        <f>IF(ISBLANK(G113),"",IF(G113="N/A","",IF(ISNUMBER(G113),+G113,_xlfn.NUMBERVALUE(LEFT(G113,(FIND("(",G113)-2))))))</f>
        <v/>
      </c>
      <c r="M113" s="15" t="str">
        <f>IF(ISBLANK(H113),"",IF(H113="N/A","",IF(ISNUMBER(H113),+H113,_xlfn.NUMBERVALUE(LEFT(H113,(FIND("(",H113)-2))))))</f>
        <v/>
      </c>
      <c r="N113" s="15" t="str">
        <f>IF(ISBLANK(I113),"",IF(I113="N/A","",IF(ISNUMBER(I113),+I113,_xlfn.NUMBERVALUE(LEFT(I113,(FIND("(",I113)-2))))))</f>
        <v/>
      </c>
      <c r="O113" s="15" t="str">
        <f>IF(ISBLANK(J113),"",IF(J113="N/A","",IF(ISNUMBER(J113),+J113,_xlfn.NUMBERVALUE(LEFT(J113,(FIND("(",J113)-2))))))</f>
        <v/>
      </c>
      <c r="P113" s="15" t="str">
        <f>IF(ISBLANK(K113),"",IF(K113="N/A","",IF(ISNUMBER(K113),+K113,_xlfn.NUMBERVALUE(LEFT(K113,(FIND("(",K113)-2))))))</f>
        <v/>
      </c>
      <c r="Q113" s="56" t="str">
        <f>IF(SUM(L113:P113)&gt;0,MIN(L113,M113,N113,O113,P113),"")</f>
        <v/>
      </c>
      <c r="R113" s="44">
        <f ca="1">IFERROR(MIN((IF(ISTEXT(G113),IF(G113="N/A","",_xlfn.NUMBERVALUE(LEFT(G113,(FIND("(",G113)-2)))),_xlfn.NUMBERVALUE(INDIRECT(CELL("address",G113))))),(IF(ISTEXT(H113),IF(H113="N/A","",_xlfn.NUMBERVALUE(LEFT(H113,(FIND("(",H113)-2)))),_xlfn.NUMBERVALUE(INDIRECT(CELL("address",H113))))),(IF(ISTEXT(I113),IF(I113="N/A","",_xlfn.NUMBERVALUE(LEFT(I113,(FIND("(",I113)-2)))),_xlfn.NUMBERVALUE(INDIRECT(CELL("address",I113))))),(IF(ISTEXT(J113),IF(J113="N/A","",_xlfn.NUMBERVALUE(LEFT(J113,(FIND("(",J113)-2)))),_xlfn.NUMBERVALUE(INDIRECT(CELL("address",J113))))),(IF(ISTEXT(K113),IF(K113="N/A","",_xlfn.NUMBERVALUE(LEFT(K113,(FIND("(",K113)-2)))),_xlfn.NUMBERVALUE(INDIRECT(CELL("address",K113)))))),MIN(G113:K113))</f>
        <v>0</v>
      </c>
      <c r="S113" s="57" t="str">
        <f>IFERROR((F113*Q113),"")</f>
        <v/>
      </c>
    </row>
    <row r="114" spans="2:19" x14ac:dyDescent="0.25">
      <c r="B114" s="2" t="str">
        <f t="shared" si="3"/>
        <v/>
      </c>
      <c r="C114" s="11"/>
      <c r="D114" s="10"/>
      <c r="E114" s="3"/>
      <c r="F114" s="3"/>
      <c r="G114" s="40"/>
      <c r="H114" s="40"/>
      <c r="I114" s="40"/>
      <c r="J114" s="40"/>
      <c r="K114" s="40"/>
      <c r="L114" s="15" t="str">
        <f>IF(ISBLANK(G114),"",IF(G114="N/A","",IF(ISNUMBER(G114),+G114,_xlfn.NUMBERVALUE(LEFT(G114,(FIND("(",G114)-2))))))</f>
        <v/>
      </c>
      <c r="M114" s="15" t="str">
        <f>IF(ISBLANK(H114),"",IF(H114="N/A","",IF(ISNUMBER(H114),+H114,_xlfn.NUMBERVALUE(LEFT(H114,(FIND("(",H114)-2))))))</f>
        <v/>
      </c>
      <c r="N114" s="15" t="str">
        <f>IF(ISBLANK(I114),"",IF(I114="N/A","",IF(ISNUMBER(I114),+I114,_xlfn.NUMBERVALUE(LEFT(I114,(FIND("(",I114)-2))))))</f>
        <v/>
      </c>
      <c r="O114" s="15" t="str">
        <f>IF(ISBLANK(J114),"",IF(J114="N/A","",IF(ISNUMBER(J114),+J114,_xlfn.NUMBERVALUE(LEFT(J114,(FIND("(",J114)-2))))))</f>
        <v/>
      </c>
      <c r="P114" s="15" t="str">
        <f>IF(ISBLANK(K114),"",IF(K114="N/A","",IF(ISNUMBER(K114),+K114,_xlfn.NUMBERVALUE(LEFT(K114,(FIND("(",K114)-2))))))</f>
        <v/>
      </c>
      <c r="Q114" s="56" t="str">
        <f>IF(SUM(L114:P114)&gt;0,MIN(L114,M114,N114,O114,P114),"")</f>
        <v/>
      </c>
      <c r="R114" s="44">
        <f ca="1">IFERROR(MIN((IF(ISTEXT(G114),IF(G114="N/A","",_xlfn.NUMBERVALUE(LEFT(G114,(FIND("(",G114)-2)))),_xlfn.NUMBERVALUE(INDIRECT(CELL("address",G114))))),(IF(ISTEXT(H114),IF(H114="N/A","",_xlfn.NUMBERVALUE(LEFT(H114,(FIND("(",H114)-2)))),_xlfn.NUMBERVALUE(INDIRECT(CELL("address",H114))))),(IF(ISTEXT(I114),IF(I114="N/A","",_xlfn.NUMBERVALUE(LEFT(I114,(FIND("(",I114)-2)))),_xlfn.NUMBERVALUE(INDIRECT(CELL("address",I114))))),(IF(ISTEXT(J114),IF(J114="N/A","",_xlfn.NUMBERVALUE(LEFT(J114,(FIND("(",J114)-2)))),_xlfn.NUMBERVALUE(INDIRECT(CELL("address",J114))))),(IF(ISTEXT(K114),IF(K114="N/A","",_xlfn.NUMBERVALUE(LEFT(K114,(FIND("(",K114)-2)))),_xlfn.NUMBERVALUE(INDIRECT(CELL("address",K114)))))),MIN(G114:K114))</f>
        <v>0</v>
      </c>
      <c r="S114" s="57" t="str">
        <f>IFERROR((F114*Q114),"")</f>
        <v/>
      </c>
    </row>
    <row r="115" spans="2:19" x14ac:dyDescent="0.25">
      <c r="B115" s="2" t="str">
        <f t="shared" si="3"/>
        <v/>
      </c>
      <c r="C115" s="11"/>
      <c r="D115" s="10"/>
      <c r="E115" s="3"/>
      <c r="F115" s="3"/>
      <c r="G115" s="40"/>
      <c r="H115" s="40"/>
      <c r="I115" s="40"/>
      <c r="J115" s="40"/>
      <c r="K115" s="40"/>
      <c r="L115" s="15" t="str">
        <f>IF(ISBLANK(G115),"",IF(G115="N/A","",IF(ISNUMBER(G115),+G115,_xlfn.NUMBERVALUE(LEFT(G115,(FIND("(",G115)-2))))))</f>
        <v/>
      </c>
      <c r="M115" s="15" t="str">
        <f>IF(ISBLANK(H115),"",IF(H115="N/A","",IF(ISNUMBER(H115),+H115,_xlfn.NUMBERVALUE(LEFT(H115,(FIND("(",H115)-2))))))</f>
        <v/>
      </c>
      <c r="N115" s="15" t="str">
        <f>IF(ISBLANK(I115),"",IF(I115="N/A","",IF(ISNUMBER(I115),+I115,_xlfn.NUMBERVALUE(LEFT(I115,(FIND("(",I115)-2))))))</f>
        <v/>
      </c>
      <c r="O115" s="15" t="str">
        <f>IF(ISBLANK(J115),"",IF(J115="N/A","",IF(ISNUMBER(J115),+J115,_xlfn.NUMBERVALUE(LEFT(J115,(FIND("(",J115)-2))))))</f>
        <v/>
      </c>
      <c r="P115" s="15" t="str">
        <f>IF(ISBLANK(K115),"",IF(K115="N/A","",IF(ISNUMBER(K115),+K115,_xlfn.NUMBERVALUE(LEFT(K115,(FIND("(",K115)-2))))))</f>
        <v/>
      </c>
      <c r="Q115" s="56" t="str">
        <f>IF(SUM(L115:P115)&gt;0,MIN(L115,M115,N115,O115,P115),"")</f>
        <v/>
      </c>
      <c r="R115" s="44">
        <f ca="1">IFERROR(MIN((IF(ISTEXT(G115),IF(G115="N/A","",_xlfn.NUMBERVALUE(LEFT(G115,(FIND("(",G115)-2)))),_xlfn.NUMBERVALUE(INDIRECT(CELL("address",G115))))),(IF(ISTEXT(H115),IF(H115="N/A","",_xlfn.NUMBERVALUE(LEFT(H115,(FIND("(",H115)-2)))),_xlfn.NUMBERVALUE(INDIRECT(CELL("address",H115))))),(IF(ISTEXT(I115),IF(I115="N/A","",_xlfn.NUMBERVALUE(LEFT(I115,(FIND("(",I115)-2)))),_xlfn.NUMBERVALUE(INDIRECT(CELL("address",I115))))),(IF(ISTEXT(J115),IF(J115="N/A","",_xlfn.NUMBERVALUE(LEFT(J115,(FIND("(",J115)-2)))),_xlfn.NUMBERVALUE(INDIRECT(CELL("address",J115))))),(IF(ISTEXT(K115),IF(K115="N/A","",_xlfn.NUMBERVALUE(LEFT(K115,(FIND("(",K115)-2)))),_xlfn.NUMBERVALUE(INDIRECT(CELL("address",K115)))))),MIN(G115:K115))</f>
        <v>0</v>
      </c>
      <c r="S115" s="57" t="str">
        <f>IFERROR((F115*Q115),"")</f>
        <v/>
      </c>
    </row>
    <row r="116" spans="2:19" x14ac:dyDescent="0.25">
      <c r="B116" s="2" t="str">
        <f t="shared" si="3"/>
        <v/>
      </c>
      <c r="C116" s="11"/>
      <c r="D116" s="10"/>
      <c r="E116" s="3"/>
      <c r="F116" s="3"/>
      <c r="G116" s="40"/>
      <c r="H116" s="40"/>
      <c r="I116" s="40"/>
      <c r="J116" s="40"/>
      <c r="K116" s="40"/>
      <c r="L116" s="15" t="str">
        <f>IF(ISBLANK(G116),"",IF(G116="N/A","",IF(ISNUMBER(G116),+G116,_xlfn.NUMBERVALUE(LEFT(G116,(FIND("(",G116)-2))))))</f>
        <v/>
      </c>
      <c r="M116" s="15" t="str">
        <f>IF(ISBLANK(H116),"",IF(H116="N/A","",IF(ISNUMBER(H116),+H116,_xlfn.NUMBERVALUE(LEFT(H116,(FIND("(",H116)-2))))))</f>
        <v/>
      </c>
      <c r="N116" s="15" t="str">
        <f>IF(ISBLANK(I116),"",IF(I116="N/A","",IF(ISNUMBER(I116),+I116,_xlfn.NUMBERVALUE(LEFT(I116,(FIND("(",I116)-2))))))</f>
        <v/>
      </c>
      <c r="O116" s="15" t="str">
        <f>IF(ISBLANK(J116),"",IF(J116="N/A","",IF(ISNUMBER(J116),+J116,_xlfn.NUMBERVALUE(LEFT(J116,(FIND("(",J116)-2))))))</f>
        <v/>
      </c>
      <c r="P116" s="15" t="str">
        <f>IF(ISBLANK(K116),"",IF(K116="N/A","",IF(ISNUMBER(K116),+K116,_xlfn.NUMBERVALUE(LEFT(K116,(FIND("(",K116)-2))))))</f>
        <v/>
      </c>
      <c r="Q116" s="56" t="str">
        <f>IF(SUM(L116:P116)&gt;0,MIN(L116,M116,N116,O116,P116),"")</f>
        <v/>
      </c>
      <c r="R116" s="44">
        <f ca="1">IFERROR(MIN((IF(ISTEXT(G116),IF(G116="N/A","",_xlfn.NUMBERVALUE(LEFT(G116,(FIND("(",G116)-2)))),_xlfn.NUMBERVALUE(INDIRECT(CELL("address",G116))))),(IF(ISTEXT(H116),IF(H116="N/A","",_xlfn.NUMBERVALUE(LEFT(H116,(FIND("(",H116)-2)))),_xlfn.NUMBERVALUE(INDIRECT(CELL("address",H116))))),(IF(ISTEXT(I116),IF(I116="N/A","",_xlfn.NUMBERVALUE(LEFT(I116,(FIND("(",I116)-2)))),_xlfn.NUMBERVALUE(INDIRECT(CELL("address",I116))))),(IF(ISTEXT(J116),IF(J116="N/A","",_xlfn.NUMBERVALUE(LEFT(J116,(FIND("(",J116)-2)))),_xlfn.NUMBERVALUE(INDIRECT(CELL("address",J116))))),(IF(ISTEXT(K116),IF(K116="N/A","",_xlfn.NUMBERVALUE(LEFT(K116,(FIND("(",K116)-2)))),_xlfn.NUMBERVALUE(INDIRECT(CELL("address",K116)))))),MIN(G116:K116))</f>
        <v>0</v>
      </c>
      <c r="S116" s="57" t="str">
        <f>IFERROR((F116*Q116),"")</f>
        <v/>
      </c>
    </row>
    <row r="117" spans="2:19" x14ac:dyDescent="0.25">
      <c r="B117" s="2" t="str">
        <f t="shared" si="3"/>
        <v/>
      </c>
      <c r="C117" s="11"/>
      <c r="D117" s="10"/>
      <c r="E117" s="3"/>
      <c r="F117" s="3"/>
      <c r="G117" s="40"/>
      <c r="H117" s="40"/>
      <c r="I117" s="40"/>
      <c r="J117" s="40"/>
      <c r="K117" s="41"/>
      <c r="L117" s="15" t="str">
        <f>IF(ISBLANK(G117),"",IF(G117="N/A","",IF(ISNUMBER(G117),+G117,_xlfn.NUMBERVALUE(LEFT(G117,(FIND("(",G117)-2))))))</f>
        <v/>
      </c>
      <c r="M117" s="15" t="str">
        <f>IF(ISBLANK(H117),"",IF(H117="N/A","",IF(ISNUMBER(H117),+H117,_xlfn.NUMBERVALUE(LEFT(H117,(FIND("(",H117)-2))))))</f>
        <v/>
      </c>
      <c r="N117" s="15" t="str">
        <f>IF(ISBLANK(I117),"",IF(I117="N/A","",IF(ISNUMBER(I117),+I117,_xlfn.NUMBERVALUE(LEFT(I117,(FIND("(",I117)-2))))))</f>
        <v/>
      </c>
      <c r="O117" s="15" t="str">
        <f>IF(ISBLANK(J117),"",IF(J117="N/A","",IF(ISNUMBER(J117),+J117,_xlfn.NUMBERVALUE(LEFT(J117,(FIND("(",J117)-2))))))</f>
        <v/>
      </c>
      <c r="P117" s="15" t="str">
        <f>IF(ISBLANK(K117),"",IF(K117="N/A","",IF(ISNUMBER(K117),+K117,_xlfn.NUMBERVALUE(LEFT(K117,(FIND("(",K117)-2))))))</f>
        <v/>
      </c>
      <c r="Q117" s="56" t="str">
        <f>IF(SUM(L117:P117)&gt;0,MIN(L117,M117,N117,O117,P117),"")</f>
        <v/>
      </c>
      <c r="R117" s="44">
        <f ca="1">IFERROR(MIN((IF(ISTEXT(G117),IF(G117="N/A","",_xlfn.NUMBERVALUE(LEFT(G117,(FIND("(",G117)-2)))),_xlfn.NUMBERVALUE(INDIRECT(CELL("address",G117))))),(IF(ISTEXT(H117),IF(H117="N/A","",_xlfn.NUMBERVALUE(LEFT(H117,(FIND("(",H117)-2)))),_xlfn.NUMBERVALUE(INDIRECT(CELL("address",H117))))),(IF(ISTEXT(I117),IF(I117="N/A","",_xlfn.NUMBERVALUE(LEFT(I117,(FIND("(",I117)-2)))),_xlfn.NUMBERVALUE(INDIRECT(CELL("address",I117))))),(IF(ISTEXT(J117),IF(J117="N/A","",_xlfn.NUMBERVALUE(LEFT(J117,(FIND("(",J117)-2)))),_xlfn.NUMBERVALUE(INDIRECT(CELL("address",J117))))),(IF(ISTEXT(K117),IF(K117="N/A","",_xlfn.NUMBERVALUE(LEFT(K117,(FIND("(",K117)-2)))),_xlfn.NUMBERVALUE(INDIRECT(CELL("address",K117)))))),MIN(G117:K117))</f>
        <v>0</v>
      </c>
      <c r="S117" s="57" t="str">
        <f>IFERROR((F117*Q117),"")</f>
        <v/>
      </c>
    </row>
    <row r="118" spans="2:19" x14ac:dyDescent="0.25">
      <c r="B118" s="2" t="str">
        <f t="shared" si="3"/>
        <v/>
      </c>
      <c r="C118" s="11"/>
      <c r="D118" s="10"/>
      <c r="E118" s="3"/>
      <c r="F118" s="3"/>
      <c r="G118" s="40"/>
      <c r="H118" s="40"/>
      <c r="I118" s="40"/>
      <c r="J118" s="40"/>
      <c r="K118" s="41"/>
      <c r="L118" s="15" t="str">
        <f>IF(ISBLANK(G118),"",IF(G118="N/A","",IF(ISNUMBER(G118),+G118,_xlfn.NUMBERVALUE(LEFT(G118,(FIND("(",G118)-2))))))</f>
        <v/>
      </c>
      <c r="M118" s="15" t="str">
        <f>IF(ISBLANK(H118),"",IF(H118="N/A","",IF(ISNUMBER(H118),+H118,_xlfn.NUMBERVALUE(LEFT(H118,(FIND("(",H118)-2))))))</f>
        <v/>
      </c>
      <c r="N118" s="15" t="str">
        <f>IF(ISBLANK(I118),"",IF(I118="N/A","",IF(ISNUMBER(I118),+I118,_xlfn.NUMBERVALUE(LEFT(I118,(FIND("(",I118)-2))))))</f>
        <v/>
      </c>
      <c r="O118" s="15" t="str">
        <f>IF(ISBLANK(J118),"",IF(J118="N/A","",IF(ISNUMBER(J118),+J118,_xlfn.NUMBERVALUE(LEFT(J118,(FIND("(",J118)-2))))))</f>
        <v/>
      </c>
      <c r="P118" s="15" t="str">
        <f>IF(ISBLANK(K118),"",IF(K118="N/A","",IF(ISNUMBER(K118),+K118,_xlfn.NUMBERVALUE(LEFT(K118,(FIND("(",K118)-2))))))</f>
        <v/>
      </c>
      <c r="Q118" s="56" t="str">
        <f>IF(SUM(L118:P118)&gt;0,MIN(L118,M118,N118,O118,P118),"")</f>
        <v/>
      </c>
      <c r="R118" s="44">
        <f ca="1">IFERROR(MIN((IF(ISTEXT(G118),IF(G118="N/A","",_xlfn.NUMBERVALUE(LEFT(G118,(FIND("(",G118)-2)))),_xlfn.NUMBERVALUE(INDIRECT(CELL("address",G118))))),(IF(ISTEXT(H118),IF(H118="N/A","",_xlfn.NUMBERVALUE(LEFT(H118,(FIND("(",H118)-2)))),_xlfn.NUMBERVALUE(INDIRECT(CELL("address",H118))))),(IF(ISTEXT(I118),IF(I118="N/A","",_xlfn.NUMBERVALUE(LEFT(I118,(FIND("(",I118)-2)))),_xlfn.NUMBERVALUE(INDIRECT(CELL("address",I118))))),(IF(ISTEXT(J118),IF(J118="N/A","",_xlfn.NUMBERVALUE(LEFT(J118,(FIND("(",J118)-2)))),_xlfn.NUMBERVALUE(INDIRECT(CELL("address",J118))))),(IF(ISTEXT(K118),IF(K118="N/A","",_xlfn.NUMBERVALUE(LEFT(K118,(FIND("(",K118)-2)))),_xlfn.NUMBERVALUE(INDIRECT(CELL("address",K118)))))),MIN(G118:K118))</f>
        <v>0</v>
      </c>
      <c r="S118" s="57" t="str">
        <f>IFERROR((F118*Q118),"")</f>
        <v/>
      </c>
    </row>
    <row r="119" spans="2:19" x14ac:dyDescent="0.25">
      <c r="B119" s="2" t="str">
        <f t="shared" si="3"/>
        <v/>
      </c>
      <c r="C119" s="11"/>
      <c r="D119" s="10"/>
      <c r="E119" s="3"/>
      <c r="F119" s="3"/>
      <c r="G119" s="40"/>
      <c r="H119" s="40"/>
      <c r="I119" s="40"/>
      <c r="J119" s="40"/>
      <c r="K119" s="41"/>
      <c r="L119" s="15" t="str">
        <f>IF(ISBLANK(G119),"",IF(G119="N/A","",IF(ISNUMBER(G119),+G119,_xlfn.NUMBERVALUE(LEFT(G119,(FIND("(",G119)-2))))))</f>
        <v/>
      </c>
      <c r="M119" s="15" t="str">
        <f>IF(ISBLANK(H119),"",IF(H119="N/A","",IF(ISNUMBER(H119),+H119,_xlfn.NUMBERVALUE(LEFT(H119,(FIND("(",H119)-2))))))</f>
        <v/>
      </c>
      <c r="N119" s="15" t="str">
        <f>IF(ISBLANK(I119),"",IF(I119="N/A","",IF(ISNUMBER(I119),+I119,_xlfn.NUMBERVALUE(LEFT(I119,(FIND("(",I119)-2))))))</f>
        <v/>
      </c>
      <c r="O119" s="15" t="str">
        <f>IF(ISBLANK(J119),"",IF(J119="N/A","",IF(ISNUMBER(J119),+J119,_xlfn.NUMBERVALUE(LEFT(J119,(FIND("(",J119)-2))))))</f>
        <v/>
      </c>
      <c r="P119" s="15" t="str">
        <f>IF(ISBLANK(K119),"",IF(K119="N/A","",IF(ISNUMBER(K119),+K119,_xlfn.NUMBERVALUE(LEFT(K119,(FIND("(",K119)-2))))))</f>
        <v/>
      </c>
      <c r="Q119" s="56" t="str">
        <f>IF(SUM(L119:P119)&gt;0,MIN(L119,M119,N119,O119,P119),"")</f>
        <v/>
      </c>
      <c r="R119" s="44">
        <f ca="1">IFERROR(MIN((IF(ISTEXT(G119),IF(G119="N/A","",_xlfn.NUMBERVALUE(LEFT(G119,(FIND("(",G119)-2)))),_xlfn.NUMBERVALUE(INDIRECT(CELL("address",G119))))),(IF(ISTEXT(H119),IF(H119="N/A","",_xlfn.NUMBERVALUE(LEFT(H119,(FIND("(",H119)-2)))),_xlfn.NUMBERVALUE(INDIRECT(CELL("address",H119))))),(IF(ISTEXT(I119),IF(I119="N/A","",_xlfn.NUMBERVALUE(LEFT(I119,(FIND("(",I119)-2)))),_xlfn.NUMBERVALUE(INDIRECT(CELL("address",I119))))),(IF(ISTEXT(J119),IF(J119="N/A","",_xlfn.NUMBERVALUE(LEFT(J119,(FIND("(",J119)-2)))),_xlfn.NUMBERVALUE(INDIRECT(CELL("address",J119))))),(IF(ISTEXT(K119),IF(K119="N/A","",_xlfn.NUMBERVALUE(LEFT(K119,(FIND("(",K119)-2)))),_xlfn.NUMBERVALUE(INDIRECT(CELL("address",K119)))))),MIN(G119:K119))</f>
        <v>0</v>
      </c>
      <c r="S119" s="57" t="str">
        <f>IFERROR((F119*Q119),"")</f>
        <v/>
      </c>
    </row>
    <row r="120" spans="2:19" x14ac:dyDescent="0.25">
      <c r="B120" s="2" t="str">
        <f t="shared" si="3"/>
        <v/>
      </c>
      <c r="C120" s="11"/>
      <c r="D120" s="10"/>
      <c r="E120" s="3"/>
      <c r="F120" s="3"/>
      <c r="G120" s="40"/>
      <c r="H120" s="40"/>
      <c r="I120" s="40"/>
      <c r="J120" s="40"/>
      <c r="K120" s="41"/>
      <c r="L120" s="15" t="str">
        <f>IF(ISBLANK(G120),"",IF(G120="N/A","",IF(ISNUMBER(G120),+G120,_xlfn.NUMBERVALUE(LEFT(G120,(FIND("(",G120)-2))))))</f>
        <v/>
      </c>
      <c r="M120" s="15" t="str">
        <f>IF(ISBLANK(H120),"",IF(H120="N/A","",IF(ISNUMBER(H120),+H120,_xlfn.NUMBERVALUE(LEFT(H120,(FIND("(",H120)-2))))))</f>
        <v/>
      </c>
      <c r="N120" s="15" t="str">
        <f>IF(ISBLANK(I120),"",IF(I120="N/A","",IF(ISNUMBER(I120),+I120,_xlfn.NUMBERVALUE(LEFT(I120,(FIND("(",I120)-2))))))</f>
        <v/>
      </c>
      <c r="O120" s="15" t="str">
        <f>IF(ISBLANK(J120),"",IF(J120="N/A","",IF(ISNUMBER(J120),+J120,_xlfn.NUMBERVALUE(LEFT(J120,(FIND("(",J120)-2))))))</f>
        <v/>
      </c>
      <c r="P120" s="15" t="str">
        <f>IF(ISBLANK(K120),"",IF(K120="N/A","",IF(ISNUMBER(K120),+K120,_xlfn.NUMBERVALUE(LEFT(K120,(FIND("(",K120)-2))))))</f>
        <v/>
      </c>
      <c r="Q120" s="56" t="str">
        <f>IF(SUM(L120:P120)&gt;0,MIN(L120,M120,N120,O120,P120),"")</f>
        <v/>
      </c>
      <c r="R120" s="44">
        <f ca="1">IFERROR(MIN((IF(ISTEXT(G120),IF(G120="N/A","",_xlfn.NUMBERVALUE(LEFT(G120,(FIND("(",G120)-2)))),_xlfn.NUMBERVALUE(INDIRECT(CELL("address",G120))))),(IF(ISTEXT(H120),IF(H120="N/A","",_xlfn.NUMBERVALUE(LEFT(H120,(FIND("(",H120)-2)))),_xlfn.NUMBERVALUE(INDIRECT(CELL("address",H120))))),(IF(ISTEXT(I120),IF(I120="N/A","",_xlfn.NUMBERVALUE(LEFT(I120,(FIND("(",I120)-2)))),_xlfn.NUMBERVALUE(INDIRECT(CELL("address",I120))))),(IF(ISTEXT(J120),IF(J120="N/A","",_xlfn.NUMBERVALUE(LEFT(J120,(FIND("(",J120)-2)))),_xlfn.NUMBERVALUE(INDIRECT(CELL("address",J120))))),(IF(ISTEXT(K120),IF(K120="N/A","",_xlfn.NUMBERVALUE(LEFT(K120,(FIND("(",K120)-2)))),_xlfn.NUMBERVALUE(INDIRECT(CELL("address",K120)))))),MIN(G120:K120))</f>
        <v>0</v>
      </c>
      <c r="S120" s="57" t="str">
        <f>IFERROR((F120*Q120),"")</f>
        <v/>
      </c>
    </row>
    <row r="121" spans="2:19" x14ac:dyDescent="0.25">
      <c r="B121" s="2" t="str">
        <f t="shared" si="3"/>
        <v/>
      </c>
      <c r="C121" s="11"/>
      <c r="D121" s="10"/>
      <c r="E121" s="3"/>
      <c r="F121" s="3"/>
      <c r="G121" s="40"/>
      <c r="H121" s="40"/>
      <c r="I121" s="40"/>
      <c r="J121" s="40"/>
      <c r="K121" s="41"/>
      <c r="L121" s="15" t="str">
        <f>IF(ISBLANK(G121),"",IF(G121="N/A","",IF(ISNUMBER(G121),+G121,_xlfn.NUMBERVALUE(LEFT(G121,(FIND("(",G121)-2))))))</f>
        <v/>
      </c>
      <c r="M121" s="15" t="str">
        <f>IF(ISBLANK(H121),"",IF(H121="N/A","",IF(ISNUMBER(H121),+H121,_xlfn.NUMBERVALUE(LEFT(H121,(FIND("(",H121)-2))))))</f>
        <v/>
      </c>
      <c r="N121" s="15" t="str">
        <f>IF(ISBLANK(I121),"",IF(I121="N/A","",IF(ISNUMBER(I121),+I121,_xlfn.NUMBERVALUE(LEFT(I121,(FIND("(",I121)-2))))))</f>
        <v/>
      </c>
      <c r="O121" s="15" t="str">
        <f>IF(ISBLANK(J121),"",IF(J121="N/A","",IF(ISNUMBER(J121),+J121,_xlfn.NUMBERVALUE(LEFT(J121,(FIND("(",J121)-2))))))</f>
        <v/>
      </c>
      <c r="P121" s="15" t="str">
        <f>IF(ISBLANK(K121),"",IF(K121="N/A","",IF(ISNUMBER(K121),+K121,_xlfn.NUMBERVALUE(LEFT(K121,(FIND("(",K121)-2))))))</f>
        <v/>
      </c>
      <c r="Q121" s="56" t="str">
        <f>IF(SUM(L121:P121)&gt;0,MIN(L121,M121,N121,O121,P121),"")</f>
        <v/>
      </c>
      <c r="R121" s="44">
        <f ca="1">IFERROR(MIN((IF(ISTEXT(G121),IF(G121="N/A","",_xlfn.NUMBERVALUE(LEFT(G121,(FIND("(",G121)-2)))),_xlfn.NUMBERVALUE(INDIRECT(CELL("address",G121))))),(IF(ISTEXT(H121),IF(H121="N/A","",_xlfn.NUMBERVALUE(LEFT(H121,(FIND("(",H121)-2)))),_xlfn.NUMBERVALUE(INDIRECT(CELL("address",H121))))),(IF(ISTEXT(I121),IF(I121="N/A","",_xlfn.NUMBERVALUE(LEFT(I121,(FIND("(",I121)-2)))),_xlfn.NUMBERVALUE(INDIRECT(CELL("address",I121))))),(IF(ISTEXT(J121),IF(J121="N/A","",_xlfn.NUMBERVALUE(LEFT(J121,(FIND("(",J121)-2)))),_xlfn.NUMBERVALUE(INDIRECT(CELL("address",J121))))),(IF(ISTEXT(K121),IF(K121="N/A","",_xlfn.NUMBERVALUE(LEFT(K121,(FIND("(",K121)-2)))),_xlfn.NUMBERVALUE(INDIRECT(CELL("address",K121)))))),MIN(G121:K121))</f>
        <v>0</v>
      </c>
      <c r="S121" s="57" t="str">
        <f>IFERROR((F121*Q121),"")</f>
        <v/>
      </c>
    </row>
    <row r="122" spans="2:19" x14ac:dyDescent="0.25">
      <c r="B122" s="2" t="str">
        <f t="shared" si="3"/>
        <v/>
      </c>
      <c r="C122" s="11"/>
      <c r="D122" s="10"/>
      <c r="E122" s="3"/>
      <c r="F122" s="3"/>
      <c r="G122" s="40"/>
      <c r="H122" s="40"/>
      <c r="I122" s="40"/>
      <c r="J122" s="40"/>
      <c r="K122" s="41"/>
      <c r="L122" s="15" t="str">
        <f>IF(ISBLANK(G122),"",IF(G122="N/A","",IF(ISNUMBER(G122),+G122,_xlfn.NUMBERVALUE(LEFT(G122,(FIND("(",G122)-2))))))</f>
        <v/>
      </c>
      <c r="M122" s="15" t="str">
        <f>IF(ISBLANK(H122),"",IF(H122="N/A","",IF(ISNUMBER(H122),+H122,_xlfn.NUMBERVALUE(LEFT(H122,(FIND("(",H122)-2))))))</f>
        <v/>
      </c>
      <c r="N122" s="15" t="str">
        <f>IF(ISBLANK(I122),"",IF(I122="N/A","",IF(ISNUMBER(I122),+I122,_xlfn.NUMBERVALUE(LEFT(I122,(FIND("(",I122)-2))))))</f>
        <v/>
      </c>
      <c r="O122" s="15" t="str">
        <f>IF(ISBLANK(J122),"",IF(J122="N/A","",IF(ISNUMBER(J122),+J122,_xlfn.NUMBERVALUE(LEFT(J122,(FIND("(",J122)-2))))))</f>
        <v/>
      </c>
      <c r="P122" s="15" t="str">
        <f>IF(ISBLANK(K122),"",IF(K122="N/A","",IF(ISNUMBER(K122),+K122,_xlfn.NUMBERVALUE(LEFT(K122,(FIND("(",K122)-2))))))</f>
        <v/>
      </c>
      <c r="Q122" s="56" t="str">
        <f>IF(SUM(L122:P122)&gt;0,MIN(L122,M122,N122,O122,P122),"")</f>
        <v/>
      </c>
      <c r="R122" s="44">
        <f ca="1">IFERROR(MIN((IF(ISTEXT(G122),IF(G122="N/A","",_xlfn.NUMBERVALUE(LEFT(G122,(FIND("(",G122)-2)))),_xlfn.NUMBERVALUE(INDIRECT(CELL("address",G122))))),(IF(ISTEXT(H122),IF(H122="N/A","",_xlfn.NUMBERVALUE(LEFT(H122,(FIND("(",H122)-2)))),_xlfn.NUMBERVALUE(INDIRECT(CELL("address",H122))))),(IF(ISTEXT(I122),IF(I122="N/A","",_xlfn.NUMBERVALUE(LEFT(I122,(FIND("(",I122)-2)))),_xlfn.NUMBERVALUE(INDIRECT(CELL("address",I122))))),(IF(ISTEXT(J122),IF(J122="N/A","",_xlfn.NUMBERVALUE(LEFT(J122,(FIND("(",J122)-2)))),_xlfn.NUMBERVALUE(INDIRECT(CELL("address",J122))))),(IF(ISTEXT(K122),IF(K122="N/A","",_xlfn.NUMBERVALUE(LEFT(K122,(FIND("(",K122)-2)))),_xlfn.NUMBERVALUE(INDIRECT(CELL("address",K122)))))),MIN(G122:K122))</f>
        <v>0</v>
      </c>
      <c r="S122" s="57" t="str">
        <f>IFERROR((F122*Q122),"")</f>
        <v/>
      </c>
    </row>
    <row r="123" spans="2:19" x14ac:dyDescent="0.25">
      <c r="B123" s="2" t="str">
        <f t="shared" si="3"/>
        <v/>
      </c>
      <c r="C123" s="11"/>
      <c r="D123" s="10"/>
      <c r="E123" s="3"/>
      <c r="F123" s="3"/>
      <c r="G123" s="40"/>
      <c r="H123" s="40"/>
      <c r="I123" s="40"/>
      <c r="J123" s="40"/>
      <c r="K123" s="41"/>
      <c r="L123" s="15" t="str">
        <f>IF(ISBLANK(G123),"",IF(G123="N/A","",IF(ISNUMBER(G123),+G123,_xlfn.NUMBERVALUE(LEFT(G123,(FIND("(",G123)-2))))))</f>
        <v/>
      </c>
      <c r="M123" s="15" t="str">
        <f>IF(ISBLANK(H123),"",IF(H123="N/A","",IF(ISNUMBER(H123),+H123,_xlfn.NUMBERVALUE(LEFT(H123,(FIND("(",H123)-2))))))</f>
        <v/>
      </c>
      <c r="N123" s="15" t="str">
        <f>IF(ISBLANK(I123),"",IF(I123="N/A","",IF(ISNUMBER(I123),+I123,_xlfn.NUMBERVALUE(LEFT(I123,(FIND("(",I123)-2))))))</f>
        <v/>
      </c>
      <c r="O123" s="15" t="str">
        <f>IF(ISBLANK(J123),"",IF(J123="N/A","",IF(ISNUMBER(J123),+J123,_xlfn.NUMBERVALUE(LEFT(J123,(FIND("(",J123)-2))))))</f>
        <v/>
      </c>
      <c r="P123" s="15" t="str">
        <f>IF(ISBLANK(K123),"",IF(K123="N/A","",IF(ISNUMBER(K123),+K123,_xlfn.NUMBERVALUE(LEFT(K123,(FIND("(",K123)-2))))))</f>
        <v/>
      </c>
      <c r="Q123" s="56" t="str">
        <f>IF(SUM(L123:P123)&gt;0,MIN(L123,M123,N123,O123,P123),"")</f>
        <v/>
      </c>
      <c r="R123" s="44">
        <f ca="1">IFERROR(MIN((IF(ISTEXT(G123),IF(G123="N/A","",_xlfn.NUMBERVALUE(LEFT(G123,(FIND("(",G123)-2)))),_xlfn.NUMBERVALUE(INDIRECT(CELL("address",G123))))),(IF(ISTEXT(H123),IF(H123="N/A","",_xlfn.NUMBERVALUE(LEFT(H123,(FIND("(",H123)-2)))),_xlfn.NUMBERVALUE(INDIRECT(CELL("address",H123))))),(IF(ISTEXT(I123),IF(I123="N/A","",_xlfn.NUMBERVALUE(LEFT(I123,(FIND("(",I123)-2)))),_xlfn.NUMBERVALUE(INDIRECT(CELL("address",I123))))),(IF(ISTEXT(J123),IF(J123="N/A","",_xlfn.NUMBERVALUE(LEFT(J123,(FIND("(",J123)-2)))),_xlfn.NUMBERVALUE(INDIRECT(CELL("address",J123))))),(IF(ISTEXT(K123),IF(K123="N/A","",_xlfn.NUMBERVALUE(LEFT(K123,(FIND("(",K123)-2)))),_xlfn.NUMBERVALUE(INDIRECT(CELL("address",K123)))))),MIN(G123:K123))</f>
        <v>0</v>
      </c>
      <c r="S123" s="57" t="str">
        <f>IFERROR((F123*Q123),"")</f>
        <v/>
      </c>
    </row>
    <row r="124" spans="2:19" x14ac:dyDescent="0.25">
      <c r="B124" s="2" t="str">
        <f t="shared" si="3"/>
        <v/>
      </c>
      <c r="C124" s="11"/>
      <c r="D124" s="10"/>
      <c r="E124" s="3"/>
      <c r="F124" s="3"/>
      <c r="G124" s="40"/>
      <c r="H124" s="40"/>
      <c r="I124" s="40"/>
      <c r="J124" s="40"/>
      <c r="K124" s="41"/>
      <c r="L124" s="15" t="str">
        <f>IF(ISBLANK(G124),"",IF(G124="N/A","",IF(ISNUMBER(G124),+G124,_xlfn.NUMBERVALUE(LEFT(G124,(FIND("(",G124)-2))))))</f>
        <v/>
      </c>
      <c r="M124" s="15" t="str">
        <f>IF(ISBLANK(H124),"",IF(H124="N/A","",IF(ISNUMBER(H124),+H124,_xlfn.NUMBERVALUE(LEFT(H124,(FIND("(",H124)-2))))))</f>
        <v/>
      </c>
      <c r="N124" s="15" t="str">
        <f>IF(ISBLANK(I124),"",IF(I124="N/A","",IF(ISNUMBER(I124),+I124,_xlfn.NUMBERVALUE(LEFT(I124,(FIND("(",I124)-2))))))</f>
        <v/>
      </c>
      <c r="O124" s="15" t="str">
        <f>IF(ISBLANK(J124),"",IF(J124="N/A","",IF(ISNUMBER(J124),+J124,_xlfn.NUMBERVALUE(LEFT(J124,(FIND("(",J124)-2))))))</f>
        <v/>
      </c>
      <c r="P124" s="15" t="str">
        <f>IF(ISBLANK(K124),"",IF(K124="N/A","",IF(ISNUMBER(K124),+K124,_xlfn.NUMBERVALUE(LEFT(K124,(FIND("(",K124)-2))))))</f>
        <v/>
      </c>
      <c r="Q124" s="56" t="str">
        <f>IF(SUM(L124:P124)&gt;0,MIN(L124,M124,N124,O124,P124),"")</f>
        <v/>
      </c>
      <c r="R124" s="44">
        <f ca="1">IFERROR(MIN((IF(ISTEXT(G124),IF(G124="N/A","",_xlfn.NUMBERVALUE(LEFT(G124,(FIND("(",G124)-2)))),_xlfn.NUMBERVALUE(INDIRECT(CELL("address",G124))))),(IF(ISTEXT(H124),IF(H124="N/A","",_xlfn.NUMBERVALUE(LEFT(H124,(FIND("(",H124)-2)))),_xlfn.NUMBERVALUE(INDIRECT(CELL("address",H124))))),(IF(ISTEXT(I124),IF(I124="N/A","",_xlfn.NUMBERVALUE(LEFT(I124,(FIND("(",I124)-2)))),_xlfn.NUMBERVALUE(INDIRECT(CELL("address",I124))))),(IF(ISTEXT(J124),IF(J124="N/A","",_xlfn.NUMBERVALUE(LEFT(J124,(FIND("(",J124)-2)))),_xlfn.NUMBERVALUE(INDIRECT(CELL("address",J124))))),(IF(ISTEXT(K124),IF(K124="N/A","",_xlfn.NUMBERVALUE(LEFT(K124,(FIND("(",K124)-2)))),_xlfn.NUMBERVALUE(INDIRECT(CELL("address",K124)))))),MIN(G124:K124))</f>
        <v>0</v>
      </c>
      <c r="S124" s="57" t="str">
        <f>IFERROR((F124*Q124),"")</f>
        <v/>
      </c>
    </row>
    <row r="125" spans="2:19" x14ac:dyDescent="0.25">
      <c r="B125" s="2" t="str">
        <f t="shared" si="3"/>
        <v/>
      </c>
      <c r="C125" s="11"/>
      <c r="D125" s="10"/>
      <c r="E125" s="3"/>
      <c r="F125" s="3"/>
      <c r="G125" s="40"/>
      <c r="H125" s="40"/>
      <c r="I125" s="40"/>
      <c r="J125" s="40"/>
      <c r="K125" s="41"/>
      <c r="L125" s="15" t="str">
        <f>IF(ISBLANK(G125),"",IF(G125="N/A","",IF(ISNUMBER(G125),+G125,_xlfn.NUMBERVALUE(LEFT(G125,(FIND("(",G125)-2))))))</f>
        <v/>
      </c>
      <c r="M125" s="15" t="str">
        <f>IF(ISBLANK(H125),"",IF(H125="N/A","",IF(ISNUMBER(H125),+H125,_xlfn.NUMBERVALUE(LEFT(H125,(FIND("(",H125)-2))))))</f>
        <v/>
      </c>
      <c r="N125" s="15" t="str">
        <f>IF(ISBLANK(I125),"",IF(I125="N/A","",IF(ISNUMBER(I125),+I125,_xlfn.NUMBERVALUE(LEFT(I125,(FIND("(",I125)-2))))))</f>
        <v/>
      </c>
      <c r="O125" s="15" t="str">
        <f>IF(ISBLANK(J125),"",IF(J125="N/A","",IF(ISNUMBER(J125),+J125,_xlfn.NUMBERVALUE(LEFT(J125,(FIND("(",J125)-2))))))</f>
        <v/>
      </c>
      <c r="P125" s="15" t="str">
        <f>IF(ISBLANK(K125),"",IF(K125="N/A","",IF(ISNUMBER(K125),+K125,_xlfn.NUMBERVALUE(LEFT(K125,(FIND("(",K125)-2))))))</f>
        <v/>
      </c>
      <c r="Q125" s="56" t="str">
        <f>IF(SUM(L125:P125)&gt;0,MIN(L125,M125,N125,O125,P125),"")</f>
        <v/>
      </c>
      <c r="R125" s="44">
        <f ca="1">IFERROR(MIN((IF(ISTEXT(G125),IF(G125="N/A","",_xlfn.NUMBERVALUE(LEFT(G125,(FIND("(",G125)-2)))),_xlfn.NUMBERVALUE(INDIRECT(CELL("address",G125))))),(IF(ISTEXT(H125),IF(H125="N/A","",_xlfn.NUMBERVALUE(LEFT(H125,(FIND("(",H125)-2)))),_xlfn.NUMBERVALUE(INDIRECT(CELL("address",H125))))),(IF(ISTEXT(I125),IF(I125="N/A","",_xlfn.NUMBERVALUE(LEFT(I125,(FIND("(",I125)-2)))),_xlfn.NUMBERVALUE(INDIRECT(CELL("address",I125))))),(IF(ISTEXT(J125),IF(J125="N/A","",_xlfn.NUMBERVALUE(LEFT(J125,(FIND("(",J125)-2)))),_xlfn.NUMBERVALUE(INDIRECT(CELL("address",J125))))),(IF(ISTEXT(K125),IF(K125="N/A","",_xlfn.NUMBERVALUE(LEFT(K125,(FIND("(",K125)-2)))),_xlfn.NUMBERVALUE(INDIRECT(CELL("address",K125)))))),MIN(G125:K125))</f>
        <v>0</v>
      </c>
      <c r="S125" s="57" t="str">
        <f>IFERROR((F125*Q125),"")</f>
        <v/>
      </c>
    </row>
    <row r="126" spans="2:19" x14ac:dyDescent="0.25">
      <c r="B126" s="2" t="str">
        <f t="shared" si="3"/>
        <v/>
      </c>
      <c r="C126" s="11"/>
      <c r="D126" s="10"/>
      <c r="E126" s="3"/>
      <c r="F126" s="3"/>
      <c r="G126" s="40"/>
      <c r="H126" s="40"/>
      <c r="I126" s="40"/>
      <c r="J126" s="40"/>
      <c r="K126" s="41"/>
      <c r="L126" s="15" t="str">
        <f>IF(ISBLANK(G126),"",IF(G126="N/A","",IF(ISNUMBER(G126),+G126,_xlfn.NUMBERVALUE(LEFT(G126,(FIND("(",G126)-2))))))</f>
        <v/>
      </c>
      <c r="M126" s="15" t="str">
        <f>IF(ISBLANK(H126),"",IF(H126="N/A","",IF(ISNUMBER(H126),+H126,_xlfn.NUMBERVALUE(LEFT(H126,(FIND("(",H126)-2))))))</f>
        <v/>
      </c>
      <c r="N126" s="15" t="str">
        <f>IF(ISBLANK(I126),"",IF(I126="N/A","",IF(ISNUMBER(I126),+I126,_xlfn.NUMBERVALUE(LEFT(I126,(FIND("(",I126)-2))))))</f>
        <v/>
      </c>
      <c r="O126" s="15" t="str">
        <f>IF(ISBLANK(J126),"",IF(J126="N/A","",IF(ISNUMBER(J126),+J126,_xlfn.NUMBERVALUE(LEFT(J126,(FIND("(",J126)-2))))))</f>
        <v/>
      </c>
      <c r="P126" s="15" t="str">
        <f>IF(ISBLANK(K126),"",IF(K126="N/A","",IF(ISNUMBER(K126),+K126,_xlfn.NUMBERVALUE(LEFT(K126,(FIND("(",K126)-2))))))</f>
        <v/>
      </c>
      <c r="Q126" s="56" t="str">
        <f>IF(SUM(L126:P126)&gt;0,MIN(L126,M126,N126,O126,P126),"")</f>
        <v/>
      </c>
      <c r="R126" s="44">
        <f ca="1">IFERROR(MIN((IF(ISTEXT(G126),IF(G126="N/A","",_xlfn.NUMBERVALUE(LEFT(G126,(FIND("(",G126)-2)))),_xlfn.NUMBERVALUE(INDIRECT(CELL("address",G126))))),(IF(ISTEXT(H126),IF(H126="N/A","",_xlfn.NUMBERVALUE(LEFT(H126,(FIND("(",H126)-2)))),_xlfn.NUMBERVALUE(INDIRECT(CELL("address",H126))))),(IF(ISTEXT(I126),IF(I126="N/A","",_xlfn.NUMBERVALUE(LEFT(I126,(FIND("(",I126)-2)))),_xlfn.NUMBERVALUE(INDIRECT(CELL("address",I126))))),(IF(ISTEXT(J126),IF(J126="N/A","",_xlfn.NUMBERVALUE(LEFT(J126,(FIND("(",J126)-2)))),_xlfn.NUMBERVALUE(INDIRECT(CELL("address",J126))))),(IF(ISTEXT(K126),IF(K126="N/A","",_xlfn.NUMBERVALUE(LEFT(K126,(FIND("(",K126)-2)))),_xlfn.NUMBERVALUE(INDIRECT(CELL("address",K126)))))),MIN(G126:K126))</f>
        <v>0</v>
      </c>
      <c r="S126" s="57" t="str">
        <f>IFERROR((F126*Q126),"")</f>
        <v/>
      </c>
    </row>
    <row r="127" spans="2:19" x14ac:dyDescent="0.25">
      <c r="B127" s="2" t="str">
        <f t="shared" si="3"/>
        <v/>
      </c>
      <c r="C127" s="11"/>
      <c r="D127" s="10"/>
      <c r="E127" s="3"/>
      <c r="F127" s="3"/>
      <c r="G127" s="40"/>
      <c r="H127" s="40"/>
      <c r="I127" s="40"/>
      <c r="J127" s="40"/>
      <c r="K127" s="41"/>
      <c r="L127" s="15" t="str">
        <f>IF(ISBLANK(G127),"",IF(G127="N/A","",IF(ISNUMBER(G127),+G127,_xlfn.NUMBERVALUE(LEFT(G127,(FIND("(",G127)-2))))))</f>
        <v/>
      </c>
      <c r="M127" s="15" t="str">
        <f>IF(ISBLANK(H127),"",IF(H127="N/A","",IF(ISNUMBER(H127),+H127,_xlfn.NUMBERVALUE(LEFT(H127,(FIND("(",H127)-2))))))</f>
        <v/>
      </c>
      <c r="N127" s="15" t="str">
        <f>IF(ISBLANK(I127),"",IF(I127="N/A","",IF(ISNUMBER(I127),+I127,_xlfn.NUMBERVALUE(LEFT(I127,(FIND("(",I127)-2))))))</f>
        <v/>
      </c>
      <c r="O127" s="15" t="str">
        <f>IF(ISBLANK(J127),"",IF(J127="N/A","",IF(ISNUMBER(J127),+J127,_xlfn.NUMBERVALUE(LEFT(J127,(FIND("(",J127)-2))))))</f>
        <v/>
      </c>
      <c r="P127" s="15" t="str">
        <f>IF(ISBLANK(K127),"",IF(K127="N/A","",IF(ISNUMBER(K127),+K127,_xlfn.NUMBERVALUE(LEFT(K127,(FIND("(",K127)-2))))))</f>
        <v/>
      </c>
      <c r="Q127" s="56" t="str">
        <f>IF(SUM(L127:P127)&gt;0,MIN(L127,M127,N127,O127,P127),"")</f>
        <v/>
      </c>
      <c r="R127" s="44">
        <f ca="1">IFERROR(MIN((IF(ISTEXT(G127),IF(G127="N/A","",_xlfn.NUMBERVALUE(LEFT(G127,(FIND("(",G127)-2)))),_xlfn.NUMBERVALUE(INDIRECT(CELL("address",G127))))),(IF(ISTEXT(H127),IF(H127="N/A","",_xlfn.NUMBERVALUE(LEFT(H127,(FIND("(",H127)-2)))),_xlfn.NUMBERVALUE(INDIRECT(CELL("address",H127))))),(IF(ISTEXT(I127),IF(I127="N/A","",_xlfn.NUMBERVALUE(LEFT(I127,(FIND("(",I127)-2)))),_xlfn.NUMBERVALUE(INDIRECT(CELL("address",I127))))),(IF(ISTEXT(J127),IF(J127="N/A","",_xlfn.NUMBERVALUE(LEFT(J127,(FIND("(",J127)-2)))),_xlfn.NUMBERVALUE(INDIRECT(CELL("address",J127))))),(IF(ISTEXT(K127),IF(K127="N/A","",_xlfn.NUMBERVALUE(LEFT(K127,(FIND("(",K127)-2)))),_xlfn.NUMBERVALUE(INDIRECT(CELL("address",K127)))))),MIN(G127:K127))</f>
        <v>0</v>
      </c>
      <c r="S127" s="57" t="str">
        <f>IFERROR((F127*Q127),"")</f>
        <v/>
      </c>
    </row>
    <row r="128" spans="2:19" x14ac:dyDescent="0.25">
      <c r="B128" s="2" t="str">
        <f t="shared" si="3"/>
        <v/>
      </c>
      <c r="C128" s="11"/>
      <c r="D128" s="10"/>
      <c r="E128" s="3"/>
      <c r="F128" s="3"/>
      <c r="G128" s="40"/>
      <c r="H128" s="40"/>
      <c r="I128" s="40"/>
      <c r="J128" s="40"/>
      <c r="K128" s="41"/>
      <c r="L128" s="15" t="str">
        <f>IF(ISBLANK(G128),"",IF(G128="N/A","",IF(ISNUMBER(G128),+G128,_xlfn.NUMBERVALUE(LEFT(G128,(FIND("(",G128)-2))))))</f>
        <v/>
      </c>
      <c r="M128" s="15" t="str">
        <f>IF(ISBLANK(H128),"",IF(H128="N/A","",IF(ISNUMBER(H128),+H128,_xlfn.NUMBERVALUE(LEFT(H128,(FIND("(",H128)-2))))))</f>
        <v/>
      </c>
      <c r="N128" s="15" t="str">
        <f>IF(ISBLANK(I128),"",IF(I128="N/A","",IF(ISNUMBER(I128),+I128,_xlfn.NUMBERVALUE(LEFT(I128,(FIND("(",I128)-2))))))</f>
        <v/>
      </c>
      <c r="O128" s="15" t="str">
        <f>IF(ISBLANK(J128),"",IF(J128="N/A","",IF(ISNUMBER(J128),+J128,_xlfn.NUMBERVALUE(LEFT(J128,(FIND("(",J128)-2))))))</f>
        <v/>
      </c>
      <c r="P128" s="15" t="str">
        <f>IF(ISBLANK(K128),"",IF(K128="N/A","",IF(ISNUMBER(K128),+K128,_xlfn.NUMBERVALUE(LEFT(K128,(FIND("(",K128)-2))))))</f>
        <v/>
      </c>
      <c r="Q128" s="56" t="str">
        <f>IF(SUM(L128:P128)&gt;0,MIN(L128,M128,N128,O128,P128),"")</f>
        <v/>
      </c>
      <c r="R128" s="44">
        <f ca="1">IFERROR(MIN((IF(ISTEXT(G128),IF(G128="N/A","",_xlfn.NUMBERVALUE(LEFT(G128,(FIND("(",G128)-2)))),_xlfn.NUMBERVALUE(INDIRECT(CELL("address",G128))))),(IF(ISTEXT(H128),IF(H128="N/A","",_xlfn.NUMBERVALUE(LEFT(H128,(FIND("(",H128)-2)))),_xlfn.NUMBERVALUE(INDIRECT(CELL("address",H128))))),(IF(ISTEXT(I128),IF(I128="N/A","",_xlfn.NUMBERVALUE(LEFT(I128,(FIND("(",I128)-2)))),_xlfn.NUMBERVALUE(INDIRECT(CELL("address",I128))))),(IF(ISTEXT(J128),IF(J128="N/A","",_xlfn.NUMBERVALUE(LEFT(J128,(FIND("(",J128)-2)))),_xlfn.NUMBERVALUE(INDIRECT(CELL("address",J128))))),(IF(ISTEXT(K128),IF(K128="N/A","",_xlfn.NUMBERVALUE(LEFT(K128,(FIND("(",K128)-2)))),_xlfn.NUMBERVALUE(INDIRECT(CELL("address",K128)))))),MIN(G128:K128))</f>
        <v>0</v>
      </c>
      <c r="S128" s="57" t="str">
        <f>IFERROR((F128*Q128),"")</f>
        <v/>
      </c>
    </row>
    <row r="129" spans="2:19" x14ac:dyDescent="0.25">
      <c r="B129" s="2" t="str">
        <f t="shared" si="3"/>
        <v/>
      </c>
      <c r="C129" s="11"/>
      <c r="D129" s="10"/>
      <c r="E129" s="3"/>
      <c r="F129" s="3"/>
      <c r="G129" s="40"/>
      <c r="H129" s="40"/>
      <c r="I129" s="40"/>
      <c r="J129" s="40"/>
      <c r="K129" s="41"/>
      <c r="L129" s="15" t="str">
        <f>IF(ISBLANK(G129),"",IF(G129="N/A","",IF(ISNUMBER(G129),+G129,_xlfn.NUMBERVALUE(LEFT(G129,(FIND("(",G129)-2))))))</f>
        <v/>
      </c>
      <c r="M129" s="15" t="str">
        <f>IF(ISBLANK(H129),"",IF(H129="N/A","",IF(ISNUMBER(H129),+H129,_xlfn.NUMBERVALUE(LEFT(H129,(FIND("(",H129)-2))))))</f>
        <v/>
      </c>
      <c r="N129" s="15" t="str">
        <f>IF(ISBLANK(I129),"",IF(I129="N/A","",IF(ISNUMBER(I129),+I129,_xlfn.NUMBERVALUE(LEFT(I129,(FIND("(",I129)-2))))))</f>
        <v/>
      </c>
      <c r="O129" s="15" t="str">
        <f>IF(ISBLANK(J129),"",IF(J129="N/A","",IF(ISNUMBER(J129),+J129,_xlfn.NUMBERVALUE(LEFT(J129,(FIND("(",J129)-2))))))</f>
        <v/>
      </c>
      <c r="P129" s="15" t="str">
        <f>IF(ISBLANK(K129),"",IF(K129="N/A","",IF(ISNUMBER(K129),+K129,_xlfn.NUMBERVALUE(LEFT(K129,(FIND("(",K129)-2))))))</f>
        <v/>
      </c>
      <c r="Q129" s="56" t="str">
        <f>IF(SUM(L129:P129)&gt;0,MIN(L129,M129,N129,O129,P129),"")</f>
        <v/>
      </c>
      <c r="R129" s="44">
        <f ca="1">IFERROR(MIN((IF(ISTEXT(G129),IF(G129="N/A","",_xlfn.NUMBERVALUE(LEFT(G129,(FIND("(",G129)-2)))),_xlfn.NUMBERVALUE(INDIRECT(CELL("address",G129))))),(IF(ISTEXT(H129),IF(H129="N/A","",_xlfn.NUMBERVALUE(LEFT(H129,(FIND("(",H129)-2)))),_xlfn.NUMBERVALUE(INDIRECT(CELL("address",H129))))),(IF(ISTEXT(I129),IF(I129="N/A","",_xlfn.NUMBERVALUE(LEFT(I129,(FIND("(",I129)-2)))),_xlfn.NUMBERVALUE(INDIRECT(CELL("address",I129))))),(IF(ISTEXT(J129),IF(J129="N/A","",_xlfn.NUMBERVALUE(LEFT(J129,(FIND("(",J129)-2)))),_xlfn.NUMBERVALUE(INDIRECT(CELL("address",J129))))),(IF(ISTEXT(K129),IF(K129="N/A","",_xlfn.NUMBERVALUE(LEFT(K129,(FIND("(",K129)-2)))),_xlfn.NUMBERVALUE(INDIRECT(CELL("address",K129)))))),MIN(G129:K129))</f>
        <v>0</v>
      </c>
      <c r="S129" s="57" t="str">
        <f>IFERROR((F129*Q129),"")</f>
        <v/>
      </c>
    </row>
    <row r="130" spans="2:19" x14ac:dyDescent="0.25">
      <c r="B130" s="2" t="str">
        <f t="shared" si="3"/>
        <v/>
      </c>
      <c r="C130" s="11"/>
      <c r="D130" s="10"/>
      <c r="E130" s="3"/>
      <c r="F130" s="3"/>
      <c r="G130" s="40"/>
      <c r="H130" s="40"/>
      <c r="I130" s="40"/>
      <c r="J130" s="40"/>
      <c r="K130" s="41"/>
      <c r="L130" s="15" t="str">
        <f>IF(ISBLANK(G130),"",IF(G130="N/A","",IF(ISNUMBER(G130),+G130,_xlfn.NUMBERVALUE(LEFT(G130,(FIND("(",G130)-2))))))</f>
        <v/>
      </c>
      <c r="M130" s="15" t="str">
        <f>IF(ISBLANK(H130),"",IF(H130="N/A","",IF(ISNUMBER(H130),+H130,_xlfn.NUMBERVALUE(LEFT(H130,(FIND("(",H130)-2))))))</f>
        <v/>
      </c>
      <c r="N130" s="15" t="str">
        <f>IF(ISBLANK(I130),"",IF(I130="N/A","",IF(ISNUMBER(I130),+I130,_xlfn.NUMBERVALUE(LEFT(I130,(FIND("(",I130)-2))))))</f>
        <v/>
      </c>
      <c r="O130" s="15" t="str">
        <f>IF(ISBLANK(J130),"",IF(J130="N/A","",IF(ISNUMBER(J130),+J130,_xlfn.NUMBERVALUE(LEFT(J130,(FIND("(",J130)-2))))))</f>
        <v/>
      </c>
      <c r="P130" s="15" t="str">
        <f>IF(ISBLANK(K130),"",IF(K130="N/A","",IF(ISNUMBER(K130),+K130,_xlfn.NUMBERVALUE(LEFT(K130,(FIND("(",K130)-2))))))</f>
        <v/>
      </c>
      <c r="Q130" s="56" t="str">
        <f>IF(SUM(L130:P130)&gt;0,MIN(L130,M130,N130,O130,P130),"")</f>
        <v/>
      </c>
      <c r="R130" s="44">
        <f ca="1">IFERROR(MIN((IF(ISTEXT(G130),IF(G130="N/A","",_xlfn.NUMBERVALUE(LEFT(G130,(FIND("(",G130)-2)))),_xlfn.NUMBERVALUE(INDIRECT(CELL("address",G130))))),(IF(ISTEXT(H130),IF(H130="N/A","",_xlfn.NUMBERVALUE(LEFT(H130,(FIND("(",H130)-2)))),_xlfn.NUMBERVALUE(INDIRECT(CELL("address",H130))))),(IF(ISTEXT(I130),IF(I130="N/A","",_xlfn.NUMBERVALUE(LEFT(I130,(FIND("(",I130)-2)))),_xlfn.NUMBERVALUE(INDIRECT(CELL("address",I130))))),(IF(ISTEXT(J130),IF(J130="N/A","",_xlfn.NUMBERVALUE(LEFT(J130,(FIND("(",J130)-2)))),_xlfn.NUMBERVALUE(INDIRECT(CELL("address",J130))))),(IF(ISTEXT(K130),IF(K130="N/A","",_xlfn.NUMBERVALUE(LEFT(K130,(FIND("(",K130)-2)))),_xlfn.NUMBERVALUE(INDIRECT(CELL("address",K130)))))),MIN(G130:K130))</f>
        <v>0</v>
      </c>
      <c r="S130" s="57" t="str">
        <f>IFERROR((F130*Q130),"")</f>
        <v/>
      </c>
    </row>
    <row r="131" spans="2:19" x14ac:dyDescent="0.25">
      <c r="B131" s="2" t="str">
        <f t="shared" si="3"/>
        <v/>
      </c>
      <c r="C131" s="11"/>
      <c r="D131" s="10"/>
      <c r="E131" s="3"/>
      <c r="F131" s="3"/>
      <c r="G131" s="40"/>
      <c r="H131" s="40"/>
      <c r="I131" s="40"/>
      <c r="J131" s="40"/>
      <c r="K131" s="41"/>
      <c r="L131" s="15" t="str">
        <f>IF(ISBLANK(G131),"",IF(G131="N/A","",IF(ISNUMBER(G131),+G131,_xlfn.NUMBERVALUE(LEFT(G131,(FIND("(",G131)-2))))))</f>
        <v/>
      </c>
      <c r="M131" s="15" t="str">
        <f>IF(ISBLANK(H131),"",IF(H131="N/A","",IF(ISNUMBER(H131),+H131,_xlfn.NUMBERVALUE(LEFT(H131,(FIND("(",H131)-2))))))</f>
        <v/>
      </c>
      <c r="N131" s="15" t="str">
        <f>IF(ISBLANK(I131),"",IF(I131="N/A","",IF(ISNUMBER(I131),+I131,_xlfn.NUMBERVALUE(LEFT(I131,(FIND("(",I131)-2))))))</f>
        <v/>
      </c>
      <c r="O131" s="15" t="str">
        <f>IF(ISBLANK(J131),"",IF(J131="N/A","",IF(ISNUMBER(J131),+J131,_xlfn.NUMBERVALUE(LEFT(J131,(FIND("(",J131)-2))))))</f>
        <v/>
      </c>
      <c r="P131" s="15" t="str">
        <f>IF(ISBLANK(K131),"",IF(K131="N/A","",IF(ISNUMBER(K131),+K131,_xlfn.NUMBERVALUE(LEFT(K131,(FIND("(",K131)-2))))))</f>
        <v/>
      </c>
      <c r="Q131" s="56" t="str">
        <f>IF(SUM(L131:P131)&gt;0,MIN(L131,M131,N131,O131,P131),"")</f>
        <v/>
      </c>
      <c r="R131" s="44">
        <f ca="1">IFERROR(MIN((IF(ISTEXT(G131),IF(G131="N/A","",_xlfn.NUMBERVALUE(LEFT(G131,(FIND("(",G131)-2)))),_xlfn.NUMBERVALUE(INDIRECT(CELL("address",G131))))),(IF(ISTEXT(H131),IF(H131="N/A","",_xlfn.NUMBERVALUE(LEFT(H131,(FIND("(",H131)-2)))),_xlfn.NUMBERVALUE(INDIRECT(CELL("address",H131))))),(IF(ISTEXT(I131),IF(I131="N/A","",_xlfn.NUMBERVALUE(LEFT(I131,(FIND("(",I131)-2)))),_xlfn.NUMBERVALUE(INDIRECT(CELL("address",I131))))),(IF(ISTEXT(J131),IF(J131="N/A","",_xlfn.NUMBERVALUE(LEFT(J131,(FIND("(",J131)-2)))),_xlfn.NUMBERVALUE(INDIRECT(CELL("address",J131))))),(IF(ISTEXT(K131),IF(K131="N/A","",_xlfn.NUMBERVALUE(LEFT(K131,(FIND("(",K131)-2)))),_xlfn.NUMBERVALUE(INDIRECT(CELL("address",K131)))))),MIN(G131:K131))</f>
        <v>0</v>
      </c>
      <c r="S131" s="57" t="str">
        <f>IFERROR((F131*Q131),"")</f>
        <v/>
      </c>
    </row>
    <row r="132" spans="2:19" x14ac:dyDescent="0.25">
      <c r="B132" s="2" t="str">
        <f t="shared" ref="B132:B172" si="4">IFERROR(IF(C132&gt;0,IF(ISNUMBER(Q132),INDEX(L$2:P$2,1,MATCH(Q132,L132:P132,0)),""),""),"")</f>
        <v/>
      </c>
      <c r="C132" s="11"/>
      <c r="D132" s="10"/>
      <c r="E132" s="3"/>
      <c r="F132" s="3"/>
      <c r="G132" s="40"/>
      <c r="H132" s="40"/>
      <c r="I132" s="40"/>
      <c r="J132" s="40"/>
      <c r="K132" s="41"/>
      <c r="L132" s="15" t="str">
        <f>IF(ISBLANK(G132),"",IF(G132="N/A","",IF(ISNUMBER(G132),+G132,_xlfn.NUMBERVALUE(LEFT(G132,(FIND("(",G132)-2))))))</f>
        <v/>
      </c>
      <c r="M132" s="15" t="str">
        <f>IF(ISBLANK(H132),"",IF(H132="N/A","",IF(ISNUMBER(H132),+H132,_xlfn.NUMBERVALUE(LEFT(H132,(FIND("(",H132)-2))))))</f>
        <v/>
      </c>
      <c r="N132" s="15" t="str">
        <f>IF(ISBLANK(I132),"",IF(I132="N/A","",IF(ISNUMBER(I132),+I132,_xlfn.NUMBERVALUE(LEFT(I132,(FIND("(",I132)-2))))))</f>
        <v/>
      </c>
      <c r="O132" s="15" t="str">
        <f>IF(ISBLANK(J132),"",IF(J132="N/A","",IF(ISNUMBER(J132),+J132,_xlfn.NUMBERVALUE(LEFT(J132,(FIND("(",J132)-2))))))</f>
        <v/>
      </c>
      <c r="P132" s="15" t="str">
        <f>IF(ISBLANK(K132),"",IF(K132="N/A","",IF(ISNUMBER(K132),+K132,_xlfn.NUMBERVALUE(LEFT(K132,(FIND("(",K132)-2))))))</f>
        <v/>
      </c>
      <c r="Q132" s="56" t="str">
        <f>IF(SUM(L132:P132)&gt;0,MIN(L132,M132,N132,O132,P132),"")</f>
        <v/>
      </c>
      <c r="R132" s="44">
        <f ca="1">IFERROR(MIN((IF(ISTEXT(G132),IF(G132="N/A","",_xlfn.NUMBERVALUE(LEFT(G132,(FIND("(",G132)-2)))),_xlfn.NUMBERVALUE(INDIRECT(CELL("address",G132))))),(IF(ISTEXT(H132),IF(H132="N/A","",_xlfn.NUMBERVALUE(LEFT(H132,(FIND("(",H132)-2)))),_xlfn.NUMBERVALUE(INDIRECT(CELL("address",H132))))),(IF(ISTEXT(I132),IF(I132="N/A","",_xlfn.NUMBERVALUE(LEFT(I132,(FIND("(",I132)-2)))),_xlfn.NUMBERVALUE(INDIRECT(CELL("address",I132))))),(IF(ISTEXT(J132),IF(J132="N/A","",_xlfn.NUMBERVALUE(LEFT(J132,(FIND("(",J132)-2)))),_xlfn.NUMBERVALUE(INDIRECT(CELL("address",J132))))),(IF(ISTEXT(K132),IF(K132="N/A","",_xlfn.NUMBERVALUE(LEFT(K132,(FIND("(",K132)-2)))),_xlfn.NUMBERVALUE(INDIRECT(CELL("address",K132)))))),MIN(G132:K132))</f>
        <v>0</v>
      </c>
      <c r="S132" s="57" t="str">
        <f>IFERROR((F132*Q132),"")</f>
        <v/>
      </c>
    </row>
    <row r="133" spans="2:19" x14ac:dyDescent="0.25">
      <c r="B133" s="2" t="str">
        <f t="shared" si="4"/>
        <v/>
      </c>
      <c r="C133" s="11"/>
      <c r="D133" s="10"/>
      <c r="E133" s="3"/>
      <c r="F133" s="3"/>
      <c r="G133" s="40"/>
      <c r="H133" s="40"/>
      <c r="I133" s="40"/>
      <c r="J133" s="40"/>
      <c r="K133" s="41"/>
      <c r="L133" s="15" t="str">
        <f>IF(ISBLANK(G133),"",IF(G133="N/A","",IF(ISNUMBER(G133),+G133,_xlfn.NUMBERVALUE(LEFT(G133,(FIND("(",G133)-2))))))</f>
        <v/>
      </c>
      <c r="M133" s="15" t="str">
        <f>IF(ISBLANK(H133),"",IF(H133="N/A","",IF(ISNUMBER(H133),+H133,_xlfn.NUMBERVALUE(LEFT(H133,(FIND("(",H133)-2))))))</f>
        <v/>
      </c>
      <c r="N133" s="15" t="str">
        <f>IF(ISBLANK(I133),"",IF(I133="N/A","",IF(ISNUMBER(I133),+I133,_xlfn.NUMBERVALUE(LEFT(I133,(FIND("(",I133)-2))))))</f>
        <v/>
      </c>
      <c r="O133" s="15" t="str">
        <f>IF(ISBLANK(J133),"",IF(J133="N/A","",IF(ISNUMBER(J133),+J133,_xlfn.NUMBERVALUE(LEFT(J133,(FIND("(",J133)-2))))))</f>
        <v/>
      </c>
      <c r="P133" s="15" t="str">
        <f>IF(ISBLANK(K133),"",IF(K133="N/A","",IF(ISNUMBER(K133),+K133,_xlfn.NUMBERVALUE(LEFT(K133,(FIND("(",K133)-2))))))</f>
        <v/>
      </c>
      <c r="Q133" s="56" t="str">
        <f>IF(SUM(L133:P133)&gt;0,MIN(L133,M133,N133,O133,P133),"")</f>
        <v/>
      </c>
      <c r="R133" s="44">
        <f ca="1">IFERROR(MIN((IF(ISTEXT(G133),IF(G133="N/A","",_xlfn.NUMBERVALUE(LEFT(G133,(FIND("(",G133)-2)))),_xlfn.NUMBERVALUE(INDIRECT(CELL("address",G133))))),(IF(ISTEXT(H133),IF(H133="N/A","",_xlfn.NUMBERVALUE(LEFT(H133,(FIND("(",H133)-2)))),_xlfn.NUMBERVALUE(INDIRECT(CELL("address",H133))))),(IF(ISTEXT(I133),IF(I133="N/A","",_xlfn.NUMBERVALUE(LEFT(I133,(FIND("(",I133)-2)))),_xlfn.NUMBERVALUE(INDIRECT(CELL("address",I133))))),(IF(ISTEXT(J133),IF(J133="N/A","",_xlfn.NUMBERVALUE(LEFT(J133,(FIND("(",J133)-2)))),_xlfn.NUMBERVALUE(INDIRECT(CELL("address",J133))))),(IF(ISTEXT(K133),IF(K133="N/A","",_xlfn.NUMBERVALUE(LEFT(K133,(FIND("(",K133)-2)))),_xlfn.NUMBERVALUE(INDIRECT(CELL("address",K133)))))),MIN(G133:K133))</f>
        <v>0</v>
      </c>
      <c r="S133" s="57" t="str">
        <f>IFERROR((F133*Q133),"")</f>
        <v/>
      </c>
    </row>
    <row r="134" spans="2:19" x14ac:dyDescent="0.25">
      <c r="B134" s="2" t="str">
        <f t="shared" si="4"/>
        <v/>
      </c>
      <c r="C134" s="11"/>
      <c r="D134" s="10"/>
      <c r="E134" s="3"/>
      <c r="F134" s="3"/>
      <c r="G134" s="40"/>
      <c r="H134" s="40"/>
      <c r="I134" s="40"/>
      <c r="J134" s="40"/>
      <c r="K134" s="41"/>
      <c r="L134" s="15" t="str">
        <f>IF(ISBLANK(G134),"",IF(G134="N/A","",IF(ISNUMBER(G134),+G134,_xlfn.NUMBERVALUE(LEFT(G134,(FIND("(",G134)-2))))))</f>
        <v/>
      </c>
      <c r="M134" s="15" t="str">
        <f>IF(ISBLANK(H134),"",IF(H134="N/A","",IF(ISNUMBER(H134),+H134,_xlfn.NUMBERVALUE(LEFT(H134,(FIND("(",H134)-2))))))</f>
        <v/>
      </c>
      <c r="N134" s="15" t="str">
        <f>IF(ISBLANK(I134),"",IF(I134="N/A","",IF(ISNUMBER(I134),+I134,_xlfn.NUMBERVALUE(LEFT(I134,(FIND("(",I134)-2))))))</f>
        <v/>
      </c>
      <c r="O134" s="15" t="str">
        <f>IF(ISBLANK(J134),"",IF(J134="N/A","",IF(ISNUMBER(J134),+J134,_xlfn.NUMBERVALUE(LEFT(J134,(FIND("(",J134)-2))))))</f>
        <v/>
      </c>
      <c r="P134" s="15" t="str">
        <f>IF(ISBLANK(K134),"",IF(K134="N/A","",IF(ISNUMBER(K134),+K134,_xlfn.NUMBERVALUE(LEFT(K134,(FIND("(",K134)-2))))))</f>
        <v/>
      </c>
      <c r="Q134" s="56" t="str">
        <f>IF(SUM(L134:P134)&gt;0,MIN(L134,M134,N134,O134,P134),"")</f>
        <v/>
      </c>
      <c r="R134" s="44">
        <f ca="1">IFERROR(MIN((IF(ISTEXT(G134),IF(G134="N/A","",_xlfn.NUMBERVALUE(LEFT(G134,(FIND("(",G134)-2)))),_xlfn.NUMBERVALUE(INDIRECT(CELL("address",G134))))),(IF(ISTEXT(H134),IF(H134="N/A","",_xlfn.NUMBERVALUE(LEFT(H134,(FIND("(",H134)-2)))),_xlfn.NUMBERVALUE(INDIRECT(CELL("address",H134))))),(IF(ISTEXT(I134),IF(I134="N/A","",_xlfn.NUMBERVALUE(LEFT(I134,(FIND("(",I134)-2)))),_xlfn.NUMBERVALUE(INDIRECT(CELL("address",I134))))),(IF(ISTEXT(J134),IF(J134="N/A","",_xlfn.NUMBERVALUE(LEFT(J134,(FIND("(",J134)-2)))),_xlfn.NUMBERVALUE(INDIRECT(CELL("address",J134))))),(IF(ISTEXT(K134),IF(K134="N/A","",_xlfn.NUMBERVALUE(LEFT(K134,(FIND("(",K134)-2)))),_xlfn.NUMBERVALUE(INDIRECT(CELL("address",K134)))))),MIN(G134:K134))</f>
        <v>0</v>
      </c>
      <c r="S134" s="57" t="str">
        <f>IFERROR((F134*Q134),"")</f>
        <v/>
      </c>
    </row>
    <row r="135" spans="2:19" x14ac:dyDescent="0.25">
      <c r="B135" s="2" t="str">
        <f t="shared" si="4"/>
        <v/>
      </c>
      <c r="C135" s="11"/>
      <c r="D135" s="10"/>
      <c r="E135" s="3"/>
      <c r="F135" s="3"/>
      <c r="G135" s="40"/>
      <c r="H135" s="40"/>
      <c r="I135" s="40"/>
      <c r="J135" s="40"/>
      <c r="K135" s="41"/>
      <c r="L135" s="15" t="str">
        <f>IF(ISBLANK(G135),"",IF(G135="N/A","",IF(ISNUMBER(G135),+G135,_xlfn.NUMBERVALUE(LEFT(G135,(FIND("(",G135)-2))))))</f>
        <v/>
      </c>
      <c r="M135" s="15" t="str">
        <f>IF(ISBLANK(H135),"",IF(H135="N/A","",IF(ISNUMBER(H135),+H135,_xlfn.NUMBERVALUE(LEFT(H135,(FIND("(",H135)-2))))))</f>
        <v/>
      </c>
      <c r="N135" s="15" t="str">
        <f>IF(ISBLANK(I135),"",IF(I135="N/A","",IF(ISNUMBER(I135),+I135,_xlfn.NUMBERVALUE(LEFT(I135,(FIND("(",I135)-2))))))</f>
        <v/>
      </c>
      <c r="O135" s="15" t="str">
        <f>IF(ISBLANK(J135),"",IF(J135="N/A","",IF(ISNUMBER(J135),+J135,_xlfn.NUMBERVALUE(LEFT(J135,(FIND("(",J135)-2))))))</f>
        <v/>
      </c>
      <c r="P135" s="15" t="str">
        <f>IF(ISBLANK(K135),"",IF(K135="N/A","",IF(ISNUMBER(K135),+K135,_xlfn.NUMBERVALUE(LEFT(K135,(FIND("(",K135)-2))))))</f>
        <v/>
      </c>
      <c r="Q135" s="56" t="str">
        <f>IF(SUM(L135:P135)&gt;0,MIN(L135,M135,N135,O135,P135),"")</f>
        <v/>
      </c>
      <c r="R135" s="44">
        <f ca="1">IFERROR(MIN((IF(ISTEXT(G135),IF(G135="N/A","",_xlfn.NUMBERVALUE(LEFT(G135,(FIND("(",G135)-2)))),_xlfn.NUMBERVALUE(INDIRECT(CELL("address",G135))))),(IF(ISTEXT(H135),IF(H135="N/A","",_xlfn.NUMBERVALUE(LEFT(H135,(FIND("(",H135)-2)))),_xlfn.NUMBERVALUE(INDIRECT(CELL("address",H135))))),(IF(ISTEXT(I135),IF(I135="N/A","",_xlfn.NUMBERVALUE(LEFT(I135,(FIND("(",I135)-2)))),_xlfn.NUMBERVALUE(INDIRECT(CELL("address",I135))))),(IF(ISTEXT(J135),IF(J135="N/A","",_xlfn.NUMBERVALUE(LEFT(J135,(FIND("(",J135)-2)))),_xlfn.NUMBERVALUE(INDIRECT(CELL("address",J135))))),(IF(ISTEXT(K135),IF(K135="N/A","",_xlfn.NUMBERVALUE(LEFT(K135,(FIND("(",K135)-2)))),_xlfn.NUMBERVALUE(INDIRECT(CELL("address",K135)))))),MIN(G135:K135))</f>
        <v>0</v>
      </c>
      <c r="S135" s="57" t="str">
        <f>IFERROR((F135*Q135),"")</f>
        <v/>
      </c>
    </row>
    <row r="136" spans="2:19" x14ac:dyDescent="0.25">
      <c r="B136" s="2" t="str">
        <f t="shared" si="4"/>
        <v/>
      </c>
      <c r="C136" s="11"/>
      <c r="D136" s="10"/>
      <c r="E136" s="3"/>
      <c r="F136" s="3"/>
      <c r="G136" s="40"/>
      <c r="H136" s="40"/>
      <c r="I136" s="40"/>
      <c r="J136" s="40"/>
      <c r="K136" s="41"/>
      <c r="L136" s="15" t="str">
        <f>IF(ISBLANK(G136),"",IF(G136="N/A","",IF(ISNUMBER(G136),+G136,_xlfn.NUMBERVALUE(LEFT(G136,(FIND("(",G136)-2))))))</f>
        <v/>
      </c>
      <c r="M136" s="15" t="str">
        <f>IF(ISBLANK(H136),"",IF(H136="N/A","",IF(ISNUMBER(H136),+H136,_xlfn.NUMBERVALUE(LEFT(H136,(FIND("(",H136)-2))))))</f>
        <v/>
      </c>
      <c r="N136" s="15" t="str">
        <f>IF(ISBLANK(I136),"",IF(I136="N/A","",IF(ISNUMBER(I136),+I136,_xlfn.NUMBERVALUE(LEFT(I136,(FIND("(",I136)-2))))))</f>
        <v/>
      </c>
      <c r="O136" s="15" t="str">
        <f>IF(ISBLANK(J136),"",IF(J136="N/A","",IF(ISNUMBER(J136),+J136,_xlfn.NUMBERVALUE(LEFT(J136,(FIND("(",J136)-2))))))</f>
        <v/>
      </c>
      <c r="P136" s="15" t="str">
        <f>IF(ISBLANK(K136),"",IF(K136="N/A","",IF(ISNUMBER(K136),+K136,_xlfn.NUMBERVALUE(LEFT(K136,(FIND("(",K136)-2))))))</f>
        <v/>
      </c>
      <c r="Q136" s="56" t="str">
        <f>IF(SUM(L136:P136)&gt;0,MIN(L136,M136,N136,O136,P136),"")</f>
        <v/>
      </c>
      <c r="R136" s="44">
        <f ca="1">IFERROR(MIN((IF(ISTEXT(G136),IF(G136="N/A","",_xlfn.NUMBERVALUE(LEFT(G136,(FIND("(",G136)-2)))),_xlfn.NUMBERVALUE(INDIRECT(CELL("address",G136))))),(IF(ISTEXT(H136),IF(H136="N/A","",_xlfn.NUMBERVALUE(LEFT(H136,(FIND("(",H136)-2)))),_xlfn.NUMBERVALUE(INDIRECT(CELL("address",H136))))),(IF(ISTEXT(I136),IF(I136="N/A","",_xlfn.NUMBERVALUE(LEFT(I136,(FIND("(",I136)-2)))),_xlfn.NUMBERVALUE(INDIRECT(CELL("address",I136))))),(IF(ISTEXT(J136),IF(J136="N/A","",_xlfn.NUMBERVALUE(LEFT(J136,(FIND("(",J136)-2)))),_xlfn.NUMBERVALUE(INDIRECT(CELL("address",J136))))),(IF(ISTEXT(K136),IF(K136="N/A","",_xlfn.NUMBERVALUE(LEFT(K136,(FIND("(",K136)-2)))),_xlfn.NUMBERVALUE(INDIRECT(CELL("address",K136)))))),MIN(G136:K136))</f>
        <v>0</v>
      </c>
      <c r="S136" s="57" t="str">
        <f>IFERROR((F136*Q136),"")</f>
        <v/>
      </c>
    </row>
    <row r="137" spans="2:19" x14ac:dyDescent="0.25">
      <c r="B137" s="2" t="str">
        <f t="shared" si="4"/>
        <v/>
      </c>
      <c r="C137" s="11"/>
      <c r="D137" s="10"/>
      <c r="E137" s="3"/>
      <c r="F137" s="3"/>
      <c r="G137" s="40"/>
      <c r="H137" s="40"/>
      <c r="I137" s="40"/>
      <c r="J137" s="40"/>
      <c r="K137" s="41"/>
      <c r="L137" s="15" t="str">
        <f>IF(ISBLANK(G137),"",IF(G137="N/A","",IF(ISNUMBER(G137),+G137,_xlfn.NUMBERVALUE(LEFT(G137,(FIND("(",G137)-2))))))</f>
        <v/>
      </c>
      <c r="M137" s="15" t="str">
        <f>IF(ISBLANK(H137),"",IF(H137="N/A","",IF(ISNUMBER(H137),+H137,_xlfn.NUMBERVALUE(LEFT(H137,(FIND("(",H137)-2))))))</f>
        <v/>
      </c>
      <c r="N137" s="15" t="str">
        <f>IF(ISBLANK(I137),"",IF(I137="N/A","",IF(ISNUMBER(I137),+I137,_xlfn.NUMBERVALUE(LEFT(I137,(FIND("(",I137)-2))))))</f>
        <v/>
      </c>
      <c r="O137" s="15" t="str">
        <f>IF(ISBLANK(J137),"",IF(J137="N/A","",IF(ISNUMBER(J137),+J137,_xlfn.NUMBERVALUE(LEFT(J137,(FIND("(",J137)-2))))))</f>
        <v/>
      </c>
      <c r="P137" s="15" t="str">
        <f>IF(ISBLANK(K137),"",IF(K137="N/A","",IF(ISNUMBER(K137),+K137,_xlfn.NUMBERVALUE(LEFT(K137,(FIND("(",K137)-2))))))</f>
        <v/>
      </c>
      <c r="Q137" s="56" t="str">
        <f>IF(SUM(L137:P137)&gt;0,MIN(L137,M137,N137,O137,P137),"")</f>
        <v/>
      </c>
      <c r="R137" s="44">
        <f ca="1">IFERROR(MIN((IF(ISTEXT(G137),IF(G137="N/A","",_xlfn.NUMBERVALUE(LEFT(G137,(FIND("(",G137)-2)))),_xlfn.NUMBERVALUE(INDIRECT(CELL("address",G137))))),(IF(ISTEXT(H137),IF(H137="N/A","",_xlfn.NUMBERVALUE(LEFT(H137,(FIND("(",H137)-2)))),_xlfn.NUMBERVALUE(INDIRECT(CELL("address",H137))))),(IF(ISTEXT(I137),IF(I137="N/A","",_xlfn.NUMBERVALUE(LEFT(I137,(FIND("(",I137)-2)))),_xlfn.NUMBERVALUE(INDIRECT(CELL("address",I137))))),(IF(ISTEXT(J137),IF(J137="N/A","",_xlfn.NUMBERVALUE(LEFT(J137,(FIND("(",J137)-2)))),_xlfn.NUMBERVALUE(INDIRECT(CELL("address",J137))))),(IF(ISTEXT(K137),IF(K137="N/A","",_xlfn.NUMBERVALUE(LEFT(K137,(FIND("(",K137)-2)))),_xlfn.NUMBERVALUE(INDIRECT(CELL("address",K137)))))),MIN(G137:K137))</f>
        <v>0</v>
      </c>
      <c r="S137" s="57" t="str">
        <f>IFERROR((F137*Q137),"")</f>
        <v/>
      </c>
    </row>
    <row r="138" spans="2:19" x14ac:dyDescent="0.25">
      <c r="B138" s="2" t="str">
        <f t="shared" si="4"/>
        <v/>
      </c>
      <c r="C138" s="11"/>
      <c r="D138" s="10"/>
      <c r="E138" s="3"/>
      <c r="F138" s="3"/>
      <c r="G138" s="40"/>
      <c r="H138" s="40"/>
      <c r="I138" s="40"/>
      <c r="J138" s="40"/>
      <c r="K138" s="41"/>
      <c r="L138" s="15" t="str">
        <f>IF(ISBLANK(G138),"",IF(G138="N/A","",IF(ISNUMBER(G138),+G138,_xlfn.NUMBERVALUE(LEFT(G138,(FIND("(",G138)-2))))))</f>
        <v/>
      </c>
      <c r="M138" s="15" t="str">
        <f>IF(ISBLANK(H138),"",IF(H138="N/A","",IF(ISNUMBER(H138),+H138,_xlfn.NUMBERVALUE(LEFT(H138,(FIND("(",H138)-2))))))</f>
        <v/>
      </c>
      <c r="N138" s="15" t="str">
        <f>IF(ISBLANK(I138),"",IF(I138="N/A","",IF(ISNUMBER(I138),+I138,_xlfn.NUMBERVALUE(LEFT(I138,(FIND("(",I138)-2))))))</f>
        <v/>
      </c>
      <c r="O138" s="15" t="str">
        <f>IF(ISBLANK(J138),"",IF(J138="N/A","",IF(ISNUMBER(J138),+J138,_xlfn.NUMBERVALUE(LEFT(J138,(FIND("(",J138)-2))))))</f>
        <v/>
      </c>
      <c r="P138" s="15" t="str">
        <f>IF(ISBLANK(K138),"",IF(K138="N/A","",IF(ISNUMBER(K138),+K138,_xlfn.NUMBERVALUE(LEFT(K138,(FIND("(",K138)-2))))))</f>
        <v/>
      </c>
      <c r="Q138" s="56" t="str">
        <f>IF(SUM(L138:P138)&gt;0,MIN(L138,M138,N138,O138,P138),"")</f>
        <v/>
      </c>
      <c r="R138" s="44">
        <f ca="1">IFERROR(MIN((IF(ISTEXT(G138),IF(G138="N/A","",_xlfn.NUMBERVALUE(LEFT(G138,(FIND("(",G138)-2)))),_xlfn.NUMBERVALUE(INDIRECT(CELL("address",G138))))),(IF(ISTEXT(H138),IF(H138="N/A","",_xlfn.NUMBERVALUE(LEFT(H138,(FIND("(",H138)-2)))),_xlfn.NUMBERVALUE(INDIRECT(CELL("address",H138))))),(IF(ISTEXT(I138),IF(I138="N/A","",_xlfn.NUMBERVALUE(LEFT(I138,(FIND("(",I138)-2)))),_xlfn.NUMBERVALUE(INDIRECT(CELL("address",I138))))),(IF(ISTEXT(J138),IF(J138="N/A","",_xlfn.NUMBERVALUE(LEFT(J138,(FIND("(",J138)-2)))),_xlfn.NUMBERVALUE(INDIRECT(CELL("address",J138))))),(IF(ISTEXT(K138),IF(K138="N/A","",_xlfn.NUMBERVALUE(LEFT(K138,(FIND("(",K138)-2)))),_xlfn.NUMBERVALUE(INDIRECT(CELL("address",K138)))))),MIN(G138:K138))</f>
        <v>0</v>
      </c>
      <c r="S138" s="57" t="str">
        <f>IFERROR((F138*Q138),"")</f>
        <v/>
      </c>
    </row>
    <row r="139" spans="2:19" x14ac:dyDescent="0.25">
      <c r="B139" s="2" t="str">
        <f t="shared" si="4"/>
        <v/>
      </c>
      <c r="C139" s="11"/>
      <c r="D139" s="10"/>
      <c r="E139" s="3"/>
      <c r="F139" s="3"/>
      <c r="G139" s="40"/>
      <c r="H139" s="40"/>
      <c r="I139" s="40"/>
      <c r="J139" s="40"/>
      <c r="K139" s="41"/>
      <c r="L139" s="15" t="str">
        <f>IF(ISBLANK(G139),"",IF(G139="N/A","",IF(ISNUMBER(G139),+G139,_xlfn.NUMBERVALUE(LEFT(G139,(FIND("(",G139)-2))))))</f>
        <v/>
      </c>
      <c r="M139" s="15" t="str">
        <f>IF(ISBLANK(H139),"",IF(H139="N/A","",IF(ISNUMBER(H139),+H139,_xlfn.NUMBERVALUE(LEFT(H139,(FIND("(",H139)-2))))))</f>
        <v/>
      </c>
      <c r="N139" s="15" t="str">
        <f>IF(ISBLANK(I139),"",IF(I139="N/A","",IF(ISNUMBER(I139),+I139,_xlfn.NUMBERVALUE(LEFT(I139,(FIND("(",I139)-2))))))</f>
        <v/>
      </c>
      <c r="O139" s="15" t="str">
        <f>IF(ISBLANK(J139),"",IF(J139="N/A","",IF(ISNUMBER(J139),+J139,_xlfn.NUMBERVALUE(LEFT(J139,(FIND("(",J139)-2))))))</f>
        <v/>
      </c>
      <c r="P139" s="15" t="str">
        <f>IF(ISBLANK(K139),"",IF(K139="N/A","",IF(ISNUMBER(K139),+K139,_xlfn.NUMBERVALUE(LEFT(K139,(FIND("(",K139)-2))))))</f>
        <v/>
      </c>
      <c r="Q139" s="56" t="str">
        <f>IF(SUM(L139:P139)&gt;0,MIN(L139,M139,N139,O139,P139),"")</f>
        <v/>
      </c>
      <c r="R139" s="44">
        <f ca="1">IFERROR(MIN((IF(ISTEXT(G139),IF(G139="N/A","",_xlfn.NUMBERVALUE(LEFT(G139,(FIND("(",G139)-2)))),_xlfn.NUMBERVALUE(INDIRECT(CELL("address",G139))))),(IF(ISTEXT(H139),IF(H139="N/A","",_xlfn.NUMBERVALUE(LEFT(H139,(FIND("(",H139)-2)))),_xlfn.NUMBERVALUE(INDIRECT(CELL("address",H139))))),(IF(ISTEXT(I139),IF(I139="N/A","",_xlfn.NUMBERVALUE(LEFT(I139,(FIND("(",I139)-2)))),_xlfn.NUMBERVALUE(INDIRECT(CELL("address",I139))))),(IF(ISTEXT(J139),IF(J139="N/A","",_xlfn.NUMBERVALUE(LEFT(J139,(FIND("(",J139)-2)))),_xlfn.NUMBERVALUE(INDIRECT(CELL("address",J139))))),(IF(ISTEXT(K139),IF(K139="N/A","",_xlfn.NUMBERVALUE(LEFT(K139,(FIND("(",K139)-2)))),_xlfn.NUMBERVALUE(INDIRECT(CELL("address",K139)))))),MIN(G139:K139))</f>
        <v>0</v>
      </c>
      <c r="S139" s="57" t="str">
        <f>IFERROR((F139*Q139),"")</f>
        <v/>
      </c>
    </row>
    <row r="140" spans="2:19" x14ac:dyDescent="0.25">
      <c r="B140" s="2" t="str">
        <f t="shared" si="4"/>
        <v/>
      </c>
      <c r="C140" s="11"/>
      <c r="D140" s="10"/>
      <c r="E140" s="3"/>
      <c r="F140" s="3"/>
      <c r="G140" s="40"/>
      <c r="H140" s="40"/>
      <c r="I140" s="40"/>
      <c r="J140" s="40"/>
      <c r="K140" s="41"/>
      <c r="L140" s="15" t="str">
        <f>IF(ISBLANK(G140),"",IF(G140="N/A","",IF(ISNUMBER(G140),+G140,_xlfn.NUMBERVALUE(LEFT(G140,(FIND("(",G140)-2))))))</f>
        <v/>
      </c>
      <c r="M140" s="15" t="str">
        <f>IF(ISBLANK(H140),"",IF(H140="N/A","",IF(ISNUMBER(H140),+H140,_xlfn.NUMBERVALUE(LEFT(H140,(FIND("(",H140)-2))))))</f>
        <v/>
      </c>
      <c r="N140" s="15" t="str">
        <f>IF(ISBLANK(I140),"",IF(I140="N/A","",IF(ISNUMBER(I140),+I140,_xlfn.NUMBERVALUE(LEFT(I140,(FIND("(",I140)-2))))))</f>
        <v/>
      </c>
      <c r="O140" s="15" t="str">
        <f>IF(ISBLANK(J140),"",IF(J140="N/A","",IF(ISNUMBER(J140),+J140,_xlfn.NUMBERVALUE(LEFT(J140,(FIND("(",J140)-2))))))</f>
        <v/>
      </c>
      <c r="P140" s="15" t="str">
        <f>IF(ISBLANK(K140),"",IF(K140="N/A","",IF(ISNUMBER(K140),+K140,_xlfn.NUMBERVALUE(LEFT(K140,(FIND("(",K140)-2))))))</f>
        <v/>
      </c>
      <c r="Q140" s="56" t="str">
        <f>IF(SUM(L140:P140)&gt;0,MIN(L140,M140,N140,O140,P140),"")</f>
        <v/>
      </c>
      <c r="R140" s="44">
        <f ca="1">IFERROR(MIN((IF(ISTEXT(G140),IF(G140="N/A","",_xlfn.NUMBERVALUE(LEFT(G140,(FIND("(",G140)-2)))),_xlfn.NUMBERVALUE(INDIRECT(CELL("address",G140))))),(IF(ISTEXT(H140),IF(H140="N/A","",_xlfn.NUMBERVALUE(LEFT(H140,(FIND("(",H140)-2)))),_xlfn.NUMBERVALUE(INDIRECT(CELL("address",H140))))),(IF(ISTEXT(I140),IF(I140="N/A","",_xlfn.NUMBERVALUE(LEFT(I140,(FIND("(",I140)-2)))),_xlfn.NUMBERVALUE(INDIRECT(CELL("address",I140))))),(IF(ISTEXT(J140),IF(J140="N/A","",_xlfn.NUMBERVALUE(LEFT(J140,(FIND("(",J140)-2)))),_xlfn.NUMBERVALUE(INDIRECT(CELL("address",J140))))),(IF(ISTEXT(K140),IF(K140="N/A","",_xlfn.NUMBERVALUE(LEFT(K140,(FIND("(",K140)-2)))),_xlfn.NUMBERVALUE(INDIRECT(CELL("address",K140)))))),MIN(G140:K140))</f>
        <v>0</v>
      </c>
      <c r="S140" s="57" t="str">
        <f>IFERROR((F140*Q140),"")</f>
        <v/>
      </c>
    </row>
    <row r="141" spans="2:19" x14ac:dyDescent="0.25">
      <c r="B141" s="2" t="str">
        <f t="shared" si="4"/>
        <v/>
      </c>
      <c r="C141" s="11"/>
      <c r="D141" s="10"/>
      <c r="E141" s="3"/>
      <c r="F141" s="3"/>
      <c r="G141" s="40"/>
      <c r="H141" s="40"/>
      <c r="I141" s="40"/>
      <c r="J141" s="40"/>
      <c r="K141" s="41"/>
      <c r="L141" s="15" t="str">
        <f>IF(ISBLANK(G141),"",IF(G141="N/A","",IF(ISNUMBER(G141),+G141,_xlfn.NUMBERVALUE(LEFT(G141,(FIND("(",G141)-2))))))</f>
        <v/>
      </c>
      <c r="M141" s="15" t="str">
        <f>IF(ISBLANK(H141),"",IF(H141="N/A","",IF(ISNUMBER(H141),+H141,_xlfn.NUMBERVALUE(LEFT(H141,(FIND("(",H141)-2))))))</f>
        <v/>
      </c>
      <c r="N141" s="15" t="str">
        <f>IF(ISBLANK(I141),"",IF(I141="N/A","",IF(ISNUMBER(I141),+I141,_xlfn.NUMBERVALUE(LEFT(I141,(FIND("(",I141)-2))))))</f>
        <v/>
      </c>
      <c r="O141" s="15" t="str">
        <f>IF(ISBLANK(J141),"",IF(J141="N/A","",IF(ISNUMBER(J141),+J141,_xlfn.NUMBERVALUE(LEFT(J141,(FIND("(",J141)-2))))))</f>
        <v/>
      </c>
      <c r="P141" s="15" t="str">
        <f>IF(ISBLANK(K141),"",IF(K141="N/A","",IF(ISNUMBER(K141),+K141,_xlfn.NUMBERVALUE(LEFT(K141,(FIND("(",K141)-2))))))</f>
        <v/>
      </c>
      <c r="Q141" s="56" t="str">
        <f>IF(SUM(L141:P141)&gt;0,MIN(L141,M141,N141,O141,P141),"")</f>
        <v/>
      </c>
      <c r="R141" s="44">
        <f ca="1">IFERROR(MIN((IF(ISTEXT(G141),IF(G141="N/A","",_xlfn.NUMBERVALUE(LEFT(G141,(FIND("(",G141)-2)))),_xlfn.NUMBERVALUE(INDIRECT(CELL("address",G141))))),(IF(ISTEXT(H141),IF(H141="N/A","",_xlfn.NUMBERVALUE(LEFT(H141,(FIND("(",H141)-2)))),_xlfn.NUMBERVALUE(INDIRECT(CELL("address",H141))))),(IF(ISTEXT(I141),IF(I141="N/A","",_xlfn.NUMBERVALUE(LEFT(I141,(FIND("(",I141)-2)))),_xlfn.NUMBERVALUE(INDIRECT(CELL("address",I141))))),(IF(ISTEXT(J141),IF(J141="N/A","",_xlfn.NUMBERVALUE(LEFT(J141,(FIND("(",J141)-2)))),_xlfn.NUMBERVALUE(INDIRECT(CELL("address",J141))))),(IF(ISTEXT(K141),IF(K141="N/A","",_xlfn.NUMBERVALUE(LEFT(K141,(FIND("(",K141)-2)))),_xlfn.NUMBERVALUE(INDIRECT(CELL("address",K141)))))),MIN(G141:K141))</f>
        <v>0</v>
      </c>
      <c r="S141" s="57" t="str">
        <f>IFERROR((F141*Q141),"")</f>
        <v/>
      </c>
    </row>
    <row r="142" spans="2:19" x14ac:dyDescent="0.25">
      <c r="B142" s="2" t="str">
        <f t="shared" si="4"/>
        <v/>
      </c>
      <c r="C142" s="11"/>
      <c r="D142" s="10"/>
      <c r="E142" s="3"/>
      <c r="F142" s="3"/>
      <c r="G142" s="40"/>
      <c r="H142" s="40"/>
      <c r="I142" s="40"/>
      <c r="J142" s="40"/>
      <c r="K142" s="41"/>
      <c r="L142" s="15" t="str">
        <f>IF(ISBLANK(G142),"",IF(G142="N/A","",IF(ISNUMBER(G142),+G142,_xlfn.NUMBERVALUE(LEFT(G142,(FIND("(",G142)-2))))))</f>
        <v/>
      </c>
      <c r="M142" s="15" t="str">
        <f>IF(ISBLANK(H142),"",IF(H142="N/A","",IF(ISNUMBER(H142),+H142,_xlfn.NUMBERVALUE(LEFT(H142,(FIND("(",H142)-2))))))</f>
        <v/>
      </c>
      <c r="N142" s="15" t="str">
        <f>IF(ISBLANK(I142),"",IF(I142="N/A","",IF(ISNUMBER(I142),+I142,_xlfn.NUMBERVALUE(LEFT(I142,(FIND("(",I142)-2))))))</f>
        <v/>
      </c>
      <c r="O142" s="15" t="str">
        <f>IF(ISBLANK(J142),"",IF(J142="N/A","",IF(ISNUMBER(J142),+J142,_xlfn.NUMBERVALUE(LEFT(J142,(FIND("(",J142)-2))))))</f>
        <v/>
      </c>
      <c r="P142" s="15" t="str">
        <f>IF(ISBLANK(K142),"",IF(K142="N/A","",IF(ISNUMBER(K142),+K142,_xlfn.NUMBERVALUE(LEFT(K142,(FIND("(",K142)-2))))))</f>
        <v/>
      </c>
      <c r="Q142" s="56" t="str">
        <f>IF(SUM(L142:P142)&gt;0,MIN(L142,M142,N142,O142,P142),"")</f>
        <v/>
      </c>
      <c r="R142" s="44">
        <f ca="1">IFERROR(MIN((IF(ISTEXT(G142),IF(G142="N/A","",_xlfn.NUMBERVALUE(LEFT(G142,(FIND("(",G142)-2)))),_xlfn.NUMBERVALUE(INDIRECT(CELL("address",G142))))),(IF(ISTEXT(H142),IF(H142="N/A","",_xlfn.NUMBERVALUE(LEFT(H142,(FIND("(",H142)-2)))),_xlfn.NUMBERVALUE(INDIRECT(CELL("address",H142))))),(IF(ISTEXT(I142),IF(I142="N/A","",_xlfn.NUMBERVALUE(LEFT(I142,(FIND("(",I142)-2)))),_xlfn.NUMBERVALUE(INDIRECT(CELL("address",I142))))),(IF(ISTEXT(J142),IF(J142="N/A","",_xlfn.NUMBERVALUE(LEFT(J142,(FIND("(",J142)-2)))),_xlfn.NUMBERVALUE(INDIRECT(CELL("address",J142))))),(IF(ISTEXT(K142),IF(K142="N/A","",_xlfn.NUMBERVALUE(LEFT(K142,(FIND("(",K142)-2)))),_xlfn.NUMBERVALUE(INDIRECT(CELL("address",K142)))))),MIN(G142:K142))</f>
        <v>0</v>
      </c>
      <c r="S142" s="57" t="str">
        <f>IFERROR((F142*Q142),"")</f>
        <v/>
      </c>
    </row>
    <row r="143" spans="2:19" x14ac:dyDescent="0.25">
      <c r="B143" s="2" t="str">
        <f t="shared" si="4"/>
        <v/>
      </c>
      <c r="C143" s="11"/>
      <c r="D143" s="10"/>
      <c r="E143" s="3"/>
      <c r="F143" s="3"/>
      <c r="G143" s="40"/>
      <c r="H143" s="40"/>
      <c r="I143" s="40"/>
      <c r="J143" s="40"/>
      <c r="K143" s="41"/>
      <c r="L143" s="15" t="str">
        <f>IF(ISBLANK(G143),"",IF(G143="N/A","",IF(ISNUMBER(G143),+G143,_xlfn.NUMBERVALUE(LEFT(G143,(FIND("(",G143)-2))))))</f>
        <v/>
      </c>
      <c r="M143" s="15" t="str">
        <f>IF(ISBLANK(H143),"",IF(H143="N/A","",IF(ISNUMBER(H143),+H143,_xlfn.NUMBERVALUE(LEFT(H143,(FIND("(",H143)-2))))))</f>
        <v/>
      </c>
      <c r="N143" s="15" t="str">
        <f>IF(ISBLANK(I143),"",IF(I143="N/A","",IF(ISNUMBER(I143),+I143,_xlfn.NUMBERVALUE(LEFT(I143,(FIND("(",I143)-2))))))</f>
        <v/>
      </c>
      <c r="O143" s="15" t="str">
        <f>IF(ISBLANK(J143),"",IF(J143="N/A","",IF(ISNUMBER(J143),+J143,_xlfn.NUMBERVALUE(LEFT(J143,(FIND("(",J143)-2))))))</f>
        <v/>
      </c>
      <c r="P143" s="15" t="str">
        <f>IF(ISBLANK(K143),"",IF(K143="N/A","",IF(ISNUMBER(K143),+K143,_xlfn.NUMBERVALUE(LEFT(K143,(FIND("(",K143)-2))))))</f>
        <v/>
      </c>
      <c r="Q143" s="56" t="str">
        <f>IF(SUM(L143:P143)&gt;0,MIN(L143,M143,N143,O143,P143),"")</f>
        <v/>
      </c>
      <c r="R143" s="44">
        <f ca="1">IFERROR(MIN((IF(ISTEXT(G143),IF(G143="N/A","",_xlfn.NUMBERVALUE(LEFT(G143,(FIND("(",G143)-2)))),_xlfn.NUMBERVALUE(INDIRECT(CELL("address",G143))))),(IF(ISTEXT(H143),IF(H143="N/A","",_xlfn.NUMBERVALUE(LEFT(H143,(FIND("(",H143)-2)))),_xlfn.NUMBERVALUE(INDIRECT(CELL("address",H143))))),(IF(ISTEXT(I143),IF(I143="N/A","",_xlfn.NUMBERVALUE(LEFT(I143,(FIND("(",I143)-2)))),_xlfn.NUMBERVALUE(INDIRECT(CELL("address",I143))))),(IF(ISTEXT(J143),IF(J143="N/A","",_xlfn.NUMBERVALUE(LEFT(J143,(FIND("(",J143)-2)))),_xlfn.NUMBERVALUE(INDIRECT(CELL("address",J143))))),(IF(ISTEXT(K143),IF(K143="N/A","",_xlfn.NUMBERVALUE(LEFT(K143,(FIND("(",K143)-2)))),_xlfn.NUMBERVALUE(INDIRECT(CELL("address",K143)))))),MIN(G143:K143))</f>
        <v>0</v>
      </c>
      <c r="S143" s="57" t="str">
        <f>IFERROR((F143*Q143),"")</f>
        <v/>
      </c>
    </row>
    <row r="144" spans="2:19" x14ac:dyDescent="0.25">
      <c r="B144" s="2" t="str">
        <f t="shared" si="4"/>
        <v/>
      </c>
      <c r="C144" s="11"/>
      <c r="D144" s="10"/>
      <c r="E144" s="3"/>
      <c r="F144" s="3"/>
      <c r="G144" s="40"/>
      <c r="H144" s="40"/>
      <c r="I144" s="40"/>
      <c r="J144" s="40"/>
      <c r="K144" s="41"/>
      <c r="L144" s="15" t="str">
        <f>IF(ISBLANK(G144),"",IF(G144="N/A","",IF(ISNUMBER(G144),+G144,_xlfn.NUMBERVALUE(LEFT(G144,(FIND("(",G144)-2))))))</f>
        <v/>
      </c>
      <c r="M144" s="15" t="str">
        <f>IF(ISBLANK(H144),"",IF(H144="N/A","",IF(ISNUMBER(H144),+H144,_xlfn.NUMBERVALUE(LEFT(H144,(FIND("(",H144)-2))))))</f>
        <v/>
      </c>
      <c r="N144" s="15" t="str">
        <f>IF(ISBLANK(I144),"",IF(I144="N/A","",IF(ISNUMBER(I144),+I144,_xlfn.NUMBERVALUE(LEFT(I144,(FIND("(",I144)-2))))))</f>
        <v/>
      </c>
      <c r="O144" s="15" t="str">
        <f>IF(ISBLANK(J144),"",IF(J144="N/A","",IF(ISNUMBER(J144),+J144,_xlfn.NUMBERVALUE(LEFT(J144,(FIND("(",J144)-2))))))</f>
        <v/>
      </c>
      <c r="P144" s="15" t="str">
        <f>IF(ISBLANK(K144),"",IF(K144="N/A","",IF(ISNUMBER(K144),+K144,_xlfn.NUMBERVALUE(LEFT(K144,(FIND("(",K144)-2))))))</f>
        <v/>
      </c>
      <c r="Q144" s="56" t="str">
        <f>IF(SUM(L144:P144)&gt;0,MIN(L144,M144,N144,O144,P144),"")</f>
        <v/>
      </c>
      <c r="R144" s="44">
        <f ca="1">IFERROR(MIN((IF(ISTEXT(G144),IF(G144="N/A","",_xlfn.NUMBERVALUE(LEFT(G144,(FIND("(",G144)-2)))),_xlfn.NUMBERVALUE(INDIRECT(CELL("address",G144))))),(IF(ISTEXT(H144),IF(H144="N/A","",_xlfn.NUMBERVALUE(LEFT(H144,(FIND("(",H144)-2)))),_xlfn.NUMBERVALUE(INDIRECT(CELL("address",H144))))),(IF(ISTEXT(I144),IF(I144="N/A","",_xlfn.NUMBERVALUE(LEFT(I144,(FIND("(",I144)-2)))),_xlfn.NUMBERVALUE(INDIRECT(CELL("address",I144))))),(IF(ISTEXT(J144),IF(J144="N/A","",_xlfn.NUMBERVALUE(LEFT(J144,(FIND("(",J144)-2)))),_xlfn.NUMBERVALUE(INDIRECT(CELL("address",J144))))),(IF(ISTEXT(K144),IF(K144="N/A","",_xlfn.NUMBERVALUE(LEFT(K144,(FIND("(",K144)-2)))),_xlfn.NUMBERVALUE(INDIRECT(CELL("address",K144)))))),MIN(G144:K144))</f>
        <v>0</v>
      </c>
      <c r="S144" s="57" t="str">
        <f>IFERROR((F144*Q144),"")</f>
        <v/>
      </c>
    </row>
    <row r="145" spans="2:19" x14ac:dyDescent="0.25">
      <c r="B145" s="2" t="str">
        <f t="shared" si="4"/>
        <v/>
      </c>
      <c r="C145" s="11"/>
      <c r="D145" s="10"/>
      <c r="E145" s="3"/>
      <c r="F145" s="3"/>
      <c r="G145" s="40"/>
      <c r="H145" s="40"/>
      <c r="I145" s="40"/>
      <c r="J145" s="40"/>
      <c r="K145" s="41"/>
      <c r="L145" s="15" t="str">
        <f>IF(ISBLANK(G145),"",IF(G145="N/A","",IF(ISNUMBER(G145),+G145,_xlfn.NUMBERVALUE(LEFT(G145,(FIND("(",G145)-2))))))</f>
        <v/>
      </c>
      <c r="M145" s="15" t="str">
        <f>IF(ISBLANK(H145),"",IF(H145="N/A","",IF(ISNUMBER(H145),+H145,_xlfn.NUMBERVALUE(LEFT(H145,(FIND("(",H145)-2))))))</f>
        <v/>
      </c>
      <c r="N145" s="15" t="str">
        <f>IF(ISBLANK(I145),"",IF(I145="N/A","",IF(ISNUMBER(I145),+I145,_xlfn.NUMBERVALUE(LEFT(I145,(FIND("(",I145)-2))))))</f>
        <v/>
      </c>
      <c r="O145" s="15" t="str">
        <f>IF(ISBLANK(J145),"",IF(J145="N/A","",IF(ISNUMBER(J145),+J145,_xlfn.NUMBERVALUE(LEFT(J145,(FIND("(",J145)-2))))))</f>
        <v/>
      </c>
      <c r="P145" s="15" t="str">
        <f>IF(ISBLANK(K145),"",IF(K145="N/A","",IF(ISNUMBER(K145),+K145,_xlfn.NUMBERVALUE(LEFT(K145,(FIND("(",K145)-2))))))</f>
        <v/>
      </c>
      <c r="Q145" s="56" t="str">
        <f>IF(SUM(L145:P145)&gt;0,MIN(L145,M145,N145,O145,P145),"")</f>
        <v/>
      </c>
      <c r="R145" s="44">
        <f ca="1">IFERROR(MIN((IF(ISTEXT(G145),IF(G145="N/A","",_xlfn.NUMBERVALUE(LEFT(G145,(FIND("(",G145)-2)))),_xlfn.NUMBERVALUE(INDIRECT(CELL("address",G145))))),(IF(ISTEXT(H145),IF(H145="N/A","",_xlfn.NUMBERVALUE(LEFT(H145,(FIND("(",H145)-2)))),_xlfn.NUMBERVALUE(INDIRECT(CELL("address",H145))))),(IF(ISTEXT(I145),IF(I145="N/A","",_xlfn.NUMBERVALUE(LEFT(I145,(FIND("(",I145)-2)))),_xlfn.NUMBERVALUE(INDIRECT(CELL("address",I145))))),(IF(ISTEXT(J145),IF(J145="N/A","",_xlfn.NUMBERVALUE(LEFT(J145,(FIND("(",J145)-2)))),_xlfn.NUMBERVALUE(INDIRECT(CELL("address",J145))))),(IF(ISTEXT(K145),IF(K145="N/A","",_xlfn.NUMBERVALUE(LEFT(K145,(FIND("(",K145)-2)))),_xlfn.NUMBERVALUE(INDIRECT(CELL("address",K145)))))),MIN(G145:K145))</f>
        <v>0</v>
      </c>
      <c r="S145" s="57" t="str">
        <f>IFERROR((F145*Q145),"")</f>
        <v/>
      </c>
    </row>
    <row r="146" spans="2:19" x14ac:dyDescent="0.25">
      <c r="B146" s="2" t="str">
        <f t="shared" si="4"/>
        <v/>
      </c>
      <c r="C146" s="11"/>
      <c r="D146" s="10"/>
      <c r="E146" s="3"/>
      <c r="F146" s="3"/>
      <c r="G146" s="40"/>
      <c r="H146" s="40"/>
      <c r="I146" s="40"/>
      <c r="J146" s="40"/>
      <c r="K146" s="41"/>
      <c r="L146" s="15" t="str">
        <f>IF(ISBLANK(G146),"",IF(G146="N/A","",IF(ISNUMBER(G146),+G146,_xlfn.NUMBERVALUE(LEFT(G146,(FIND("(",G146)-2))))))</f>
        <v/>
      </c>
      <c r="M146" s="15" t="str">
        <f>IF(ISBLANK(H146),"",IF(H146="N/A","",IF(ISNUMBER(H146),+H146,_xlfn.NUMBERVALUE(LEFT(H146,(FIND("(",H146)-2))))))</f>
        <v/>
      </c>
      <c r="N146" s="15" t="str">
        <f>IF(ISBLANK(I146),"",IF(I146="N/A","",IF(ISNUMBER(I146),+I146,_xlfn.NUMBERVALUE(LEFT(I146,(FIND("(",I146)-2))))))</f>
        <v/>
      </c>
      <c r="O146" s="15" t="str">
        <f>IF(ISBLANK(J146),"",IF(J146="N/A","",IF(ISNUMBER(J146),+J146,_xlfn.NUMBERVALUE(LEFT(J146,(FIND("(",J146)-2))))))</f>
        <v/>
      </c>
      <c r="P146" s="15" t="str">
        <f>IF(ISBLANK(K146),"",IF(K146="N/A","",IF(ISNUMBER(K146),+K146,_xlfn.NUMBERVALUE(LEFT(K146,(FIND("(",K146)-2))))))</f>
        <v/>
      </c>
      <c r="Q146" s="56" t="str">
        <f>IF(SUM(L146:P146)&gt;0,MIN(L146,M146,N146,O146,P146),"")</f>
        <v/>
      </c>
      <c r="R146" s="44">
        <f ca="1">IFERROR(MIN((IF(ISTEXT(G146),IF(G146="N/A","",_xlfn.NUMBERVALUE(LEFT(G146,(FIND("(",G146)-2)))),_xlfn.NUMBERVALUE(INDIRECT(CELL("address",G146))))),(IF(ISTEXT(H146),IF(H146="N/A","",_xlfn.NUMBERVALUE(LEFT(H146,(FIND("(",H146)-2)))),_xlfn.NUMBERVALUE(INDIRECT(CELL("address",H146))))),(IF(ISTEXT(I146),IF(I146="N/A","",_xlfn.NUMBERVALUE(LEFT(I146,(FIND("(",I146)-2)))),_xlfn.NUMBERVALUE(INDIRECT(CELL("address",I146))))),(IF(ISTEXT(J146),IF(J146="N/A","",_xlfn.NUMBERVALUE(LEFT(J146,(FIND("(",J146)-2)))),_xlfn.NUMBERVALUE(INDIRECT(CELL("address",J146))))),(IF(ISTEXT(K146),IF(K146="N/A","",_xlfn.NUMBERVALUE(LEFT(K146,(FIND("(",K146)-2)))),_xlfn.NUMBERVALUE(INDIRECT(CELL("address",K146)))))),MIN(G146:K146))</f>
        <v>0</v>
      </c>
      <c r="S146" s="57" t="str">
        <f>IFERROR((F146*Q146),"")</f>
        <v/>
      </c>
    </row>
    <row r="147" spans="2:19" x14ac:dyDescent="0.25">
      <c r="B147" s="2" t="str">
        <f t="shared" si="4"/>
        <v/>
      </c>
      <c r="C147" s="11"/>
      <c r="D147" s="10"/>
      <c r="E147" s="3"/>
      <c r="F147" s="3"/>
      <c r="G147" s="40"/>
      <c r="H147" s="40"/>
      <c r="I147" s="40"/>
      <c r="J147" s="40"/>
      <c r="K147" s="41"/>
      <c r="L147" s="15" t="str">
        <f>IF(ISBLANK(G147),"",IF(G147="N/A","",IF(ISNUMBER(G147),+G147,_xlfn.NUMBERVALUE(LEFT(G147,(FIND("(",G147)-2))))))</f>
        <v/>
      </c>
      <c r="M147" s="15" t="str">
        <f>IF(ISBLANK(H147),"",IF(H147="N/A","",IF(ISNUMBER(H147),+H147,_xlfn.NUMBERVALUE(LEFT(H147,(FIND("(",H147)-2))))))</f>
        <v/>
      </c>
      <c r="N147" s="15" t="str">
        <f>IF(ISBLANK(I147),"",IF(I147="N/A","",IF(ISNUMBER(I147),+I147,_xlfn.NUMBERVALUE(LEFT(I147,(FIND("(",I147)-2))))))</f>
        <v/>
      </c>
      <c r="O147" s="15" t="str">
        <f>IF(ISBLANK(J147),"",IF(J147="N/A","",IF(ISNUMBER(J147),+J147,_xlfn.NUMBERVALUE(LEFT(J147,(FIND("(",J147)-2))))))</f>
        <v/>
      </c>
      <c r="P147" s="15" t="str">
        <f>IF(ISBLANK(K147),"",IF(K147="N/A","",IF(ISNUMBER(K147),+K147,_xlfn.NUMBERVALUE(LEFT(K147,(FIND("(",K147)-2))))))</f>
        <v/>
      </c>
      <c r="Q147" s="56" t="str">
        <f>IF(SUM(L147:P147)&gt;0,MIN(L147,M147,N147,O147,P147),"")</f>
        <v/>
      </c>
      <c r="R147" s="44">
        <f ca="1">IFERROR(MIN((IF(ISTEXT(G147),IF(G147="N/A","",_xlfn.NUMBERVALUE(LEFT(G147,(FIND("(",G147)-2)))),_xlfn.NUMBERVALUE(INDIRECT(CELL("address",G147))))),(IF(ISTEXT(H147),IF(H147="N/A","",_xlfn.NUMBERVALUE(LEFT(H147,(FIND("(",H147)-2)))),_xlfn.NUMBERVALUE(INDIRECT(CELL("address",H147))))),(IF(ISTEXT(I147),IF(I147="N/A","",_xlfn.NUMBERVALUE(LEFT(I147,(FIND("(",I147)-2)))),_xlfn.NUMBERVALUE(INDIRECT(CELL("address",I147))))),(IF(ISTEXT(J147),IF(J147="N/A","",_xlfn.NUMBERVALUE(LEFT(J147,(FIND("(",J147)-2)))),_xlfn.NUMBERVALUE(INDIRECT(CELL("address",J147))))),(IF(ISTEXT(K147),IF(K147="N/A","",_xlfn.NUMBERVALUE(LEFT(K147,(FIND("(",K147)-2)))),_xlfn.NUMBERVALUE(INDIRECT(CELL("address",K147)))))),MIN(G147:K147))</f>
        <v>0</v>
      </c>
      <c r="S147" s="57" t="str">
        <f>IFERROR((F147*Q147),"")</f>
        <v/>
      </c>
    </row>
    <row r="148" spans="2:19" x14ac:dyDescent="0.25">
      <c r="B148" s="2" t="str">
        <f t="shared" si="4"/>
        <v/>
      </c>
      <c r="C148" s="11"/>
      <c r="D148" s="10"/>
      <c r="E148" s="3"/>
      <c r="F148" s="3"/>
      <c r="G148" s="40"/>
      <c r="H148" s="40"/>
      <c r="I148" s="40"/>
      <c r="J148" s="40"/>
      <c r="K148" s="41"/>
      <c r="L148" s="15" t="str">
        <f>IF(ISBLANK(G148),"",IF(G148="N/A","",IF(ISNUMBER(G148),+G148,_xlfn.NUMBERVALUE(LEFT(G148,(FIND("(",G148)-2))))))</f>
        <v/>
      </c>
      <c r="M148" s="15" t="str">
        <f>IF(ISBLANK(H148),"",IF(H148="N/A","",IF(ISNUMBER(H148),+H148,_xlfn.NUMBERVALUE(LEFT(H148,(FIND("(",H148)-2))))))</f>
        <v/>
      </c>
      <c r="N148" s="15" t="str">
        <f>IF(ISBLANK(I148),"",IF(I148="N/A","",IF(ISNUMBER(I148),+I148,_xlfn.NUMBERVALUE(LEFT(I148,(FIND("(",I148)-2))))))</f>
        <v/>
      </c>
      <c r="O148" s="15" t="str">
        <f>IF(ISBLANK(J148),"",IF(J148="N/A","",IF(ISNUMBER(J148),+J148,_xlfn.NUMBERVALUE(LEFT(J148,(FIND("(",J148)-2))))))</f>
        <v/>
      </c>
      <c r="P148" s="15" t="str">
        <f>IF(ISBLANK(K148),"",IF(K148="N/A","",IF(ISNUMBER(K148),+K148,_xlfn.NUMBERVALUE(LEFT(K148,(FIND("(",K148)-2))))))</f>
        <v/>
      </c>
      <c r="Q148" s="56" t="str">
        <f>IF(SUM(L148:P148)&gt;0,MIN(L148,M148,N148,O148,P148),"")</f>
        <v/>
      </c>
      <c r="R148" s="44">
        <f ca="1">IFERROR(MIN((IF(ISTEXT(G148),IF(G148="N/A","",_xlfn.NUMBERVALUE(LEFT(G148,(FIND("(",G148)-2)))),_xlfn.NUMBERVALUE(INDIRECT(CELL("address",G148))))),(IF(ISTEXT(H148),IF(H148="N/A","",_xlfn.NUMBERVALUE(LEFT(H148,(FIND("(",H148)-2)))),_xlfn.NUMBERVALUE(INDIRECT(CELL("address",H148))))),(IF(ISTEXT(I148),IF(I148="N/A","",_xlfn.NUMBERVALUE(LEFT(I148,(FIND("(",I148)-2)))),_xlfn.NUMBERVALUE(INDIRECT(CELL("address",I148))))),(IF(ISTEXT(J148),IF(J148="N/A","",_xlfn.NUMBERVALUE(LEFT(J148,(FIND("(",J148)-2)))),_xlfn.NUMBERVALUE(INDIRECT(CELL("address",J148))))),(IF(ISTEXT(K148),IF(K148="N/A","",_xlfn.NUMBERVALUE(LEFT(K148,(FIND("(",K148)-2)))),_xlfn.NUMBERVALUE(INDIRECT(CELL("address",K148)))))),MIN(G148:K148))</f>
        <v>0</v>
      </c>
      <c r="S148" s="57" t="str">
        <f>IFERROR((F148*Q148),"")</f>
        <v/>
      </c>
    </row>
    <row r="149" spans="2:19" x14ac:dyDescent="0.25">
      <c r="B149" s="2" t="str">
        <f t="shared" si="4"/>
        <v/>
      </c>
      <c r="C149" s="11"/>
      <c r="D149" s="10"/>
      <c r="E149" s="3"/>
      <c r="F149" s="3"/>
      <c r="G149" s="40"/>
      <c r="H149" s="40"/>
      <c r="I149" s="40"/>
      <c r="J149" s="40"/>
      <c r="K149" s="41"/>
      <c r="L149" s="15" t="str">
        <f>IF(ISBLANK(G149),"",IF(G149="N/A","",IF(ISNUMBER(G149),+G149,_xlfn.NUMBERVALUE(LEFT(G149,(FIND("(",G149)-2))))))</f>
        <v/>
      </c>
      <c r="M149" s="15" t="str">
        <f>IF(ISBLANK(H149),"",IF(H149="N/A","",IF(ISNUMBER(H149),+H149,_xlfn.NUMBERVALUE(LEFT(H149,(FIND("(",H149)-2))))))</f>
        <v/>
      </c>
      <c r="N149" s="15" t="str">
        <f>IF(ISBLANK(I149),"",IF(I149="N/A","",IF(ISNUMBER(I149),+I149,_xlfn.NUMBERVALUE(LEFT(I149,(FIND("(",I149)-2))))))</f>
        <v/>
      </c>
      <c r="O149" s="15" t="str">
        <f>IF(ISBLANK(J149),"",IF(J149="N/A","",IF(ISNUMBER(J149),+J149,_xlfn.NUMBERVALUE(LEFT(J149,(FIND("(",J149)-2))))))</f>
        <v/>
      </c>
      <c r="P149" s="15" t="str">
        <f>IF(ISBLANK(K149),"",IF(K149="N/A","",IF(ISNUMBER(K149),+K149,_xlfn.NUMBERVALUE(LEFT(K149,(FIND("(",K149)-2))))))</f>
        <v/>
      </c>
      <c r="Q149" s="56" t="str">
        <f>IF(SUM(L149:P149)&gt;0,MIN(L149,M149,N149,O149,P149),"")</f>
        <v/>
      </c>
      <c r="R149" s="44">
        <f ca="1">IFERROR(MIN((IF(ISTEXT(G149),IF(G149="N/A","",_xlfn.NUMBERVALUE(LEFT(G149,(FIND("(",G149)-2)))),_xlfn.NUMBERVALUE(INDIRECT(CELL("address",G149))))),(IF(ISTEXT(H149),IF(H149="N/A","",_xlfn.NUMBERVALUE(LEFT(H149,(FIND("(",H149)-2)))),_xlfn.NUMBERVALUE(INDIRECT(CELL("address",H149))))),(IF(ISTEXT(I149),IF(I149="N/A","",_xlfn.NUMBERVALUE(LEFT(I149,(FIND("(",I149)-2)))),_xlfn.NUMBERVALUE(INDIRECT(CELL("address",I149))))),(IF(ISTEXT(J149),IF(J149="N/A","",_xlfn.NUMBERVALUE(LEFT(J149,(FIND("(",J149)-2)))),_xlfn.NUMBERVALUE(INDIRECT(CELL("address",J149))))),(IF(ISTEXT(K149),IF(K149="N/A","",_xlfn.NUMBERVALUE(LEFT(K149,(FIND("(",K149)-2)))),_xlfn.NUMBERVALUE(INDIRECT(CELL("address",K149)))))),MIN(G149:K149))</f>
        <v>0</v>
      </c>
      <c r="S149" s="57" t="str">
        <f>IFERROR((F149*Q149),"")</f>
        <v/>
      </c>
    </row>
    <row r="150" spans="2:19" x14ac:dyDescent="0.25">
      <c r="B150" s="2" t="str">
        <f t="shared" si="4"/>
        <v/>
      </c>
      <c r="C150" s="11"/>
      <c r="D150" s="10"/>
      <c r="E150" s="3"/>
      <c r="F150" s="3"/>
      <c r="G150" s="40"/>
      <c r="H150" s="40"/>
      <c r="I150" s="40"/>
      <c r="J150" s="40"/>
      <c r="K150" s="41"/>
      <c r="L150" s="15" t="str">
        <f>IF(ISBLANK(G150),"",IF(G150="N/A","",IF(ISNUMBER(G150),+G150,_xlfn.NUMBERVALUE(LEFT(G150,(FIND("(",G150)-2))))))</f>
        <v/>
      </c>
      <c r="M150" s="15" t="str">
        <f>IF(ISBLANK(H150),"",IF(H150="N/A","",IF(ISNUMBER(H150),+H150,_xlfn.NUMBERVALUE(LEFT(H150,(FIND("(",H150)-2))))))</f>
        <v/>
      </c>
      <c r="N150" s="15" t="str">
        <f>IF(ISBLANK(I150),"",IF(I150="N/A","",IF(ISNUMBER(I150),+I150,_xlfn.NUMBERVALUE(LEFT(I150,(FIND("(",I150)-2))))))</f>
        <v/>
      </c>
      <c r="O150" s="15" t="str">
        <f>IF(ISBLANK(J150),"",IF(J150="N/A","",IF(ISNUMBER(J150),+J150,_xlfn.NUMBERVALUE(LEFT(J150,(FIND("(",J150)-2))))))</f>
        <v/>
      </c>
      <c r="P150" s="15" t="str">
        <f>IF(ISBLANK(K150),"",IF(K150="N/A","",IF(ISNUMBER(K150),+K150,_xlfn.NUMBERVALUE(LEFT(K150,(FIND("(",K150)-2))))))</f>
        <v/>
      </c>
      <c r="Q150" s="56" t="str">
        <f>IF(SUM(L150:P150)&gt;0,MIN(L150,M150,N150,O150,P150),"")</f>
        <v/>
      </c>
      <c r="R150" s="44">
        <f ca="1">IFERROR(MIN((IF(ISTEXT(G150),IF(G150="N/A","",_xlfn.NUMBERVALUE(LEFT(G150,(FIND("(",G150)-2)))),_xlfn.NUMBERVALUE(INDIRECT(CELL("address",G150))))),(IF(ISTEXT(H150),IF(H150="N/A","",_xlfn.NUMBERVALUE(LEFT(H150,(FIND("(",H150)-2)))),_xlfn.NUMBERVALUE(INDIRECT(CELL("address",H150))))),(IF(ISTEXT(I150),IF(I150="N/A","",_xlfn.NUMBERVALUE(LEFT(I150,(FIND("(",I150)-2)))),_xlfn.NUMBERVALUE(INDIRECT(CELL("address",I150))))),(IF(ISTEXT(J150),IF(J150="N/A","",_xlfn.NUMBERVALUE(LEFT(J150,(FIND("(",J150)-2)))),_xlfn.NUMBERVALUE(INDIRECT(CELL("address",J150))))),(IF(ISTEXT(K150),IF(K150="N/A","",_xlfn.NUMBERVALUE(LEFT(K150,(FIND("(",K150)-2)))),_xlfn.NUMBERVALUE(INDIRECT(CELL("address",K150)))))),MIN(G150:K150))</f>
        <v>0</v>
      </c>
      <c r="S150" s="57" t="str">
        <f>IFERROR((F150*Q150),"")</f>
        <v/>
      </c>
    </row>
    <row r="151" spans="2:19" x14ac:dyDescent="0.25">
      <c r="B151" s="2" t="str">
        <f t="shared" si="4"/>
        <v/>
      </c>
      <c r="C151" s="11"/>
      <c r="D151" s="10"/>
      <c r="E151" s="3"/>
      <c r="F151" s="3"/>
      <c r="G151" s="40"/>
      <c r="H151" s="40"/>
      <c r="I151" s="40"/>
      <c r="J151" s="40"/>
      <c r="K151" s="41"/>
      <c r="L151" s="15" t="str">
        <f>IF(ISBLANK(G151),"",IF(G151="N/A","",IF(ISNUMBER(G151),+G151,_xlfn.NUMBERVALUE(LEFT(G151,(FIND("(",G151)-2))))))</f>
        <v/>
      </c>
      <c r="M151" s="15" t="str">
        <f>IF(ISBLANK(H151),"",IF(H151="N/A","",IF(ISNUMBER(H151),+H151,_xlfn.NUMBERVALUE(LEFT(H151,(FIND("(",H151)-2))))))</f>
        <v/>
      </c>
      <c r="N151" s="15" t="str">
        <f>IF(ISBLANK(I151),"",IF(I151="N/A","",IF(ISNUMBER(I151),+I151,_xlfn.NUMBERVALUE(LEFT(I151,(FIND("(",I151)-2))))))</f>
        <v/>
      </c>
      <c r="O151" s="15" t="str">
        <f>IF(ISBLANK(J151),"",IF(J151="N/A","",IF(ISNUMBER(J151),+J151,_xlfn.NUMBERVALUE(LEFT(J151,(FIND("(",J151)-2))))))</f>
        <v/>
      </c>
      <c r="P151" s="15" t="str">
        <f>IF(ISBLANK(K151),"",IF(K151="N/A","",IF(ISNUMBER(K151),+K151,_xlfn.NUMBERVALUE(LEFT(K151,(FIND("(",K151)-2))))))</f>
        <v/>
      </c>
      <c r="Q151" s="56" t="str">
        <f>IF(SUM(L151:P151)&gt;0,MIN(L151,M151,N151,O151,P151),"")</f>
        <v/>
      </c>
      <c r="R151" s="44">
        <f ca="1">IFERROR(MIN((IF(ISTEXT(G151),IF(G151="N/A","",_xlfn.NUMBERVALUE(LEFT(G151,(FIND("(",G151)-2)))),_xlfn.NUMBERVALUE(INDIRECT(CELL("address",G151))))),(IF(ISTEXT(H151),IF(H151="N/A","",_xlfn.NUMBERVALUE(LEFT(H151,(FIND("(",H151)-2)))),_xlfn.NUMBERVALUE(INDIRECT(CELL("address",H151))))),(IF(ISTEXT(I151),IF(I151="N/A","",_xlfn.NUMBERVALUE(LEFT(I151,(FIND("(",I151)-2)))),_xlfn.NUMBERVALUE(INDIRECT(CELL("address",I151))))),(IF(ISTEXT(J151),IF(J151="N/A","",_xlfn.NUMBERVALUE(LEFT(J151,(FIND("(",J151)-2)))),_xlfn.NUMBERVALUE(INDIRECT(CELL("address",J151))))),(IF(ISTEXT(K151),IF(K151="N/A","",_xlfn.NUMBERVALUE(LEFT(K151,(FIND("(",K151)-2)))),_xlfn.NUMBERVALUE(INDIRECT(CELL("address",K151)))))),MIN(G151:K151))</f>
        <v>0</v>
      </c>
      <c r="S151" s="57" t="str">
        <f>IFERROR((F151*Q151),"")</f>
        <v/>
      </c>
    </row>
    <row r="152" spans="2:19" x14ac:dyDescent="0.25">
      <c r="B152" s="2" t="str">
        <f t="shared" si="4"/>
        <v/>
      </c>
      <c r="C152" s="11"/>
      <c r="D152" s="10"/>
      <c r="E152" s="3"/>
      <c r="F152" s="3"/>
      <c r="G152" s="40"/>
      <c r="H152" s="40"/>
      <c r="I152" s="40"/>
      <c r="J152" s="40"/>
      <c r="K152" s="41"/>
      <c r="L152" s="15" t="str">
        <f>IF(ISBLANK(G152),"",IF(G152="N/A","",IF(ISNUMBER(G152),+G152,_xlfn.NUMBERVALUE(LEFT(G152,(FIND("(",G152)-2))))))</f>
        <v/>
      </c>
      <c r="M152" s="15" t="str">
        <f>IF(ISBLANK(H152),"",IF(H152="N/A","",IF(ISNUMBER(H152),+H152,_xlfn.NUMBERVALUE(LEFT(H152,(FIND("(",H152)-2))))))</f>
        <v/>
      </c>
      <c r="N152" s="15" t="str">
        <f>IF(ISBLANK(I152),"",IF(I152="N/A","",IF(ISNUMBER(I152),+I152,_xlfn.NUMBERVALUE(LEFT(I152,(FIND("(",I152)-2))))))</f>
        <v/>
      </c>
      <c r="O152" s="15" t="str">
        <f>IF(ISBLANK(J152),"",IF(J152="N/A","",IF(ISNUMBER(J152),+J152,_xlfn.NUMBERVALUE(LEFT(J152,(FIND("(",J152)-2))))))</f>
        <v/>
      </c>
      <c r="P152" s="15" t="str">
        <f>IF(ISBLANK(K152),"",IF(K152="N/A","",IF(ISNUMBER(K152),+K152,_xlfn.NUMBERVALUE(LEFT(K152,(FIND("(",K152)-2))))))</f>
        <v/>
      </c>
      <c r="Q152" s="56" t="str">
        <f>IF(SUM(L152:P152)&gt;0,MIN(L152,M152,N152,O152,P152),"")</f>
        <v/>
      </c>
      <c r="R152" s="44">
        <f ca="1">IFERROR(MIN((IF(ISTEXT(G152),IF(G152="N/A","",_xlfn.NUMBERVALUE(LEFT(G152,(FIND("(",G152)-2)))),_xlfn.NUMBERVALUE(INDIRECT(CELL("address",G152))))),(IF(ISTEXT(H152),IF(H152="N/A","",_xlfn.NUMBERVALUE(LEFT(H152,(FIND("(",H152)-2)))),_xlfn.NUMBERVALUE(INDIRECT(CELL("address",H152))))),(IF(ISTEXT(I152),IF(I152="N/A","",_xlfn.NUMBERVALUE(LEFT(I152,(FIND("(",I152)-2)))),_xlfn.NUMBERVALUE(INDIRECT(CELL("address",I152))))),(IF(ISTEXT(J152),IF(J152="N/A","",_xlfn.NUMBERVALUE(LEFT(J152,(FIND("(",J152)-2)))),_xlfn.NUMBERVALUE(INDIRECT(CELL("address",J152))))),(IF(ISTEXT(K152),IF(K152="N/A","",_xlfn.NUMBERVALUE(LEFT(K152,(FIND("(",K152)-2)))),_xlfn.NUMBERVALUE(INDIRECT(CELL("address",K152)))))),MIN(G152:K152))</f>
        <v>0</v>
      </c>
      <c r="S152" s="57" t="str">
        <f>IFERROR((F152*Q152),"")</f>
        <v/>
      </c>
    </row>
    <row r="153" spans="2:19" x14ac:dyDescent="0.25">
      <c r="B153" s="2" t="str">
        <f t="shared" si="4"/>
        <v/>
      </c>
      <c r="C153" s="11"/>
      <c r="D153" s="10"/>
      <c r="E153" s="3"/>
      <c r="F153" s="3"/>
      <c r="G153" s="40"/>
      <c r="H153" s="40"/>
      <c r="I153" s="40"/>
      <c r="J153" s="40"/>
      <c r="K153" s="41"/>
      <c r="L153" s="15" t="str">
        <f>IF(ISBLANK(G153),"",IF(G153="N/A","",IF(ISNUMBER(G153),+G153,_xlfn.NUMBERVALUE(LEFT(G153,(FIND("(",G153)-2))))))</f>
        <v/>
      </c>
      <c r="M153" s="15" t="str">
        <f>IF(ISBLANK(H153),"",IF(H153="N/A","",IF(ISNUMBER(H153),+H153,_xlfn.NUMBERVALUE(LEFT(H153,(FIND("(",H153)-2))))))</f>
        <v/>
      </c>
      <c r="N153" s="15" t="str">
        <f>IF(ISBLANK(I153),"",IF(I153="N/A","",IF(ISNUMBER(I153),+I153,_xlfn.NUMBERVALUE(LEFT(I153,(FIND("(",I153)-2))))))</f>
        <v/>
      </c>
      <c r="O153" s="15" t="str">
        <f>IF(ISBLANK(J153),"",IF(J153="N/A","",IF(ISNUMBER(J153),+J153,_xlfn.NUMBERVALUE(LEFT(J153,(FIND("(",J153)-2))))))</f>
        <v/>
      </c>
      <c r="P153" s="15" t="str">
        <f>IF(ISBLANK(K153),"",IF(K153="N/A","",IF(ISNUMBER(K153),+K153,_xlfn.NUMBERVALUE(LEFT(K153,(FIND("(",K153)-2))))))</f>
        <v/>
      </c>
      <c r="Q153" s="56" t="str">
        <f>IF(SUM(L153:P153)&gt;0,MIN(L153,M153,N153,O153,P153),"")</f>
        <v/>
      </c>
      <c r="R153" s="44">
        <f ca="1">IFERROR(MIN((IF(ISTEXT(G153),IF(G153="N/A","",_xlfn.NUMBERVALUE(LEFT(G153,(FIND("(",G153)-2)))),_xlfn.NUMBERVALUE(INDIRECT(CELL("address",G153))))),(IF(ISTEXT(H153),IF(H153="N/A","",_xlfn.NUMBERVALUE(LEFT(H153,(FIND("(",H153)-2)))),_xlfn.NUMBERVALUE(INDIRECT(CELL("address",H153))))),(IF(ISTEXT(I153),IF(I153="N/A","",_xlfn.NUMBERVALUE(LEFT(I153,(FIND("(",I153)-2)))),_xlfn.NUMBERVALUE(INDIRECT(CELL("address",I153))))),(IF(ISTEXT(J153),IF(J153="N/A","",_xlfn.NUMBERVALUE(LEFT(J153,(FIND("(",J153)-2)))),_xlfn.NUMBERVALUE(INDIRECT(CELL("address",J153))))),(IF(ISTEXT(K153),IF(K153="N/A","",_xlfn.NUMBERVALUE(LEFT(K153,(FIND("(",K153)-2)))),_xlfn.NUMBERVALUE(INDIRECT(CELL("address",K153)))))),MIN(G153:K153))</f>
        <v>0</v>
      </c>
      <c r="S153" s="57" t="str">
        <f>IFERROR((F153*Q153),"")</f>
        <v/>
      </c>
    </row>
    <row r="154" spans="2:19" x14ac:dyDescent="0.25">
      <c r="B154" s="2" t="str">
        <f t="shared" si="4"/>
        <v/>
      </c>
      <c r="C154" s="11"/>
      <c r="D154" s="10"/>
      <c r="E154" s="3"/>
      <c r="F154" s="3"/>
      <c r="G154" s="40"/>
      <c r="H154" s="40"/>
      <c r="I154" s="40"/>
      <c r="J154" s="40"/>
      <c r="K154" s="41"/>
      <c r="L154" s="15" t="str">
        <f>IF(ISBLANK(G154),"",IF(G154="N/A","",IF(ISNUMBER(G154),+G154,_xlfn.NUMBERVALUE(LEFT(G154,(FIND("(",G154)-2))))))</f>
        <v/>
      </c>
      <c r="M154" s="15" t="str">
        <f>IF(ISBLANK(H154),"",IF(H154="N/A","",IF(ISNUMBER(H154),+H154,_xlfn.NUMBERVALUE(LEFT(H154,(FIND("(",H154)-2))))))</f>
        <v/>
      </c>
      <c r="N154" s="15" t="str">
        <f>IF(ISBLANK(I154),"",IF(I154="N/A","",IF(ISNUMBER(I154),+I154,_xlfn.NUMBERVALUE(LEFT(I154,(FIND("(",I154)-2))))))</f>
        <v/>
      </c>
      <c r="O154" s="15" t="str">
        <f>IF(ISBLANK(J154),"",IF(J154="N/A","",IF(ISNUMBER(J154),+J154,_xlfn.NUMBERVALUE(LEFT(J154,(FIND("(",J154)-2))))))</f>
        <v/>
      </c>
      <c r="P154" s="15" t="str">
        <f>IF(ISBLANK(K154),"",IF(K154="N/A","",IF(ISNUMBER(K154),+K154,_xlfn.NUMBERVALUE(LEFT(K154,(FIND("(",K154)-2))))))</f>
        <v/>
      </c>
      <c r="Q154" s="56" t="str">
        <f>IF(SUM(L154:P154)&gt;0,MIN(L154,M154,N154,O154,P154),"")</f>
        <v/>
      </c>
      <c r="R154" s="44">
        <f ca="1">IFERROR(MIN((IF(ISTEXT(G154),IF(G154="N/A","",_xlfn.NUMBERVALUE(LEFT(G154,(FIND("(",G154)-2)))),_xlfn.NUMBERVALUE(INDIRECT(CELL("address",G154))))),(IF(ISTEXT(H154),IF(H154="N/A","",_xlfn.NUMBERVALUE(LEFT(H154,(FIND("(",H154)-2)))),_xlfn.NUMBERVALUE(INDIRECT(CELL("address",H154))))),(IF(ISTEXT(I154),IF(I154="N/A","",_xlfn.NUMBERVALUE(LEFT(I154,(FIND("(",I154)-2)))),_xlfn.NUMBERVALUE(INDIRECT(CELL("address",I154))))),(IF(ISTEXT(J154),IF(J154="N/A","",_xlfn.NUMBERVALUE(LEFT(J154,(FIND("(",J154)-2)))),_xlfn.NUMBERVALUE(INDIRECT(CELL("address",J154))))),(IF(ISTEXT(K154),IF(K154="N/A","",_xlfn.NUMBERVALUE(LEFT(K154,(FIND("(",K154)-2)))),_xlfn.NUMBERVALUE(INDIRECT(CELL("address",K154)))))),MIN(G154:K154))</f>
        <v>0</v>
      </c>
      <c r="S154" s="57" t="str">
        <f>IFERROR((F154*Q154),"")</f>
        <v/>
      </c>
    </row>
    <row r="155" spans="2:19" x14ac:dyDescent="0.25">
      <c r="B155" s="2" t="str">
        <f t="shared" si="4"/>
        <v/>
      </c>
      <c r="C155" s="11"/>
      <c r="D155" s="10"/>
      <c r="E155" s="3"/>
      <c r="F155" s="3"/>
      <c r="G155" s="40"/>
      <c r="H155" s="40"/>
      <c r="I155" s="40"/>
      <c r="J155" s="40"/>
      <c r="K155" s="41"/>
      <c r="L155" s="15" t="str">
        <f>IF(ISBLANK(G155),"",IF(G155="N/A","",IF(ISNUMBER(G155),+G155,_xlfn.NUMBERVALUE(LEFT(G155,(FIND("(",G155)-2))))))</f>
        <v/>
      </c>
      <c r="M155" s="15" t="str">
        <f>IF(ISBLANK(H155),"",IF(H155="N/A","",IF(ISNUMBER(H155),+H155,_xlfn.NUMBERVALUE(LEFT(H155,(FIND("(",H155)-2))))))</f>
        <v/>
      </c>
      <c r="N155" s="15" t="str">
        <f>IF(ISBLANK(I155),"",IF(I155="N/A","",IF(ISNUMBER(I155),+I155,_xlfn.NUMBERVALUE(LEFT(I155,(FIND("(",I155)-2))))))</f>
        <v/>
      </c>
      <c r="O155" s="15" t="str">
        <f>IF(ISBLANK(J155),"",IF(J155="N/A","",IF(ISNUMBER(J155),+J155,_xlfn.NUMBERVALUE(LEFT(J155,(FIND("(",J155)-2))))))</f>
        <v/>
      </c>
      <c r="P155" s="15" t="str">
        <f>IF(ISBLANK(K155),"",IF(K155="N/A","",IF(ISNUMBER(K155),+K155,_xlfn.NUMBERVALUE(LEFT(K155,(FIND("(",K155)-2))))))</f>
        <v/>
      </c>
      <c r="Q155" s="56" t="str">
        <f>IF(SUM(L155:P155)&gt;0,MIN(L155,M155,N155,O155,P155),"")</f>
        <v/>
      </c>
      <c r="R155" s="44">
        <f ca="1">IFERROR(MIN((IF(ISTEXT(G155),IF(G155="N/A","",_xlfn.NUMBERVALUE(LEFT(G155,(FIND("(",G155)-2)))),_xlfn.NUMBERVALUE(INDIRECT(CELL("address",G155))))),(IF(ISTEXT(H155),IF(H155="N/A","",_xlfn.NUMBERVALUE(LEFT(H155,(FIND("(",H155)-2)))),_xlfn.NUMBERVALUE(INDIRECT(CELL("address",H155))))),(IF(ISTEXT(I155),IF(I155="N/A","",_xlfn.NUMBERVALUE(LEFT(I155,(FIND("(",I155)-2)))),_xlfn.NUMBERVALUE(INDIRECT(CELL("address",I155))))),(IF(ISTEXT(J155),IF(J155="N/A","",_xlfn.NUMBERVALUE(LEFT(J155,(FIND("(",J155)-2)))),_xlfn.NUMBERVALUE(INDIRECT(CELL("address",J155))))),(IF(ISTEXT(K155),IF(K155="N/A","",_xlfn.NUMBERVALUE(LEFT(K155,(FIND("(",K155)-2)))),_xlfn.NUMBERVALUE(INDIRECT(CELL("address",K155)))))),MIN(G155:K155))</f>
        <v>0</v>
      </c>
      <c r="S155" s="57" t="str">
        <f>IFERROR((F155*Q155),"")</f>
        <v/>
      </c>
    </row>
    <row r="156" spans="2:19" x14ac:dyDescent="0.25">
      <c r="B156" s="2" t="str">
        <f t="shared" si="4"/>
        <v/>
      </c>
      <c r="C156" s="11"/>
      <c r="D156" s="10"/>
      <c r="E156" s="3"/>
      <c r="F156" s="3"/>
      <c r="G156" s="40"/>
      <c r="H156" s="40"/>
      <c r="I156" s="40"/>
      <c r="J156" s="40"/>
      <c r="K156" s="41"/>
      <c r="L156" s="15" t="str">
        <f>IF(ISBLANK(G156),"",IF(G156="N/A","",IF(ISNUMBER(G156),+G156,_xlfn.NUMBERVALUE(LEFT(G156,(FIND("(",G156)-2))))))</f>
        <v/>
      </c>
      <c r="M156" s="15" t="str">
        <f>IF(ISBLANK(H156),"",IF(H156="N/A","",IF(ISNUMBER(H156),+H156,_xlfn.NUMBERVALUE(LEFT(H156,(FIND("(",H156)-2))))))</f>
        <v/>
      </c>
      <c r="N156" s="15" t="str">
        <f>IF(ISBLANK(I156),"",IF(I156="N/A","",IF(ISNUMBER(I156),+I156,_xlfn.NUMBERVALUE(LEFT(I156,(FIND("(",I156)-2))))))</f>
        <v/>
      </c>
      <c r="O156" s="15" t="str">
        <f>IF(ISBLANK(J156),"",IF(J156="N/A","",IF(ISNUMBER(J156),+J156,_xlfn.NUMBERVALUE(LEFT(J156,(FIND("(",J156)-2))))))</f>
        <v/>
      </c>
      <c r="P156" s="15" t="str">
        <f>IF(ISBLANK(K156),"",IF(K156="N/A","",IF(ISNUMBER(K156),+K156,_xlfn.NUMBERVALUE(LEFT(K156,(FIND("(",K156)-2))))))</f>
        <v/>
      </c>
      <c r="Q156" s="56" t="str">
        <f>IF(SUM(L156:P156)&gt;0,MIN(L156,M156,N156,O156,P156),"")</f>
        <v/>
      </c>
      <c r="R156" s="44">
        <f ca="1">IFERROR(MIN((IF(ISTEXT(G156),IF(G156="N/A","",_xlfn.NUMBERVALUE(LEFT(G156,(FIND("(",G156)-2)))),_xlfn.NUMBERVALUE(INDIRECT(CELL("address",G156))))),(IF(ISTEXT(H156),IF(H156="N/A","",_xlfn.NUMBERVALUE(LEFT(H156,(FIND("(",H156)-2)))),_xlfn.NUMBERVALUE(INDIRECT(CELL("address",H156))))),(IF(ISTEXT(I156),IF(I156="N/A","",_xlfn.NUMBERVALUE(LEFT(I156,(FIND("(",I156)-2)))),_xlfn.NUMBERVALUE(INDIRECT(CELL("address",I156))))),(IF(ISTEXT(J156),IF(J156="N/A","",_xlfn.NUMBERVALUE(LEFT(J156,(FIND("(",J156)-2)))),_xlfn.NUMBERVALUE(INDIRECT(CELL("address",J156))))),(IF(ISTEXT(K156),IF(K156="N/A","",_xlfn.NUMBERVALUE(LEFT(K156,(FIND("(",K156)-2)))),_xlfn.NUMBERVALUE(INDIRECT(CELL("address",K156)))))),MIN(G156:K156))</f>
        <v>0</v>
      </c>
      <c r="S156" s="57" t="str">
        <f>IFERROR((F156*Q156),"")</f>
        <v/>
      </c>
    </row>
    <row r="157" spans="2:19" x14ac:dyDescent="0.25">
      <c r="B157" s="2" t="str">
        <f t="shared" si="4"/>
        <v/>
      </c>
      <c r="C157" s="11"/>
      <c r="D157" s="10"/>
      <c r="E157" s="3"/>
      <c r="F157" s="3"/>
      <c r="G157" s="40"/>
      <c r="H157" s="40"/>
      <c r="I157" s="40"/>
      <c r="J157" s="40"/>
      <c r="K157" s="41"/>
      <c r="L157" s="15" t="str">
        <f>IF(ISBLANK(G157),"",IF(G157="N/A","",IF(ISNUMBER(G157),+G157,_xlfn.NUMBERVALUE(LEFT(G157,(FIND("(",G157)-2))))))</f>
        <v/>
      </c>
      <c r="M157" s="15" t="str">
        <f>IF(ISBLANK(H157),"",IF(H157="N/A","",IF(ISNUMBER(H157),+H157,_xlfn.NUMBERVALUE(LEFT(H157,(FIND("(",H157)-2))))))</f>
        <v/>
      </c>
      <c r="N157" s="15" t="str">
        <f>IF(ISBLANK(I157),"",IF(I157="N/A","",IF(ISNUMBER(I157),+I157,_xlfn.NUMBERVALUE(LEFT(I157,(FIND("(",I157)-2))))))</f>
        <v/>
      </c>
      <c r="O157" s="15" t="str">
        <f>IF(ISBLANK(J157),"",IF(J157="N/A","",IF(ISNUMBER(J157),+J157,_xlfn.NUMBERVALUE(LEFT(J157,(FIND("(",J157)-2))))))</f>
        <v/>
      </c>
      <c r="P157" s="15" t="str">
        <f>IF(ISBLANK(K157),"",IF(K157="N/A","",IF(ISNUMBER(K157),+K157,_xlfn.NUMBERVALUE(LEFT(K157,(FIND("(",K157)-2))))))</f>
        <v/>
      </c>
      <c r="Q157" s="56" t="str">
        <f>IF(SUM(L157:P157)&gt;0,MIN(L157,M157,N157,O157,P157),"")</f>
        <v/>
      </c>
      <c r="R157" s="44">
        <f ca="1">IFERROR(MIN((IF(ISTEXT(G157),IF(G157="N/A","",_xlfn.NUMBERVALUE(LEFT(G157,(FIND("(",G157)-2)))),_xlfn.NUMBERVALUE(INDIRECT(CELL("address",G157))))),(IF(ISTEXT(H157),IF(H157="N/A","",_xlfn.NUMBERVALUE(LEFT(H157,(FIND("(",H157)-2)))),_xlfn.NUMBERVALUE(INDIRECT(CELL("address",H157))))),(IF(ISTEXT(I157),IF(I157="N/A","",_xlfn.NUMBERVALUE(LEFT(I157,(FIND("(",I157)-2)))),_xlfn.NUMBERVALUE(INDIRECT(CELL("address",I157))))),(IF(ISTEXT(J157),IF(J157="N/A","",_xlfn.NUMBERVALUE(LEFT(J157,(FIND("(",J157)-2)))),_xlfn.NUMBERVALUE(INDIRECT(CELL("address",J157))))),(IF(ISTEXT(K157),IF(K157="N/A","",_xlfn.NUMBERVALUE(LEFT(K157,(FIND("(",K157)-2)))),_xlfn.NUMBERVALUE(INDIRECT(CELL("address",K157)))))),MIN(G157:K157))</f>
        <v>0</v>
      </c>
      <c r="S157" s="57" t="str">
        <f>IFERROR((F157*Q157),"")</f>
        <v/>
      </c>
    </row>
    <row r="158" spans="2:19" x14ac:dyDescent="0.25">
      <c r="B158" s="2" t="str">
        <f t="shared" si="4"/>
        <v/>
      </c>
      <c r="C158" s="11"/>
      <c r="D158" s="10"/>
      <c r="E158" s="3"/>
      <c r="F158" s="3"/>
      <c r="G158" s="40"/>
      <c r="H158" s="40"/>
      <c r="I158" s="40"/>
      <c r="J158" s="40"/>
      <c r="K158" s="41"/>
      <c r="L158" s="15" t="str">
        <f>IF(ISBLANK(G158),"",IF(G158="N/A","",IF(ISNUMBER(G158),+G158,_xlfn.NUMBERVALUE(LEFT(G158,(FIND("(",G158)-2))))))</f>
        <v/>
      </c>
      <c r="M158" s="15" t="str">
        <f>IF(ISBLANK(H158),"",IF(H158="N/A","",IF(ISNUMBER(H158),+H158,_xlfn.NUMBERVALUE(LEFT(H158,(FIND("(",H158)-2))))))</f>
        <v/>
      </c>
      <c r="N158" s="15" t="str">
        <f>IF(ISBLANK(I158),"",IF(I158="N/A","",IF(ISNUMBER(I158),+I158,_xlfn.NUMBERVALUE(LEFT(I158,(FIND("(",I158)-2))))))</f>
        <v/>
      </c>
      <c r="O158" s="15" t="str">
        <f>IF(ISBLANK(J158),"",IF(J158="N/A","",IF(ISNUMBER(J158),+J158,_xlfn.NUMBERVALUE(LEFT(J158,(FIND("(",J158)-2))))))</f>
        <v/>
      </c>
      <c r="P158" s="15" t="str">
        <f>IF(ISBLANK(K158),"",IF(K158="N/A","",IF(ISNUMBER(K158),+K158,_xlfn.NUMBERVALUE(LEFT(K158,(FIND("(",K158)-2))))))</f>
        <v/>
      </c>
      <c r="Q158" s="56" t="str">
        <f>IF(SUM(L158:P158)&gt;0,MIN(L158,M158,N158,O158,P158),"")</f>
        <v/>
      </c>
      <c r="R158" s="44">
        <f ca="1">IFERROR(MIN((IF(ISTEXT(G158),IF(G158="N/A","",_xlfn.NUMBERVALUE(LEFT(G158,(FIND("(",G158)-2)))),_xlfn.NUMBERVALUE(INDIRECT(CELL("address",G158))))),(IF(ISTEXT(H158),IF(H158="N/A","",_xlfn.NUMBERVALUE(LEFT(H158,(FIND("(",H158)-2)))),_xlfn.NUMBERVALUE(INDIRECT(CELL("address",H158))))),(IF(ISTEXT(I158),IF(I158="N/A","",_xlfn.NUMBERVALUE(LEFT(I158,(FIND("(",I158)-2)))),_xlfn.NUMBERVALUE(INDIRECT(CELL("address",I158))))),(IF(ISTEXT(J158),IF(J158="N/A","",_xlfn.NUMBERVALUE(LEFT(J158,(FIND("(",J158)-2)))),_xlfn.NUMBERVALUE(INDIRECT(CELL("address",J158))))),(IF(ISTEXT(K158),IF(K158="N/A","",_xlfn.NUMBERVALUE(LEFT(K158,(FIND("(",K158)-2)))),_xlfn.NUMBERVALUE(INDIRECT(CELL("address",K158)))))),MIN(G158:K158))</f>
        <v>0</v>
      </c>
      <c r="S158" s="57" t="str">
        <f>IFERROR((F158*Q158),"")</f>
        <v/>
      </c>
    </row>
    <row r="159" spans="2:19" x14ac:dyDescent="0.25">
      <c r="B159" s="2" t="str">
        <f t="shared" si="4"/>
        <v/>
      </c>
      <c r="C159" s="11"/>
      <c r="D159" s="10"/>
      <c r="E159" s="3"/>
      <c r="F159" s="3"/>
      <c r="G159" s="40"/>
      <c r="H159" s="40"/>
      <c r="I159" s="40"/>
      <c r="J159" s="40"/>
      <c r="K159" s="41"/>
      <c r="L159" s="15" t="str">
        <f>IF(ISBLANK(G159),"",IF(G159="N/A","",IF(ISNUMBER(G159),+G159,_xlfn.NUMBERVALUE(LEFT(G159,(FIND("(",G159)-2))))))</f>
        <v/>
      </c>
      <c r="M159" s="15" t="str">
        <f>IF(ISBLANK(H159),"",IF(H159="N/A","",IF(ISNUMBER(H159),+H159,_xlfn.NUMBERVALUE(LEFT(H159,(FIND("(",H159)-2))))))</f>
        <v/>
      </c>
      <c r="N159" s="15" t="str">
        <f>IF(ISBLANK(I159),"",IF(I159="N/A","",IF(ISNUMBER(I159),+I159,_xlfn.NUMBERVALUE(LEFT(I159,(FIND("(",I159)-2))))))</f>
        <v/>
      </c>
      <c r="O159" s="15" t="str">
        <f>IF(ISBLANK(J159),"",IF(J159="N/A","",IF(ISNUMBER(J159),+J159,_xlfn.NUMBERVALUE(LEFT(J159,(FIND("(",J159)-2))))))</f>
        <v/>
      </c>
      <c r="P159" s="15" t="str">
        <f>IF(ISBLANK(K159),"",IF(K159="N/A","",IF(ISNUMBER(K159),+K159,_xlfn.NUMBERVALUE(LEFT(K159,(FIND("(",K159)-2))))))</f>
        <v/>
      </c>
      <c r="Q159" s="56" t="str">
        <f>IF(SUM(L159:P159)&gt;0,MIN(L159,M159,N159,O159,P159),"")</f>
        <v/>
      </c>
      <c r="R159" s="44">
        <f ca="1">IFERROR(MIN((IF(ISTEXT(G159),IF(G159="N/A","",_xlfn.NUMBERVALUE(LEFT(G159,(FIND("(",G159)-2)))),_xlfn.NUMBERVALUE(INDIRECT(CELL("address",G159))))),(IF(ISTEXT(H159),IF(H159="N/A","",_xlfn.NUMBERVALUE(LEFT(H159,(FIND("(",H159)-2)))),_xlfn.NUMBERVALUE(INDIRECT(CELL("address",H159))))),(IF(ISTEXT(I159),IF(I159="N/A","",_xlfn.NUMBERVALUE(LEFT(I159,(FIND("(",I159)-2)))),_xlfn.NUMBERVALUE(INDIRECT(CELL("address",I159))))),(IF(ISTEXT(J159),IF(J159="N/A","",_xlfn.NUMBERVALUE(LEFT(J159,(FIND("(",J159)-2)))),_xlfn.NUMBERVALUE(INDIRECT(CELL("address",J159))))),(IF(ISTEXT(K159),IF(K159="N/A","",_xlfn.NUMBERVALUE(LEFT(K159,(FIND("(",K159)-2)))),_xlfn.NUMBERVALUE(INDIRECT(CELL("address",K159)))))),MIN(G159:K159))</f>
        <v>0</v>
      </c>
      <c r="S159" s="57" t="str">
        <f>IFERROR((F159*Q159),"")</f>
        <v/>
      </c>
    </row>
    <row r="160" spans="2:19" x14ac:dyDescent="0.25">
      <c r="B160" s="2" t="str">
        <f t="shared" si="4"/>
        <v/>
      </c>
      <c r="C160" s="11"/>
      <c r="D160" s="10"/>
      <c r="E160" s="3"/>
      <c r="F160" s="3"/>
      <c r="G160" s="40"/>
      <c r="H160" s="40"/>
      <c r="I160" s="40"/>
      <c r="J160" s="40"/>
      <c r="K160" s="41"/>
      <c r="L160" s="15" t="str">
        <f>IF(ISBLANK(G160),"",IF(G160="N/A","",IF(ISNUMBER(G160),+G160,_xlfn.NUMBERVALUE(LEFT(G160,(FIND("(",G160)-2))))))</f>
        <v/>
      </c>
      <c r="M160" s="15" t="str">
        <f>IF(ISBLANK(H160),"",IF(H160="N/A","",IF(ISNUMBER(H160),+H160,_xlfn.NUMBERVALUE(LEFT(H160,(FIND("(",H160)-2))))))</f>
        <v/>
      </c>
      <c r="N160" s="15" t="str">
        <f>IF(ISBLANK(I160),"",IF(I160="N/A","",IF(ISNUMBER(I160),+I160,_xlfn.NUMBERVALUE(LEFT(I160,(FIND("(",I160)-2))))))</f>
        <v/>
      </c>
      <c r="O160" s="15" t="str">
        <f>IF(ISBLANK(J160),"",IF(J160="N/A","",IF(ISNUMBER(J160),+J160,_xlfn.NUMBERVALUE(LEFT(J160,(FIND("(",J160)-2))))))</f>
        <v/>
      </c>
      <c r="P160" s="15" t="str">
        <f>IF(ISBLANK(K160),"",IF(K160="N/A","",IF(ISNUMBER(K160),+K160,_xlfn.NUMBERVALUE(LEFT(K160,(FIND("(",K160)-2))))))</f>
        <v/>
      </c>
      <c r="Q160" s="56" t="str">
        <f>IF(SUM(L160:P160)&gt;0,MIN(L160,M160,N160,O160,P160),"")</f>
        <v/>
      </c>
      <c r="R160" s="44">
        <f ca="1">IFERROR(MIN((IF(ISTEXT(G160),IF(G160="N/A","",_xlfn.NUMBERVALUE(LEFT(G160,(FIND("(",G160)-2)))),_xlfn.NUMBERVALUE(INDIRECT(CELL("address",G160))))),(IF(ISTEXT(H160),IF(H160="N/A","",_xlfn.NUMBERVALUE(LEFT(H160,(FIND("(",H160)-2)))),_xlfn.NUMBERVALUE(INDIRECT(CELL("address",H160))))),(IF(ISTEXT(I160),IF(I160="N/A","",_xlfn.NUMBERVALUE(LEFT(I160,(FIND("(",I160)-2)))),_xlfn.NUMBERVALUE(INDIRECT(CELL("address",I160))))),(IF(ISTEXT(J160),IF(J160="N/A","",_xlfn.NUMBERVALUE(LEFT(J160,(FIND("(",J160)-2)))),_xlfn.NUMBERVALUE(INDIRECT(CELL("address",J160))))),(IF(ISTEXT(K160),IF(K160="N/A","",_xlfn.NUMBERVALUE(LEFT(K160,(FIND("(",K160)-2)))),_xlfn.NUMBERVALUE(INDIRECT(CELL("address",K160)))))),MIN(G160:K160))</f>
        <v>0</v>
      </c>
      <c r="S160" s="57" t="str">
        <f>IFERROR((F160*Q160),"")</f>
        <v/>
      </c>
    </row>
    <row r="161" spans="2:19" x14ac:dyDescent="0.25">
      <c r="B161" s="2" t="str">
        <f t="shared" si="4"/>
        <v/>
      </c>
      <c r="C161" s="11"/>
      <c r="D161" s="10"/>
      <c r="E161" s="3"/>
      <c r="F161" s="3"/>
      <c r="G161" s="40"/>
      <c r="H161" s="40"/>
      <c r="I161" s="40"/>
      <c r="J161" s="40"/>
      <c r="K161" s="41"/>
      <c r="L161" s="15" t="str">
        <f>IF(ISBLANK(G161),"",IF(G161="N/A","",IF(ISNUMBER(G161),+G161,_xlfn.NUMBERVALUE(LEFT(G161,(FIND("(",G161)-2))))))</f>
        <v/>
      </c>
      <c r="M161" s="15" t="str">
        <f>IF(ISBLANK(H161),"",IF(H161="N/A","",IF(ISNUMBER(H161),+H161,_xlfn.NUMBERVALUE(LEFT(H161,(FIND("(",H161)-2))))))</f>
        <v/>
      </c>
      <c r="N161" s="15" t="str">
        <f>IF(ISBLANK(I161),"",IF(I161="N/A","",IF(ISNUMBER(I161),+I161,_xlfn.NUMBERVALUE(LEFT(I161,(FIND("(",I161)-2))))))</f>
        <v/>
      </c>
      <c r="O161" s="15" t="str">
        <f>IF(ISBLANK(J161),"",IF(J161="N/A","",IF(ISNUMBER(J161),+J161,_xlfn.NUMBERVALUE(LEFT(J161,(FIND("(",J161)-2))))))</f>
        <v/>
      </c>
      <c r="P161" s="15" t="str">
        <f>IF(ISBLANK(K161),"",IF(K161="N/A","",IF(ISNUMBER(K161),+K161,_xlfn.NUMBERVALUE(LEFT(K161,(FIND("(",K161)-2))))))</f>
        <v/>
      </c>
      <c r="Q161" s="56" t="str">
        <f>IF(SUM(L161:P161)&gt;0,MIN(L161,M161,N161,O161,P161),"")</f>
        <v/>
      </c>
      <c r="R161" s="44">
        <f ca="1">IFERROR(MIN((IF(ISTEXT(G161),IF(G161="N/A","",_xlfn.NUMBERVALUE(LEFT(G161,(FIND("(",G161)-2)))),_xlfn.NUMBERVALUE(INDIRECT(CELL("address",G161))))),(IF(ISTEXT(H161),IF(H161="N/A","",_xlfn.NUMBERVALUE(LEFT(H161,(FIND("(",H161)-2)))),_xlfn.NUMBERVALUE(INDIRECT(CELL("address",H161))))),(IF(ISTEXT(I161),IF(I161="N/A","",_xlfn.NUMBERVALUE(LEFT(I161,(FIND("(",I161)-2)))),_xlfn.NUMBERVALUE(INDIRECT(CELL("address",I161))))),(IF(ISTEXT(J161),IF(J161="N/A","",_xlfn.NUMBERVALUE(LEFT(J161,(FIND("(",J161)-2)))),_xlfn.NUMBERVALUE(INDIRECT(CELL("address",J161))))),(IF(ISTEXT(K161),IF(K161="N/A","",_xlfn.NUMBERVALUE(LEFT(K161,(FIND("(",K161)-2)))),_xlfn.NUMBERVALUE(INDIRECT(CELL("address",K161)))))),MIN(G161:K161))</f>
        <v>0</v>
      </c>
      <c r="S161" s="57" t="str">
        <f>IFERROR((F161*Q161),"")</f>
        <v/>
      </c>
    </row>
    <row r="162" spans="2:19" x14ac:dyDescent="0.25">
      <c r="B162" s="2" t="str">
        <f t="shared" si="4"/>
        <v/>
      </c>
      <c r="C162" s="11"/>
      <c r="D162" s="10"/>
      <c r="E162" s="3"/>
      <c r="F162" s="3"/>
      <c r="G162" s="40"/>
      <c r="H162" s="40"/>
      <c r="I162" s="40"/>
      <c r="J162" s="40"/>
      <c r="K162" s="41"/>
      <c r="L162" s="15" t="str">
        <f>IF(ISBLANK(G162),"",IF(G162="N/A","",IF(ISNUMBER(G162),+G162,_xlfn.NUMBERVALUE(LEFT(G162,(FIND("(",G162)-2))))))</f>
        <v/>
      </c>
      <c r="M162" s="15" t="str">
        <f>IF(ISBLANK(H162),"",IF(H162="N/A","",IF(ISNUMBER(H162),+H162,_xlfn.NUMBERVALUE(LEFT(H162,(FIND("(",H162)-2))))))</f>
        <v/>
      </c>
      <c r="N162" s="15" t="str">
        <f>IF(ISBLANK(I162),"",IF(I162="N/A","",IF(ISNUMBER(I162),+I162,_xlfn.NUMBERVALUE(LEFT(I162,(FIND("(",I162)-2))))))</f>
        <v/>
      </c>
      <c r="O162" s="15" t="str">
        <f>IF(ISBLANK(J162),"",IF(J162="N/A","",IF(ISNUMBER(J162),+J162,_xlfn.NUMBERVALUE(LEFT(J162,(FIND("(",J162)-2))))))</f>
        <v/>
      </c>
      <c r="P162" s="15" t="str">
        <f>IF(ISBLANK(K162),"",IF(K162="N/A","",IF(ISNUMBER(K162),+K162,_xlfn.NUMBERVALUE(LEFT(K162,(FIND("(",K162)-2))))))</f>
        <v/>
      </c>
      <c r="Q162" s="56" t="str">
        <f>IF(SUM(L162:P162)&gt;0,MIN(L162,M162,N162,O162,P162),"")</f>
        <v/>
      </c>
      <c r="R162" s="44">
        <f ca="1">IFERROR(MIN((IF(ISTEXT(G162),IF(G162="N/A","",_xlfn.NUMBERVALUE(LEFT(G162,(FIND("(",G162)-2)))),_xlfn.NUMBERVALUE(INDIRECT(CELL("address",G162))))),(IF(ISTEXT(H162),IF(H162="N/A","",_xlfn.NUMBERVALUE(LEFT(H162,(FIND("(",H162)-2)))),_xlfn.NUMBERVALUE(INDIRECT(CELL("address",H162))))),(IF(ISTEXT(I162),IF(I162="N/A","",_xlfn.NUMBERVALUE(LEFT(I162,(FIND("(",I162)-2)))),_xlfn.NUMBERVALUE(INDIRECT(CELL("address",I162))))),(IF(ISTEXT(J162),IF(J162="N/A","",_xlfn.NUMBERVALUE(LEFT(J162,(FIND("(",J162)-2)))),_xlfn.NUMBERVALUE(INDIRECT(CELL("address",J162))))),(IF(ISTEXT(K162),IF(K162="N/A","",_xlfn.NUMBERVALUE(LEFT(K162,(FIND("(",K162)-2)))),_xlfn.NUMBERVALUE(INDIRECT(CELL("address",K162)))))),MIN(G162:K162))</f>
        <v>0</v>
      </c>
      <c r="S162" s="57" t="str">
        <f>IFERROR((F162*Q162),"")</f>
        <v/>
      </c>
    </row>
    <row r="163" spans="2:19" x14ac:dyDescent="0.25">
      <c r="B163" s="2" t="str">
        <f t="shared" si="4"/>
        <v/>
      </c>
      <c r="C163" s="11"/>
      <c r="D163" s="10"/>
      <c r="E163" s="3"/>
      <c r="F163" s="3"/>
      <c r="G163" s="40"/>
      <c r="H163" s="40"/>
      <c r="I163" s="40"/>
      <c r="J163" s="40"/>
      <c r="K163" s="41"/>
      <c r="L163" s="15" t="str">
        <f>IF(ISBLANK(G163),"",IF(G163="N/A","",IF(ISNUMBER(G163),+G163,_xlfn.NUMBERVALUE(LEFT(G163,(FIND("(",G163)-2))))))</f>
        <v/>
      </c>
      <c r="M163" s="15" t="str">
        <f>IF(ISBLANK(H163),"",IF(H163="N/A","",IF(ISNUMBER(H163),+H163,_xlfn.NUMBERVALUE(LEFT(H163,(FIND("(",H163)-2))))))</f>
        <v/>
      </c>
      <c r="N163" s="15" t="str">
        <f>IF(ISBLANK(I163),"",IF(I163="N/A","",IF(ISNUMBER(I163),+I163,_xlfn.NUMBERVALUE(LEFT(I163,(FIND("(",I163)-2))))))</f>
        <v/>
      </c>
      <c r="O163" s="15" t="str">
        <f>IF(ISBLANK(J163),"",IF(J163="N/A","",IF(ISNUMBER(J163),+J163,_xlfn.NUMBERVALUE(LEFT(J163,(FIND("(",J163)-2))))))</f>
        <v/>
      </c>
      <c r="P163" s="15" t="str">
        <f>IF(ISBLANK(K163),"",IF(K163="N/A","",IF(ISNUMBER(K163),+K163,_xlfn.NUMBERVALUE(LEFT(K163,(FIND("(",K163)-2))))))</f>
        <v/>
      </c>
      <c r="Q163" s="56" t="str">
        <f>IF(SUM(L163:P163)&gt;0,MIN(L163,M163,N163,O163,P163),"")</f>
        <v/>
      </c>
      <c r="R163" s="44">
        <f ca="1">IFERROR(MIN((IF(ISTEXT(G163),IF(G163="N/A","",_xlfn.NUMBERVALUE(LEFT(G163,(FIND("(",G163)-2)))),_xlfn.NUMBERVALUE(INDIRECT(CELL("address",G163))))),(IF(ISTEXT(H163),IF(H163="N/A","",_xlfn.NUMBERVALUE(LEFT(H163,(FIND("(",H163)-2)))),_xlfn.NUMBERVALUE(INDIRECT(CELL("address",H163))))),(IF(ISTEXT(I163),IF(I163="N/A","",_xlfn.NUMBERVALUE(LEFT(I163,(FIND("(",I163)-2)))),_xlfn.NUMBERVALUE(INDIRECT(CELL("address",I163))))),(IF(ISTEXT(J163),IF(J163="N/A","",_xlfn.NUMBERVALUE(LEFT(J163,(FIND("(",J163)-2)))),_xlfn.NUMBERVALUE(INDIRECT(CELL("address",J163))))),(IF(ISTEXT(K163),IF(K163="N/A","",_xlfn.NUMBERVALUE(LEFT(K163,(FIND("(",K163)-2)))),_xlfn.NUMBERVALUE(INDIRECT(CELL("address",K163)))))),MIN(G163:K163))</f>
        <v>0</v>
      </c>
      <c r="S163" s="57" t="str">
        <f>IFERROR((F163*Q163),"")</f>
        <v/>
      </c>
    </row>
    <row r="164" spans="2:19" x14ac:dyDescent="0.25">
      <c r="B164" s="2" t="str">
        <f t="shared" si="4"/>
        <v/>
      </c>
      <c r="C164" s="11"/>
      <c r="D164" s="10"/>
      <c r="E164" s="3"/>
      <c r="F164" s="3"/>
      <c r="G164" s="40"/>
      <c r="H164" s="40"/>
      <c r="I164" s="40"/>
      <c r="J164" s="40"/>
      <c r="K164" s="41"/>
      <c r="L164" s="15" t="str">
        <f>IF(ISBLANK(G164),"",IF(G164="N/A","",IF(ISNUMBER(G164),+G164,_xlfn.NUMBERVALUE(LEFT(G164,(FIND("(",G164)-2))))))</f>
        <v/>
      </c>
      <c r="M164" s="15" t="str">
        <f>IF(ISBLANK(H164),"",IF(H164="N/A","",IF(ISNUMBER(H164),+H164,_xlfn.NUMBERVALUE(LEFT(H164,(FIND("(",H164)-2))))))</f>
        <v/>
      </c>
      <c r="N164" s="15" t="str">
        <f>IF(ISBLANK(I164),"",IF(I164="N/A","",IF(ISNUMBER(I164),+I164,_xlfn.NUMBERVALUE(LEFT(I164,(FIND("(",I164)-2))))))</f>
        <v/>
      </c>
      <c r="O164" s="15" t="str">
        <f>IF(ISBLANK(J164),"",IF(J164="N/A","",IF(ISNUMBER(J164),+J164,_xlfn.NUMBERVALUE(LEFT(J164,(FIND("(",J164)-2))))))</f>
        <v/>
      </c>
      <c r="P164" s="15" t="str">
        <f>IF(ISBLANK(K164),"",IF(K164="N/A","",IF(ISNUMBER(K164),+K164,_xlfn.NUMBERVALUE(LEFT(K164,(FIND("(",K164)-2))))))</f>
        <v/>
      </c>
      <c r="Q164" s="56" t="str">
        <f>IF(SUM(L164:P164)&gt;0,MIN(L164,M164,N164,O164,P164),"")</f>
        <v/>
      </c>
      <c r="R164" s="44">
        <f ca="1">IFERROR(MIN((IF(ISTEXT(G164),IF(G164="N/A","",_xlfn.NUMBERVALUE(LEFT(G164,(FIND("(",G164)-2)))),_xlfn.NUMBERVALUE(INDIRECT(CELL("address",G164))))),(IF(ISTEXT(H164),IF(H164="N/A","",_xlfn.NUMBERVALUE(LEFT(H164,(FIND("(",H164)-2)))),_xlfn.NUMBERVALUE(INDIRECT(CELL("address",H164))))),(IF(ISTEXT(I164),IF(I164="N/A","",_xlfn.NUMBERVALUE(LEFT(I164,(FIND("(",I164)-2)))),_xlfn.NUMBERVALUE(INDIRECT(CELL("address",I164))))),(IF(ISTEXT(J164),IF(J164="N/A","",_xlfn.NUMBERVALUE(LEFT(J164,(FIND("(",J164)-2)))),_xlfn.NUMBERVALUE(INDIRECT(CELL("address",J164))))),(IF(ISTEXT(K164),IF(K164="N/A","",_xlfn.NUMBERVALUE(LEFT(K164,(FIND("(",K164)-2)))),_xlfn.NUMBERVALUE(INDIRECT(CELL("address",K164)))))),MIN(G164:K164))</f>
        <v>0</v>
      </c>
      <c r="S164" s="57" t="str">
        <f>IFERROR((F164*Q164),"")</f>
        <v/>
      </c>
    </row>
    <row r="165" spans="2:19" x14ac:dyDescent="0.25">
      <c r="B165" s="2" t="str">
        <f t="shared" si="4"/>
        <v/>
      </c>
      <c r="C165" s="11"/>
      <c r="D165" s="10"/>
      <c r="E165" s="3"/>
      <c r="F165" s="3"/>
      <c r="G165" s="4"/>
      <c r="H165" s="4"/>
      <c r="I165" s="4"/>
      <c r="J165" s="4"/>
      <c r="K165" s="12"/>
      <c r="L165" s="15" t="str">
        <f>IF(ISBLANK(G165),"",IF(G165="N/A","",IF(ISNUMBER(G165),+G165,_xlfn.NUMBERVALUE(LEFT(G165,(FIND("(",G165)-2))))))</f>
        <v/>
      </c>
      <c r="M165" s="15" t="str">
        <f>IF(ISBLANK(H165),"",IF(H165="N/A","",IF(ISNUMBER(H165),+H165,_xlfn.NUMBERVALUE(LEFT(H165,(FIND("(",H165)-2))))))</f>
        <v/>
      </c>
      <c r="N165" s="15" t="str">
        <f>IF(ISBLANK(I165),"",IF(I165="N/A","",IF(ISNUMBER(I165),+I165,_xlfn.NUMBERVALUE(LEFT(I165,(FIND("(",I165)-2))))))</f>
        <v/>
      </c>
      <c r="O165" s="15" t="str">
        <f>IF(ISBLANK(J165),"",IF(J165="N/A","",IF(ISNUMBER(J165),+J165,_xlfn.NUMBERVALUE(LEFT(J165,(FIND("(",J165)-2))))))</f>
        <v/>
      </c>
      <c r="P165" s="15" t="str">
        <f>IF(ISBLANK(K165),"",IF(K165="N/A","",IF(ISNUMBER(K165),+K165,_xlfn.NUMBERVALUE(LEFT(K165,(FIND("(",K165)-2))))))</f>
        <v/>
      </c>
      <c r="Q165" s="56" t="str">
        <f>IF(SUM(L165:P165)&gt;0,MIN(L165,M165,N165,O165,P165),"")</f>
        <v/>
      </c>
      <c r="R165" s="44">
        <f ca="1">IFERROR(MIN((IF(ISTEXT(G165),IF(G165="N/A","",_xlfn.NUMBERVALUE(LEFT(G165,(FIND("(",G165)-2)))),_xlfn.NUMBERVALUE(INDIRECT(CELL("address",G165))))),(IF(ISTEXT(H165),IF(H165="N/A","",_xlfn.NUMBERVALUE(LEFT(H165,(FIND("(",H165)-2)))),_xlfn.NUMBERVALUE(INDIRECT(CELL("address",H165))))),(IF(ISTEXT(I165),IF(I165="N/A","",_xlfn.NUMBERVALUE(LEFT(I165,(FIND("(",I165)-2)))),_xlfn.NUMBERVALUE(INDIRECT(CELL("address",I165))))),(IF(ISTEXT(J165),IF(J165="N/A","",_xlfn.NUMBERVALUE(LEFT(J165,(FIND("(",J165)-2)))),_xlfn.NUMBERVALUE(INDIRECT(CELL("address",J165))))),(IF(ISTEXT(K165),IF(K165="N/A","",_xlfn.NUMBERVALUE(LEFT(K165,(FIND("(",K165)-2)))),_xlfn.NUMBERVALUE(INDIRECT(CELL("address",K165)))))),MIN(G165:K165))</f>
        <v>0</v>
      </c>
      <c r="S165" s="57" t="str">
        <f>IFERROR((F165*Q165),"")</f>
        <v/>
      </c>
    </row>
    <row r="166" spans="2:19" x14ac:dyDescent="0.25">
      <c r="B166" s="2" t="str">
        <f t="shared" si="4"/>
        <v/>
      </c>
      <c r="C166" s="11"/>
      <c r="D166" s="10"/>
      <c r="E166" s="3"/>
      <c r="F166" s="3"/>
      <c r="G166" s="4"/>
      <c r="H166" s="4"/>
      <c r="I166" s="4"/>
      <c r="J166" s="4"/>
      <c r="K166" s="12"/>
      <c r="L166" s="15" t="str">
        <f>IF(ISBLANK(G166),"",IF(G166="N/A","",IF(ISNUMBER(G166),+G166,_xlfn.NUMBERVALUE(LEFT(G166,(FIND("(",G166)-2))))))</f>
        <v/>
      </c>
      <c r="M166" s="15" t="str">
        <f>IF(ISBLANK(H166),"",IF(H166="N/A","",IF(ISNUMBER(H166),+H166,_xlfn.NUMBERVALUE(LEFT(H166,(FIND("(",H166)-2))))))</f>
        <v/>
      </c>
      <c r="N166" s="15" t="str">
        <f>IF(ISBLANK(I166),"",IF(I166="N/A","",IF(ISNUMBER(I166),+I166,_xlfn.NUMBERVALUE(LEFT(I166,(FIND("(",I166)-2))))))</f>
        <v/>
      </c>
      <c r="O166" s="15" t="str">
        <f>IF(ISBLANK(J166),"",IF(J166="N/A","",IF(ISNUMBER(J166),+J166,_xlfn.NUMBERVALUE(LEFT(J166,(FIND("(",J166)-2))))))</f>
        <v/>
      </c>
      <c r="P166" s="15" t="str">
        <f>IF(ISBLANK(K166),"",IF(K166="N/A","",IF(ISNUMBER(K166),+K166,_xlfn.NUMBERVALUE(LEFT(K166,(FIND("(",K166)-2))))))</f>
        <v/>
      </c>
      <c r="Q166" s="56" t="str">
        <f>IF(SUM(L166:P166)&gt;0,MIN(L166,M166,N166,O166,P166),"")</f>
        <v/>
      </c>
      <c r="R166" s="44">
        <f ca="1">IFERROR(MIN((IF(ISTEXT(G166),IF(G166="N/A","",_xlfn.NUMBERVALUE(LEFT(G166,(FIND("(",G166)-2)))),_xlfn.NUMBERVALUE(INDIRECT(CELL("address",G166))))),(IF(ISTEXT(H166),IF(H166="N/A","",_xlfn.NUMBERVALUE(LEFT(H166,(FIND("(",H166)-2)))),_xlfn.NUMBERVALUE(INDIRECT(CELL("address",H166))))),(IF(ISTEXT(I166),IF(I166="N/A","",_xlfn.NUMBERVALUE(LEFT(I166,(FIND("(",I166)-2)))),_xlfn.NUMBERVALUE(INDIRECT(CELL("address",I166))))),(IF(ISTEXT(J166),IF(J166="N/A","",_xlfn.NUMBERVALUE(LEFT(J166,(FIND("(",J166)-2)))),_xlfn.NUMBERVALUE(INDIRECT(CELL("address",J166))))),(IF(ISTEXT(K166),IF(K166="N/A","",_xlfn.NUMBERVALUE(LEFT(K166,(FIND("(",K166)-2)))),_xlfn.NUMBERVALUE(INDIRECT(CELL("address",K166)))))),MIN(G166:K166))</f>
        <v>0</v>
      </c>
      <c r="S166" s="57" t="str">
        <f>IFERROR((F166*Q166),"")</f>
        <v/>
      </c>
    </row>
    <row r="167" spans="2:19" x14ac:dyDescent="0.25">
      <c r="B167" s="2" t="str">
        <f t="shared" si="4"/>
        <v/>
      </c>
      <c r="C167" s="11"/>
      <c r="D167" s="10"/>
      <c r="E167" s="3"/>
      <c r="F167" s="3"/>
      <c r="G167" s="4"/>
      <c r="H167" s="4"/>
      <c r="I167" s="4"/>
      <c r="J167" s="4"/>
      <c r="K167" s="4"/>
      <c r="L167" s="15" t="str">
        <f>IF(ISBLANK(G167),"",IF(G167="N/A","",IF(ISNUMBER(G167),+G167,_xlfn.NUMBERVALUE(LEFT(G167,(FIND("(",G167)-2))))))</f>
        <v/>
      </c>
      <c r="M167" s="15" t="str">
        <f>IF(ISBLANK(H167),"",IF(H167="N/A","",IF(ISNUMBER(H167),+H167,_xlfn.NUMBERVALUE(LEFT(H167,(FIND("(",H167)-2))))))</f>
        <v/>
      </c>
      <c r="N167" s="15" t="str">
        <f>IF(ISBLANK(I167),"",IF(I167="N/A","",IF(ISNUMBER(I167),+I167,_xlfn.NUMBERVALUE(LEFT(I167,(FIND("(",I167)-2))))))</f>
        <v/>
      </c>
      <c r="O167" s="15" t="str">
        <f>IF(ISBLANK(J167),"",IF(J167="N/A","",IF(ISNUMBER(J167),+J167,_xlfn.NUMBERVALUE(LEFT(J167,(FIND("(",J167)-2))))))</f>
        <v/>
      </c>
      <c r="P167" s="15" t="str">
        <f>IF(ISBLANK(K167),"",IF(K167="N/A","",IF(ISNUMBER(K167),+K167,_xlfn.NUMBERVALUE(LEFT(K167,(FIND("(",K167)-2))))))</f>
        <v/>
      </c>
      <c r="Q167" s="56" t="str">
        <f>IF(SUM(L167:P167)&gt;0,MIN(L167,M167,N167,O167,P167),"")</f>
        <v/>
      </c>
      <c r="R167" s="44">
        <f ca="1">IFERROR(MIN((IF(ISTEXT(G167),IF(G167="N/A","",_xlfn.NUMBERVALUE(LEFT(G167,(FIND("(",G167)-2)))),_xlfn.NUMBERVALUE(INDIRECT(CELL("address",G167))))),(IF(ISTEXT(H167),IF(H167="N/A","",_xlfn.NUMBERVALUE(LEFT(H167,(FIND("(",H167)-2)))),_xlfn.NUMBERVALUE(INDIRECT(CELL("address",H167))))),(IF(ISTEXT(I167),IF(I167="N/A","",_xlfn.NUMBERVALUE(LEFT(I167,(FIND("(",I167)-2)))),_xlfn.NUMBERVALUE(INDIRECT(CELL("address",I167))))),(IF(ISTEXT(J167),IF(J167="N/A","",_xlfn.NUMBERVALUE(LEFT(J167,(FIND("(",J167)-2)))),_xlfn.NUMBERVALUE(INDIRECT(CELL("address",J167))))),(IF(ISTEXT(K167),IF(K167="N/A","",_xlfn.NUMBERVALUE(LEFT(K167,(FIND("(",K167)-2)))),_xlfn.NUMBERVALUE(INDIRECT(CELL("address",K167)))))),MIN(G167:K167))</f>
        <v>0</v>
      </c>
      <c r="S167" s="57" t="str">
        <f>IFERROR((F167*Q167),"")</f>
        <v/>
      </c>
    </row>
    <row r="168" spans="2:19" x14ac:dyDescent="0.25">
      <c r="B168" s="2" t="str">
        <f t="shared" si="4"/>
        <v/>
      </c>
      <c r="C168" s="11"/>
      <c r="D168" s="10"/>
      <c r="E168" s="3"/>
      <c r="F168" s="3"/>
      <c r="G168" s="4"/>
      <c r="H168" s="4"/>
      <c r="I168" s="4"/>
      <c r="J168" s="4"/>
      <c r="K168" s="4"/>
      <c r="L168" s="15" t="str">
        <f>IF(ISBLANK(G168),"",IF(G168="N/A","",IF(ISNUMBER(G168),+G168,_xlfn.NUMBERVALUE(LEFT(G168,(FIND("(",G168)-2))))))</f>
        <v/>
      </c>
      <c r="M168" s="15" t="str">
        <f>IF(ISBLANK(H168),"",IF(H168="N/A","",IF(ISNUMBER(H168),+H168,_xlfn.NUMBERVALUE(LEFT(H168,(FIND("(",H168)-2))))))</f>
        <v/>
      </c>
      <c r="N168" s="15" t="str">
        <f>IF(ISBLANK(I168),"",IF(I168="N/A","",IF(ISNUMBER(I168),+I168,_xlfn.NUMBERVALUE(LEFT(I168,(FIND("(",I168)-2))))))</f>
        <v/>
      </c>
      <c r="O168" s="15" t="str">
        <f>IF(ISBLANK(J168),"",IF(J168="N/A","",IF(ISNUMBER(J168),+J168,_xlfn.NUMBERVALUE(LEFT(J168,(FIND("(",J168)-2))))))</f>
        <v/>
      </c>
      <c r="P168" s="15" t="str">
        <f>IF(ISBLANK(K168),"",IF(K168="N/A","",IF(ISNUMBER(K168),+K168,_xlfn.NUMBERVALUE(LEFT(K168,(FIND("(",K168)-2))))))</f>
        <v/>
      </c>
      <c r="Q168" s="56" t="str">
        <f>IF(SUM(L168:P168)&gt;0,MIN(L168,M168,N168,O168,P168),"")</f>
        <v/>
      </c>
      <c r="R168" s="44">
        <f ca="1">IFERROR(MIN((IF(ISTEXT(G168),IF(G168="N/A","",_xlfn.NUMBERVALUE(LEFT(G168,(FIND("(",G168)-2)))),_xlfn.NUMBERVALUE(INDIRECT(CELL("address",G168))))),(IF(ISTEXT(H168),IF(H168="N/A","",_xlfn.NUMBERVALUE(LEFT(H168,(FIND("(",H168)-2)))),_xlfn.NUMBERVALUE(INDIRECT(CELL("address",H168))))),(IF(ISTEXT(I168),IF(I168="N/A","",_xlfn.NUMBERVALUE(LEFT(I168,(FIND("(",I168)-2)))),_xlfn.NUMBERVALUE(INDIRECT(CELL("address",I168))))),(IF(ISTEXT(J168),IF(J168="N/A","",_xlfn.NUMBERVALUE(LEFT(J168,(FIND("(",J168)-2)))),_xlfn.NUMBERVALUE(INDIRECT(CELL("address",J168))))),(IF(ISTEXT(K168),IF(K168="N/A","",_xlfn.NUMBERVALUE(LEFT(K168,(FIND("(",K168)-2)))),_xlfn.NUMBERVALUE(INDIRECT(CELL("address",K168)))))),MIN(G168:K168))</f>
        <v>0</v>
      </c>
      <c r="S168" s="57" t="str">
        <f>IFERROR((F168*Q168),"")</f>
        <v/>
      </c>
    </row>
    <row r="169" spans="2:19" x14ac:dyDescent="0.25">
      <c r="B169" s="2" t="str">
        <f t="shared" si="4"/>
        <v/>
      </c>
      <c r="C169" s="11"/>
      <c r="D169" s="10"/>
      <c r="E169" s="3"/>
      <c r="F169" s="3"/>
      <c r="G169" s="4"/>
      <c r="H169" s="4"/>
      <c r="I169" s="4"/>
      <c r="J169" s="4"/>
      <c r="K169" s="4"/>
      <c r="L169" s="15" t="str">
        <f>IF(ISBLANK(G169),"",IF(G169="N/A","",IF(ISNUMBER(G169),+G169,_xlfn.NUMBERVALUE(LEFT(G169,(FIND("(",G169)-2))))))</f>
        <v/>
      </c>
      <c r="M169" s="15" t="str">
        <f>IF(ISBLANK(H169),"",IF(H169="N/A","",IF(ISNUMBER(H169),+H169,_xlfn.NUMBERVALUE(LEFT(H169,(FIND("(",H169)-2))))))</f>
        <v/>
      </c>
      <c r="N169" s="15" t="str">
        <f>IF(ISBLANK(I169),"",IF(I169="N/A","",IF(ISNUMBER(I169),+I169,_xlfn.NUMBERVALUE(LEFT(I169,(FIND("(",I169)-2))))))</f>
        <v/>
      </c>
      <c r="O169" s="15" t="str">
        <f>IF(ISBLANK(J169),"",IF(J169="N/A","",IF(ISNUMBER(J169),+J169,_xlfn.NUMBERVALUE(LEFT(J169,(FIND("(",J169)-2))))))</f>
        <v/>
      </c>
      <c r="P169" s="15" t="str">
        <f>IF(ISBLANK(K169),"",IF(K169="N/A","",IF(ISNUMBER(K169),+K169,_xlfn.NUMBERVALUE(LEFT(K169,(FIND("(",K169)-2))))))</f>
        <v/>
      </c>
      <c r="Q169" s="56" t="str">
        <f>IF(SUM(L169:P169)&gt;0,MIN(L169,M169,N169,O169,P169),"")</f>
        <v/>
      </c>
      <c r="R169" s="44">
        <f ca="1">IFERROR(MIN((IF(ISTEXT(G169),IF(G169="N/A","",_xlfn.NUMBERVALUE(LEFT(G169,(FIND("(",G169)-2)))),_xlfn.NUMBERVALUE(INDIRECT(CELL("address",G169))))),(IF(ISTEXT(H169),IF(H169="N/A","",_xlfn.NUMBERVALUE(LEFT(H169,(FIND("(",H169)-2)))),_xlfn.NUMBERVALUE(INDIRECT(CELL("address",H169))))),(IF(ISTEXT(I169),IF(I169="N/A","",_xlfn.NUMBERVALUE(LEFT(I169,(FIND("(",I169)-2)))),_xlfn.NUMBERVALUE(INDIRECT(CELL("address",I169))))),(IF(ISTEXT(J169),IF(J169="N/A","",_xlfn.NUMBERVALUE(LEFT(J169,(FIND("(",J169)-2)))),_xlfn.NUMBERVALUE(INDIRECT(CELL("address",J169))))),(IF(ISTEXT(K169),IF(K169="N/A","",_xlfn.NUMBERVALUE(LEFT(K169,(FIND("(",K169)-2)))),_xlfn.NUMBERVALUE(INDIRECT(CELL("address",K169)))))),MIN(G169:K169))</f>
        <v>0</v>
      </c>
      <c r="S169" s="57" t="str">
        <f>IFERROR((F169*Q169),"")</f>
        <v/>
      </c>
    </row>
    <row r="170" spans="2:19" x14ac:dyDescent="0.25">
      <c r="B170" s="2" t="str">
        <f t="shared" si="4"/>
        <v/>
      </c>
      <c r="C170" s="11"/>
      <c r="D170" s="10"/>
      <c r="E170" s="3"/>
      <c r="F170" s="3"/>
      <c r="G170" s="4"/>
      <c r="H170" s="4"/>
      <c r="I170" s="4"/>
      <c r="J170" s="4"/>
      <c r="K170" s="4"/>
      <c r="L170" s="15" t="str">
        <f>IF(ISBLANK(G170),"",IF(G170="N/A","",IF(ISNUMBER(G170),+G170,_xlfn.NUMBERVALUE(LEFT(G170,(FIND("(",G170)-2))))))</f>
        <v/>
      </c>
      <c r="M170" s="15" t="str">
        <f>IF(ISBLANK(H170),"",IF(H170="N/A","",IF(ISNUMBER(H170),+H170,_xlfn.NUMBERVALUE(LEFT(H170,(FIND("(",H170)-2))))))</f>
        <v/>
      </c>
      <c r="N170" s="15" t="str">
        <f>IF(ISBLANK(I170),"",IF(I170="N/A","",IF(ISNUMBER(I170),+I170,_xlfn.NUMBERVALUE(LEFT(I170,(FIND("(",I170)-2))))))</f>
        <v/>
      </c>
      <c r="O170" s="15" t="str">
        <f>IF(ISBLANK(J170),"",IF(J170="N/A","",IF(ISNUMBER(J170),+J170,_xlfn.NUMBERVALUE(LEFT(J170,(FIND("(",J170)-2))))))</f>
        <v/>
      </c>
      <c r="P170" s="15" t="str">
        <f>IF(ISBLANK(K170),"",IF(K170="N/A","",IF(ISNUMBER(K170),+K170,_xlfn.NUMBERVALUE(LEFT(K170,(FIND("(",K170)-2))))))</f>
        <v/>
      </c>
      <c r="Q170" s="56" t="str">
        <f>IF(SUM(L170:P170)&gt;0,MIN(L170,M170,N170,O170,P170),"")</f>
        <v/>
      </c>
      <c r="R170" s="44">
        <f ca="1">IFERROR(MIN((IF(ISTEXT(G170),IF(G170="N/A","",_xlfn.NUMBERVALUE(LEFT(G170,(FIND("(",G170)-2)))),_xlfn.NUMBERVALUE(INDIRECT(CELL("address",G170))))),(IF(ISTEXT(H170),IF(H170="N/A","",_xlfn.NUMBERVALUE(LEFT(H170,(FIND("(",H170)-2)))),_xlfn.NUMBERVALUE(INDIRECT(CELL("address",H170))))),(IF(ISTEXT(I170),IF(I170="N/A","",_xlfn.NUMBERVALUE(LEFT(I170,(FIND("(",I170)-2)))),_xlfn.NUMBERVALUE(INDIRECT(CELL("address",I170))))),(IF(ISTEXT(J170),IF(J170="N/A","",_xlfn.NUMBERVALUE(LEFT(J170,(FIND("(",J170)-2)))),_xlfn.NUMBERVALUE(INDIRECT(CELL("address",J170))))),(IF(ISTEXT(K170),IF(K170="N/A","",_xlfn.NUMBERVALUE(LEFT(K170,(FIND("(",K170)-2)))),_xlfn.NUMBERVALUE(INDIRECT(CELL("address",K170)))))),MIN(G170:K170))</f>
        <v>0</v>
      </c>
      <c r="S170" s="57" t="str">
        <f>IFERROR((F170*Q170),"")</f>
        <v/>
      </c>
    </row>
    <row r="171" spans="2:19" x14ac:dyDescent="0.25">
      <c r="B171" s="2" t="str">
        <f t="shared" si="4"/>
        <v/>
      </c>
      <c r="C171" s="11"/>
      <c r="D171" s="10"/>
      <c r="E171" s="3"/>
      <c r="F171" s="3"/>
      <c r="G171" s="4"/>
      <c r="H171" s="4"/>
      <c r="I171" s="4"/>
      <c r="J171" s="4"/>
      <c r="K171" s="4"/>
      <c r="L171" s="15" t="str">
        <f>IF(ISBLANK(G171),"",IF(G171="N/A","",IF(ISNUMBER(G171),+G171,_xlfn.NUMBERVALUE(LEFT(G171,(FIND("(",G171)-2))))))</f>
        <v/>
      </c>
      <c r="M171" s="15" t="str">
        <f>IF(ISBLANK(H171),"",IF(H171="N/A","",IF(ISNUMBER(H171),+H171,_xlfn.NUMBERVALUE(LEFT(H171,(FIND("(",H171)-2))))))</f>
        <v/>
      </c>
      <c r="N171" s="15" t="str">
        <f>IF(ISBLANK(I171),"",IF(I171="N/A","",IF(ISNUMBER(I171),+I171,_xlfn.NUMBERVALUE(LEFT(I171,(FIND("(",I171)-2))))))</f>
        <v/>
      </c>
      <c r="O171" s="15" t="str">
        <f>IF(ISBLANK(J171),"",IF(J171="N/A","",IF(ISNUMBER(J171),+J171,_xlfn.NUMBERVALUE(LEFT(J171,(FIND("(",J171)-2))))))</f>
        <v/>
      </c>
      <c r="P171" s="15" t="str">
        <f>IF(ISBLANK(K171),"",IF(K171="N/A","",IF(ISNUMBER(K171),+K171,_xlfn.NUMBERVALUE(LEFT(K171,(FIND("(",K171)-2))))))</f>
        <v/>
      </c>
      <c r="Q171" s="56" t="str">
        <f>IF(SUM(L171:P171)&gt;0,MIN(L171,M171,N171,O171,P171),"")</f>
        <v/>
      </c>
      <c r="R171" s="44">
        <f ca="1">IFERROR(MIN((IF(ISTEXT(G171),IF(G171="N/A","",_xlfn.NUMBERVALUE(LEFT(G171,(FIND("(",G171)-2)))),_xlfn.NUMBERVALUE(INDIRECT(CELL("address",G171))))),(IF(ISTEXT(H171),IF(H171="N/A","",_xlfn.NUMBERVALUE(LEFT(H171,(FIND("(",H171)-2)))),_xlfn.NUMBERVALUE(INDIRECT(CELL("address",H171))))),(IF(ISTEXT(I171),IF(I171="N/A","",_xlfn.NUMBERVALUE(LEFT(I171,(FIND("(",I171)-2)))),_xlfn.NUMBERVALUE(INDIRECT(CELL("address",I171))))),(IF(ISTEXT(J171),IF(J171="N/A","",_xlfn.NUMBERVALUE(LEFT(J171,(FIND("(",J171)-2)))),_xlfn.NUMBERVALUE(INDIRECT(CELL("address",J171))))),(IF(ISTEXT(K171),IF(K171="N/A","",_xlfn.NUMBERVALUE(LEFT(K171,(FIND("(",K171)-2)))),_xlfn.NUMBERVALUE(INDIRECT(CELL("address",K171)))))),MIN(G171:K171))</f>
        <v>0</v>
      </c>
      <c r="S171" s="57" t="str">
        <f>IFERROR((F171*Q171),"")</f>
        <v/>
      </c>
    </row>
    <row r="172" spans="2:19" x14ac:dyDescent="0.25">
      <c r="B172" s="2" t="str">
        <f t="shared" si="4"/>
        <v/>
      </c>
      <c r="C172" s="11"/>
      <c r="D172" s="10"/>
      <c r="E172" s="3"/>
      <c r="F172" s="3"/>
      <c r="G172" s="4"/>
      <c r="H172" s="4"/>
      <c r="I172" s="4"/>
      <c r="J172" s="4"/>
      <c r="K172" s="4"/>
      <c r="L172" s="15" t="str">
        <f>IF(ISBLANK(G172),"",IF(G172="N/A","",IF(ISNUMBER(G172),+G172,_xlfn.NUMBERVALUE(LEFT(G172,(FIND("(",G172)-2))))))</f>
        <v/>
      </c>
      <c r="M172" s="15" t="str">
        <f>IF(ISBLANK(H172),"",IF(H172="N/A","",IF(ISNUMBER(H172),+H172,_xlfn.NUMBERVALUE(LEFT(H172,(FIND("(",H172)-2))))))</f>
        <v/>
      </c>
      <c r="N172" s="15" t="str">
        <f>IF(ISBLANK(I172),"",IF(I172="N/A","",IF(ISNUMBER(I172),+I172,_xlfn.NUMBERVALUE(LEFT(I172,(FIND("(",I172)-2))))))</f>
        <v/>
      </c>
      <c r="O172" s="15" t="str">
        <f>IF(ISBLANK(J172),"",IF(J172="N/A","",IF(ISNUMBER(J172),+J172,_xlfn.NUMBERVALUE(LEFT(J172,(FIND("(",J172)-2))))))</f>
        <v/>
      </c>
      <c r="P172" s="15" t="str">
        <f>IF(ISBLANK(K172),"",IF(K172="N/A","",IF(ISNUMBER(K172),+K172,_xlfn.NUMBERVALUE(LEFT(K172,(FIND("(",K172)-2))))))</f>
        <v/>
      </c>
      <c r="Q172" s="56" t="str">
        <f>IF(SUM(L172:P172)&gt;0,MIN(L172,M172,N172,O172,P172),"")</f>
        <v/>
      </c>
      <c r="R172" s="44">
        <f ca="1">IFERROR(MIN((IF(ISTEXT(G172),IF(G172="N/A","",_xlfn.NUMBERVALUE(LEFT(G172,(FIND("(",G172)-2)))),_xlfn.NUMBERVALUE(INDIRECT(CELL("address",G172))))),(IF(ISTEXT(H172),IF(H172="N/A","",_xlfn.NUMBERVALUE(LEFT(H172,(FIND("(",H172)-2)))),_xlfn.NUMBERVALUE(INDIRECT(CELL("address",H172))))),(IF(ISTEXT(I172),IF(I172="N/A","",_xlfn.NUMBERVALUE(LEFT(I172,(FIND("(",I172)-2)))),_xlfn.NUMBERVALUE(INDIRECT(CELL("address",I172))))),(IF(ISTEXT(J172),IF(J172="N/A","",_xlfn.NUMBERVALUE(LEFT(J172,(FIND("(",J172)-2)))),_xlfn.NUMBERVALUE(INDIRECT(CELL("address",J172))))),(IF(ISTEXT(K172),IF(K172="N/A","",_xlfn.NUMBERVALUE(LEFT(K172,(FIND("(",K172)-2)))),_xlfn.NUMBERVALUE(INDIRECT(CELL("address",K172)))))),MIN(G172:K172))</f>
        <v>0</v>
      </c>
      <c r="S172" s="57" t="str">
        <f>IFERROR((F172*Q172),"")</f>
        <v/>
      </c>
    </row>
  </sheetData>
  <autoFilter ref="B2:S2" xr:uid="{8A125133-BA78-4946-AB22-D4AA18F3BEDA}">
    <sortState xmlns:xlrd2="http://schemas.microsoft.com/office/spreadsheetml/2017/richdata2" ref="B3:S172">
      <sortCondition ref="B2"/>
    </sortState>
  </autoFilter>
  <sortState xmlns:xlrd2="http://schemas.microsoft.com/office/spreadsheetml/2017/richdata2" ref="B3:R30">
    <sortCondition descending="1" ref="B3:B30"/>
  </sortState>
  <mergeCells count="2">
    <mergeCell ref="U13:V13"/>
    <mergeCell ref="G1:K1"/>
  </mergeCells>
  <phoneticPr fontId="7" type="noConversion"/>
  <conditionalFormatting sqref="W13">
    <cfRule type="containsText" dxfId="3" priority="1" operator="containsText" text="SUCCESS">
      <formula>NOT(ISERROR(SEARCH("SUCCESS",W13)))</formula>
    </cfRule>
    <cfRule type="containsText" dxfId="2" priority="2" operator="containsText" text="ERROR OCCURRED">
      <formula>NOT(ISERROR(SEARCH("ERROR OCCURRED",W13)))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C406-9F74-41C5-81EB-690737865BDB}">
  <dimension ref="B1:M66"/>
  <sheetViews>
    <sheetView topLeftCell="A52" workbookViewId="0">
      <selection activeCell="L1" sqref="L1"/>
    </sheetView>
  </sheetViews>
  <sheetFormatPr defaultRowHeight="15" x14ac:dyDescent="0.25"/>
  <cols>
    <col min="2" max="2" width="31.5703125" bestFit="1" customWidth="1"/>
    <col min="3" max="3" width="20.5703125" bestFit="1" customWidth="1"/>
    <col min="4" max="4" width="18.7109375" bestFit="1" customWidth="1"/>
    <col min="7" max="7" width="9.85546875" style="9" customWidth="1"/>
    <col min="8" max="8" width="33.140625" style="9" bestFit="1" customWidth="1"/>
    <col min="9" max="9" width="18.5703125" style="9" bestFit="1" customWidth="1"/>
    <col min="10" max="10" width="9.140625" style="9"/>
    <col min="11" max="11" width="20.28515625" style="9" customWidth="1"/>
    <col min="12" max="12" width="15.5703125" style="42" bestFit="1" customWidth="1"/>
    <col min="13" max="13" width="10.140625" bestFit="1" customWidth="1"/>
  </cols>
  <sheetData>
    <row r="1" spans="2:12" ht="18.75" customHeight="1" x14ac:dyDescent="0.25">
      <c r="G1" s="64" t="s">
        <v>17</v>
      </c>
      <c r="H1" s="64"/>
      <c r="I1" s="64"/>
      <c r="J1" s="65">
        <f>INDEX(B4:D9,MATCH(L1,B4:B9,0),2)</f>
        <v>3</v>
      </c>
      <c r="K1" s="65"/>
      <c r="L1" s="34">
        <v>4</v>
      </c>
    </row>
    <row r="2" spans="2:12" x14ac:dyDescent="0.25">
      <c r="G2" s="17" t="s">
        <v>3</v>
      </c>
      <c r="H2" s="21" t="s">
        <v>4</v>
      </c>
      <c r="I2" s="21" t="s">
        <v>5</v>
      </c>
      <c r="J2" s="21" t="s">
        <v>6</v>
      </c>
      <c r="K2" s="21" t="s">
        <v>16</v>
      </c>
      <c r="L2" s="21" t="s">
        <v>2</v>
      </c>
    </row>
    <row r="3" spans="2:12" x14ac:dyDescent="0.25">
      <c r="B3" s="8" t="s">
        <v>10</v>
      </c>
      <c r="C3" s="8" t="s">
        <v>14</v>
      </c>
      <c r="D3" s="6" t="s">
        <v>9</v>
      </c>
      <c r="G3" s="38">
        <f>IF(+J1&gt;0,1,"")</f>
        <v>1</v>
      </c>
      <c r="H3" s="10" t="str">
        <f>IFERROR(INDEX('BID EVA'!$B$3:$S$1048576,(MATCH($L$1,'BID EVA'!$B$3:$B$1048576,0)+$G3-1),3),"")</f>
        <v>12*3 Sunk Box</v>
      </c>
      <c r="I3" s="10" t="str">
        <f>IFERROR(INDEX('BID EVA'!$B$3:$S$1048576,(MATCH($L$1,'BID EVA'!$B$3:$B$1048576,0)+$G3-1),4),"")</f>
        <v>Ns</v>
      </c>
      <c r="J3" s="10">
        <f>IFERROR(INDEX('BID EVA'!$B$3:$S$1048576,(MATCH($L$1,'BID EVA'!$B$3:$B$1048576,0)+$G3-1),5),"")</f>
        <v>1</v>
      </c>
      <c r="K3" s="43">
        <f>IFERROR(INDEX('BID EVA'!$B$3:$S$1048576,(MATCH($L$1,'BID EVA'!$B$3:$B$1048576,0)+$G3-1),MATCH($L$1,'BID EVA'!B$2:S$2,0)),"")</f>
        <v>190</v>
      </c>
      <c r="L3" s="44">
        <f>IFERROR(IF(ISNUMBER(K3),(J3*K3),(J3*_xlfn.NUMBERVALUE(LEFT(K3,(FIND("(",K3)-2))))),"")</f>
        <v>190</v>
      </c>
    </row>
    <row r="4" spans="2:12" x14ac:dyDescent="0.25">
      <c r="B4" s="8">
        <v>1</v>
      </c>
      <c r="C4" s="7">
        <f>COUNTIF('BID EVA'!B$3:B$1048576,SUMMARY!B4)</f>
        <v>2</v>
      </c>
      <c r="D4" s="24">
        <f>SUMIF('BID EVA'!B$3:B$1048576,SUMMARY!B4,'BID EVA'!S$3:S$1048576)</f>
        <v>2450</v>
      </c>
      <c r="G4" s="38">
        <f>IF(G3&lt;J$1,(G3+1),"")</f>
        <v>2</v>
      </c>
      <c r="H4" s="10" t="str">
        <f>IFERROR(INDEX('BID EVA'!$B$3:$S$1048576,(MATCH($L$1,'BID EVA'!$B$3:$B$1048576,0)+G4-1),3),"")</f>
        <v>4 POLE Conductor</v>
      </c>
      <c r="I4" s="10" t="str">
        <f>IFERROR(INDEX('BID EVA'!$B$3:$S$1048576,(MATCH($L$1,'BID EVA'!$B$3:$B$1048576,0)+$G4-1),4),"")</f>
        <v>Ns</v>
      </c>
      <c r="J4" s="10">
        <f>IFERROR(INDEX('BID EVA'!$B$3:$S$1048576,(MATCH($L$1,'BID EVA'!$B$3:$B$1048576,0)+$G4-1),5),"")</f>
        <v>1</v>
      </c>
      <c r="K4" s="43">
        <f>IFERROR(INDEX('BID EVA'!$B$3:$S$1048576,(MATCH($L$1,'BID EVA'!$B$3:$B$1048576,0)+$G4-1),MATCH($L$1,'BID EVA'!B$2:S$2,0)),"")</f>
        <v>5500</v>
      </c>
      <c r="L4" s="44">
        <f t="shared" ref="L4:L65" si="0">IFERROR(IF(ISNUMBER(K4),(J4*K4),(J4*_xlfn.NUMBERVALUE(LEFT(K4,(FIND("(",K4)-2))))),"")</f>
        <v>5500</v>
      </c>
    </row>
    <row r="5" spans="2:12" x14ac:dyDescent="0.25">
      <c r="B5" s="8">
        <v>2</v>
      </c>
      <c r="C5" s="7">
        <f>COUNTIF('BID EVA'!B$3:B$1048576,SUMMARY!B5)</f>
        <v>4</v>
      </c>
      <c r="D5" s="24">
        <f>SUMIF('BID EVA'!B$3:B$1048576,SUMMARY!B5,'BID EVA'!S$3:S$1048576)</f>
        <v>8272</v>
      </c>
      <c r="G5" s="38">
        <f t="shared" ref="G5:G65" si="1">IF(G4&lt;J$1,(G4+1),"")</f>
        <v>3</v>
      </c>
      <c r="H5" s="10" t="str">
        <f>IFERROR(INDEX('BID EVA'!$B$3:$S$1048576,(MATCH($L$1,'BID EVA'!$B$3:$B$1048576,0)+G5-1),3),"")</f>
        <v>12mm Anchor bolt 4"</v>
      </c>
      <c r="I5" s="10" t="str">
        <f>IFERROR(INDEX('BID EVA'!$B$3:$S$1048576,(MATCH($L$1,'BID EVA'!$B$3:$B$1048576,0)+$G5-1),4),"")</f>
        <v>Nrs</v>
      </c>
      <c r="J5" s="10">
        <f>IFERROR(INDEX('BID EVA'!$B$3:$S$1048576,(MATCH($L$1,'BID EVA'!$B$3:$B$1048576,0)+$G5-1),5),"")</f>
        <v>12</v>
      </c>
      <c r="K5" s="43">
        <f>IFERROR(INDEX('BID EVA'!$B$3:$S$1048576,(MATCH($L$1,'BID EVA'!$B$3:$B$1048576,0)+$G5-1),MATCH($L$1,'BID EVA'!B$2:S$2,0)),"")</f>
        <v>90</v>
      </c>
      <c r="L5" s="44">
        <f t="shared" si="0"/>
        <v>1080</v>
      </c>
    </row>
    <row r="6" spans="2:12" x14ac:dyDescent="0.25">
      <c r="B6" s="8">
        <v>3</v>
      </c>
      <c r="C6" s="7">
        <f>COUNTIF('BID EVA'!B$3:B$1048576,SUMMARY!B6)</f>
        <v>20</v>
      </c>
      <c r="D6" s="24">
        <f>SUMIF('BID EVA'!B$3:B$1048576,SUMMARY!B6,'BID EVA'!S$3:S$1048576)</f>
        <v>142900</v>
      </c>
      <c r="G6" s="38" t="str">
        <f t="shared" si="1"/>
        <v/>
      </c>
      <c r="H6" s="10" t="str">
        <f>IFERROR(INDEX('BID EVA'!$B$3:$S$1048576,(MATCH($L$1,'BID EVA'!$B$3:$B$1048576,0)+G6-1),3),"")</f>
        <v/>
      </c>
      <c r="I6" s="10" t="str">
        <f>IFERROR(INDEX('BID EVA'!$B$3:$S$1048576,(MATCH($L$1,'BID EVA'!$B$3:$B$1048576,0)+$G6-1),4),"")</f>
        <v/>
      </c>
      <c r="J6" s="10" t="str">
        <f>IFERROR(INDEX('BID EVA'!$B$3:$S$1048576,(MATCH($L$1,'BID EVA'!$B$3:$B$1048576,0)+$G6-1),5),"")</f>
        <v/>
      </c>
      <c r="K6" s="43" t="str">
        <f>IFERROR(INDEX('BID EVA'!$B$3:$S$1048576,(MATCH($L$1,'BID EVA'!$B$3:$B$1048576,0)+$G6-1),MATCH($L$1,'BID EVA'!B$2:S$2,0)),"")</f>
        <v/>
      </c>
      <c r="L6" s="44" t="str">
        <f t="shared" si="0"/>
        <v/>
      </c>
    </row>
    <row r="7" spans="2:12" x14ac:dyDescent="0.25">
      <c r="B7" s="8">
        <v>4</v>
      </c>
      <c r="C7" s="7">
        <f>COUNTIF('BID EVA'!B$3:B$1048576,SUMMARY!B7)</f>
        <v>3</v>
      </c>
      <c r="D7" s="24">
        <f>SUMIF('BID EVA'!B$3:B$1048576,SUMMARY!B7,'BID EVA'!S$3:S$1048576)</f>
        <v>6770</v>
      </c>
      <c r="G7" s="38" t="str">
        <f t="shared" si="1"/>
        <v/>
      </c>
      <c r="H7" s="10" t="str">
        <f>IFERROR(INDEX('BID EVA'!$B$3:$S$1048576,(MATCH($L$1,'BID EVA'!$B$3:$B$1048576,0)+G7-1),3),"")</f>
        <v/>
      </c>
      <c r="I7" s="10" t="str">
        <f>IFERROR(INDEX('BID EVA'!$B$3:$S$1048576,(MATCH($L$1,'BID EVA'!$B$3:$B$1048576,0)+$G7-1),4),"")</f>
        <v/>
      </c>
      <c r="J7" s="10" t="str">
        <f>IFERROR(INDEX('BID EVA'!$B$3:$S$1048576,(MATCH($L$1,'BID EVA'!$B$3:$B$1048576,0)+$G7-1),5),"")</f>
        <v/>
      </c>
      <c r="K7" s="43" t="str">
        <f>IFERROR(INDEX('BID EVA'!$B$3:$S$1048576,(MATCH($L$1,'BID EVA'!$B$3:$B$1048576,0)+$G7-1),MATCH($L$1,'BID EVA'!B$2:S$2,0)),"")</f>
        <v/>
      </c>
      <c r="L7" s="44" t="str">
        <f t="shared" si="0"/>
        <v/>
      </c>
    </row>
    <row r="8" spans="2:12" x14ac:dyDescent="0.25">
      <c r="B8" s="8">
        <v>5</v>
      </c>
      <c r="C8" s="7">
        <f>COUNTIF('BID EVA'!B$3:B$1048576,SUMMARY!B8)</f>
        <v>0</v>
      </c>
      <c r="D8" s="24">
        <f>SUMIF('BID EVA'!B$3:B$1048576,SUMMARY!B8,'BID EVA'!S$3:S$1048576)</f>
        <v>0</v>
      </c>
      <c r="G8" s="38" t="str">
        <f t="shared" si="1"/>
        <v/>
      </c>
      <c r="H8" s="10" t="str">
        <f>IFERROR(INDEX('BID EVA'!$B$3:$S$1048576,(MATCH($L$1,'BID EVA'!$B$3:$B$1048576,0)+G8-1),3),"")</f>
        <v/>
      </c>
      <c r="I8" s="10" t="str">
        <f>IFERROR(INDEX('BID EVA'!$B$3:$S$1048576,(MATCH($L$1,'BID EVA'!$B$3:$B$1048576,0)+$G8-1),4),"")</f>
        <v/>
      </c>
      <c r="J8" s="10" t="str">
        <f>IFERROR(INDEX('BID EVA'!$B$3:$S$1048576,(MATCH($L$1,'BID EVA'!$B$3:$B$1048576,0)+$G8-1),5),"")</f>
        <v/>
      </c>
      <c r="K8" s="43" t="str">
        <f>IFERROR(INDEX('BID EVA'!$B$3:$S$1048576,(MATCH($L$1,'BID EVA'!$B$3:$B$1048576,0)+$G8-1),MATCH($L$1,'BID EVA'!B$2:S$2,0)),"")</f>
        <v/>
      </c>
      <c r="L8" s="44" t="str">
        <f t="shared" si="0"/>
        <v/>
      </c>
    </row>
    <row r="9" spans="2:12" x14ac:dyDescent="0.25">
      <c r="B9" s="35"/>
      <c r="C9" s="36"/>
      <c r="D9" s="37"/>
      <c r="G9" s="38" t="str">
        <f t="shared" si="1"/>
        <v/>
      </c>
      <c r="H9" s="10" t="str">
        <f>IFERROR(INDEX('BID EVA'!$B$3:$S$1048576,(MATCH($L$1,'BID EVA'!$B$3:$B$1048576,0)+G9-1),3),"")</f>
        <v/>
      </c>
      <c r="I9" s="10" t="str">
        <f>IFERROR(INDEX('BID EVA'!$B$3:$S$1048576,(MATCH($L$1,'BID EVA'!$B$3:$B$1048576,0)+$G9-1),4),"")</f>
        <v/>
      </c>
      <c r="J9" s="10" t="str">
        <f>IFERROR(INDEX('BID EVA'!$B$3:$S$1048576,(MATCH($L$1,'BID EVA'!$B$3:$B$1048576,0)+$G9-1),5),"")</f>
        <v/>
      </c>
      <c r="K9" s="43" t="str">
        <f>IFERROR(INDEX('BID EVA'!$B$3:$S$1048576,(MATCH($L$1,'BID EVA'!$B$3:$B$1048576,0)+$G9-1),MATCH($L$1,'BID EVA'!B$2:S$2,0)),"")</f>
        <v/>
      </c>
      <c r="L9" s="44" t="str">
        <f t="shared" si="0"/>
        <v/>
      </c>
    </row>
    <row r="10" spans="2:12" x14ac:dyDescent="0.25">
      <c r="B10" s="25" t="s">
        <v>11</v>
      </c>
      <c r="C10" s="25"/>
      <c r="D10" s="26">
        <f>SUM(D4:D8)</f>
        <v>160392</v>
      </c>
      <c r="G10" s="38" t="str">
        <f t="shared" si="1"/>
        <v/>
      </c>
      <c r="H10" s="10" t="str">
        <f>IFERROR(INDEX('BID EVA'!$B$3:$S$1048576,(MATCH($L$1,'BID EVA'!$B$3:$B$1048576,0)+G10-1),3),"")</f>
        <v/>
      </c>
      <c r="I10" s="10" t="str">
        <f>IFERROR(INDEX('BID EVA'!$B$3:$S$1048576,(MATCH($L$1,'BID EVA'!$B$3:$B$1048576,0)+$G10-1),4),"")</f>
        <v/>
      </c>
      <c r="J10" s="10" t="str">
        <f>IFERROR(INDEX('BID EVA'!$B$3:$S$1048576,(MATCH($L$1,'BID EVA'!$B$3:$B$1048576,0)+$G10-1),5),"")</f>
        <v/>
      </c>
      <c r="K10" s="43" t="str">
        <f>IFERROR(INDEX('BID EVA'!$B$3:$S$1048576,(MATCH($L$1,'BID EVA'!$B$3:$B$1048576,0)+$G10-1),MATCH($L$1,'BID EVA'!B$2:S$2,0)),"")</f>
        <v/>
      </c>
      <c r="L10" s="44" t="str">
        <f t="shared" si="0"/>
        <v/>
      </c>
    </row>
    <row r="11" spans="2:12" x14ac:dyDescent="0.25">
      <c r="G11" s="38" t="str">
        <f t="shared" si="1"/>
        <v/>
      </c>
      <c r="H11" s="10" t="str">
        <f>IFERROR(INDEX('BID EVA'!$B$3:$S$1048576,(MATCH($L$1,'BID EVA'!$B$3:$B$1048576,0)+G11-1),3),"")</f>
        <v/>
      </c>
      <c r="I11" s="10" t="str">
        <f>IFERROR(INDEX('BID EVA'!$B$3:$S$1048576,(MATCH($L$1,'BID EVA'!$B$3:$B$1048576,0)+$G11-1),4),"")</f>
        <v/>
      </c>
      <c r="J11" s="10" t="str">
        <f>IFERROR(INDEX('BID EVA'!$B$3:$S$1048576,(MATCH($L$1,'BID EVA'!$B$3:$B$1048576,0)+$G11-1),5),"")</f>
        <v/>
      </c>
      <c r="K11" s="43" t="str">
        <f>IFERROR(INDEX('BID EVA'!$B$3:$S$1048576,(MATCH($L$1,'BID EVA'!$B$3:$B$1048576,0)+$G11-1),MATCH($L$1,'BID EVA'!B$2:S$2,0)),"")</f>
        <v/>
      </c>
      <c r="L11" s="44" t="str">
        <f t="shared" si="0"/>
        <v/>
      </c>
    </row>
    <row r="12" spans="2:12" x14ac:dyDescent="0.25">
      <c r="B12" s="27" t="s">
        <v>12</v>
      </c>
      <c r="C12" s="27"/>
      <c r="D12" s="28">
        <f>COUNTA('BID EVA'!D3:D1048576)</f>
        <v>39</v>
      </c>
      <c r="G12" s="38" t="str">
        <f t="shared" si="1"/>
        <v/>
      </c>
      <c r="H12" s="10" t="str">
        <f>IFERROR(INDEX('BID EVA'!$B$3:$S$1048576,(MATCH($L$1,'BID EVA'!$B$3:$B$1048576,0)+G12-1),3),"")</f>
        <v/>
      </c>
      <c r="I12" s="10" t="str">
        <f>IFERROR(INDEX('BID EVA'!$B$3:$S$1048576,(MATCH($L$1,'BID EVA'!$B$3:$B$1048576,0)+$G12-1),4),"")</f>
        <v/>
      </c>
      <c r="J12" s="10" t="str">
        <f>IFERROR(INDEX('BID EVA'!$B$3:$S$1048576,(MATCH($L$1,'BID EVA'!$B$3:$B$1048576,0)+$G12-1),5),"")</f>
        <v/>
      </c>
      <c r="K12" s="43" t="str">
        <f>IFERROR(INDEX('BID EVA'!$B$3:$S$1048576,(MATCH($L$1,'BID EVA'!$B$3:$B$1048576,0)+$G12-1),MATCH($L$1,'BID EVA'!B$2:S$2,0)),"")</f>
        <v/>
      </c>
      <c r="L12" s="44" t="str">
        <f t="shared" si="0"/>
        <v/>
      </c>
    </row>
    <row r="13" spans="2:12" x14ac:dyDescent="0.25">
      <c r="B13" s="27" t="s">
        <v>14</v>
      </c>
      <c r="C13" s="27"/>
      <c r="D13" s="28">
        <f>COUNTIF('BID EVA'!S3:S1048576,"&gt;0")</f>
        <v>29</v>
      </c>
      <c r="G13" s="38" t="str">
        <f t="shared" si="1"/>
        <v/>
      </c>
      <c r="H13" s="10" t="str">
        <f>IFERROR(INDEX('BID EVA'!$B$3:$S$1048576,(MATCH($L$1,'BID EVA'!$B$3:$B$1048576,0)+G13-1),3),"")</f>
        <v/>
      </c>
      <c r="I13" s="10" t="str">
        <f>IFERROR(INDEX('BID EVA'!$B$3:$S$1048576,(MATCH($L$1,'BID EVA'!$B$3:$B$1048576,0)+$G13-1),4),"")</f>
        <v/>
      </c>
      <c r="J13" s="10" t="str">
        <f>IFERROR(INDEX('BID EVA'!$B$3:$S$1048576,(MATCH($L$1,'BID EVA'!$B$3:$B$1048576,0)+$G13-1),5),"")</f>
        <v/>
      </c>
      <c r="K13" s="43" t="str">
        <f>IFERROR(INDEX('BID EVA'!$B$3:$S$1048576,(MATCH($L$1,'BID EVA'!$B$3:$B$1048576,0)+$G13-1),MATCH($L$1,'BID EVA'!B$2:S$2,0)),"")</f>
        <v/>
      </c>
      <c r="L13" s="44" t="str">
        <f t="shared" si="0"/>
        <v/>
      </c>
    </row>
    <row r="14" spans="2:12" x14ac:dyDescent="0.25">
      <c r="B14" s="27" t="s">
        <v>13</v>
      </c>
      <c r="C14" s="27"/>
      <c r="D14" s="28">
        <f>D12-D13</f>
        <v>10</v>
      </c>
      <c r="G14" s="38" t="str">
        <f t="shared" si="1"/>
        <v/>
      </c>
      <c r="H14" s="10" t="str">
        <f>IFERROR(INDEX('BID EVA'!$B$3:$S$1048576,(MATCH($L$1,'BID EVA'!$B$3:$B$1048576,0)+G14-1),3),"")</f>
        <v/>
      </c>
      <c r="I14" s="10" t="str">
        <f>IFERROR(INDEX('BID EVA'!$B$3:$S$1048576,(MATCH($L$1,'BID EVA'!$B$3:$B$1048576,0)+$G14-1),4),"")</f>
        <v/>
      </c>
      <c r="J14" s="10" t="str">
        <f>IFERROR(INDEX('BID EVA'!$B$3:$S$1048576,(MATCH($L$1,'BID EVA'!$B$3:$B$1048576,0)+$G14-1),5),"")</f>
        <v/>
      </c>
      <c r="K14" s="43" t="str">
        <f>IFERROR(INDEX('BID EVA'!$B$3:$S$1048576,(MATCH($L$1,'BID EVA'!$B$3:$B$1048576,0)+$G14-1),MATCH($L$1,'BID EVA'!B$2:S$2,0)),"")</f>
        <v/>
      </c>
      <c r="L14" s="44" t="str">
        <f t="shared" si="0"/>
        <v/>
      </c>
    </row>
    <row r="15" spans="2:12" x14ac:dyDescent="0.25">
      <c r="G15" s="38" t="str">
        <f t="shared" si="1"/>
        <v/>
      </c>
      <c r="H15" s="10" t="str">
        <f>IFERROR(INDEX('BID EVA'!$B$3:$S$1048576,(MATCH($L$1,'BID EVA'!$B$3:$B$1048576,0)+G15-1),3),"")</f>
        <v/>
      </c>
      <c r="I15" s="10" t="str">
        <f>IFERROR(INDEX('BID EVA'!$B$3:$S$1048576,(MATCH($L$1,'BID EVA'!$B$3:$B$1048576,0)+$G15-1),4),"")</f>
        <v/>
      </c>
      <c r="J15" s="10" t="str">
        <f>IFERROR(INDEX('BID EVA'!$B$3:$S$1048576,(MATCH($L$1,'BID EVA'!$B$3:$B$1048576,0)+$G15-1),5),"")</f>
        <v/>
      </c>
      <c r="K15" s="43" t="str">
        <f>IFERROR(INDEX('BID EVA'!$B$3:$S$1048576,(MATCH($L$1,'BID EVA'!$B$3:$B$1048576,0)+$G15-1),MATCH($L$1,'BID EVA'!B$2:S$2,0)),"")</f>
        <v/>
      </c>
      <c r="L15" s="44" t="str">
        <f t="shared" si="0"/>
        <v/>
      </c>
    </row>
    <row r="16" spans="2:12" ht="15.75" x14ac:dyDescent="0.25">
      <c r="B16" s="59" t="s">
        <v>15</v>
      </c>
      <c r="C16" s="59"/>
      <c r="D16" s="33" t="str">
        <f>IF(SUM(C4:C8)=D13,"SUCCESS","ERROR OCCURRED")</f>
        <v>SUCCESS</v>
      </c>
      <c r="G16" s="38" t="str">
        <f t="shared" si="1"/>
        <v/>
      </c>
      <c r="H16" s="10" t="str">
        <f>IFERROR(INDEX('BID EVA'!$B$3:$S$1048576,(MATCH($L$1,'BID EVA'!$B$3:$B$1048576,0)+G16-1),3),"")</f>
        <v/>
      </c>
      <c r="I16" s="10" t="str">
        <f>IFERROR(INDEX('BID EVA'!$B$3:$S$1048576,(MATCH($L$1,'BID EVA'!$B$3:$B$1048576,0)+$G16-1),4),"")</f>
        <v/>
      </c>
      <c r="J16" s="10" t="str">
        <f>IFERROR(INDEX('BID EVA'!$B$3:$S$1048576,(MATCH($L$1,'BID EVA'!$B$3:$B$1048576,0)+$G16-1),5),"")</f>
        <v/>
      </c>
      <c r="K16" s="43" t="str">
        <f>IFERROR(INDEX('BID EVA'!$B$3:$S$1048576,(MATCH($L$1,'BID EVA'!$B$3:$B$1048576,0)+$G16-1),MATCH($L$1,'BID EVA'!B$2:S$2,0)),"")</f>
        <v/>
      </c>
      <c r="L16" s="44" t="str">
        <f t="shared" si="0"/>
        <v/>
      </c>
    </row>
    <row r="17" spans="7:12" x14ac:dyDescent="0.25">
      <c r="G17" s="38" t="str">
        <f t="shared" si="1"/>
        <v/>
      </c>
      <c r="H17" s="10" t="str">
        <f>IFERROR(INDEX('BID EVA'!$B$3:$S$1048576,(MATCH($L$1,'BID EVA'!$B$3:$B$1048576,0)+G17-1),3),"")</f>
        <v/>
      </c>
      <c r="I17" s="10" t="str">
        <f>IFERROR(INDEX('BID EVA'!$B$3:$S$1048576,(MATCH($L$1,'BID EVA'!$B$3:$B$1048576,0)+$G17-1),4),"")</f>
        <v/>
      </c>
      <c r="J17" s="10" t="str">
        <f>IFERROR(INDEX('BID EVA'!$B$3:$S$1048576,(MATCH($L$1,'BID EVA'!$B$3:$B$1048576,0)+$G17-1),5),"")</f>
        <v/>
      </c>
      <c r="K17" s="43" t="str">
        <f>IFERROR(INDEX('BID EVA'!$B$3:$S$1048576,(MATCH($L$1,'BID EVA'!$B$3:$B$1048576,0)+$G17-1),MATCH($L$1,'BID EVA'!B$2:S$2,0)),"")</f>
        <v/>
      </c>
      <c r="L17" s="44" t="str">
        <f t="shared" si="0"/>
        <v/>
      </c>
    </row>
    <row r="18" spans="7:12" x14ac:dyDescent="0.25">
      <c r="G18" s="38" t="str">
        <f t="shared" si="1"/>
        <v/>
      </c>
      <c r="H18" s="10" t="str">
        <f>IFERROR(INDEX('BID EVA'!$B$3:$S$1048576,(MATCH($L$1,'BID EVA'!$B$3:$B$1048576,0)+G18-1),3),"")</f>
        <v/>
      </c>
      <c r="I18" s="10" t="str">
        <f>IFERROR(INDEX('BID EVA'!$B$3:$S$1048576,(MATCH($L$1,'BID EVA'!$B$3:$B$1048576,0)+$G18-1),4),"")</f>
        <v/>
      </c>
      <c r="J18" s="10" t="str">
        <f>IFERROR(INDEX('BID EVA'!$B$3:$S$1048576,(MATCH($L$1,'BID EVA'!$B$3:$B$1048576,0)+$G18-1),5),"")</f>
        <v/>
      </c>
      <c r="K18" s="43" t="str">
        <f>IFERROR(INDEX('BID EVA'!$B$3:$S$1048576,(MATCH($L$1,'BID EVA'!$B$3:$B$1048576,0)+$G18-1),MATCH($L$1,'BID EVA'!B$2:S$2,0)),"")</f>
        <v/>
      </c>
      <c r="L18" s="44" t="str">
        <f t="shared" si="0"/>
        <v/>
      </c>
    </row>
    <row r="19" spans="7:12" x14ac:dyDescent="0.25">
      <c r="G19" s="38" t="str">
        <f t="shared" si="1"/>
        <v/>
      </c>
      <c r="H19" s="10" t="str">
        <f>IFERROR(INDEX('BID EVA'!$B$3:$S$1048576,(MATCH($L$1,'BID EVA'!$B$3:$B$1048576,0)+G19-1),3),"")</f>
        <v/>
      </c>
      <c r="I19" s="10" t="str">
        <f>IFERROR(INDEX('BID EVA'!$B$3:$S$1048576,(MATCH($L$1,'BID EVA'!$B$3:$B$1048576,0)+$G19-1),4),"")</f>
        <v/>
      </c>
      <c r="J19" s="10" t="str">
        <f>IFERROR(INDEX('BID EVA'!$B$3:$S$1048576,(MATCH($L$1,'BID EVA'!$B$3:$B$1048576,0)+$G19-1),5),"")</f>
        <v/>
      </c>
      <c r="K19" s="43" t="str">
        <f>IFERROR(INDEX('BID EVA'!$B$3:$S$1048576,(MATCH($L$1,'BID EVA'!$B$3:$B$1048576,0)+$G19-1),MATCH($L$1,'BID EVA'!B$2:S$2,0)),"")</f>
        <v/>
      </c>
      <c r="L19" s="44" t="str">
        <f t="shared" si="0"/>
        <v/>
      </c>
    </row>
    <row r="20" spans="7:12" x14ac:dyDescent="0.25">
      <c r="G20" s="38" t="str">
        <f t="shared" si="1"/>
        <v/>
      </c>
      <c r="H20" s="10" t="str">
        <f>IFERROR(INDEX('BID EVA'!$B$3:$S$1048576,(MATCH($L$1,'BID EVA'!$B$3:$B$1048576,0)+G20-1),3),"")</f>
        <v/>
      </c>
      <c r="I20" s="10" t="str">
        <f>IFERROR(INDEX('BID EVA'!$B$3:$S$1048576,(MATCH($L$1,'BID EVA'!$B$3:$B$1048576,0)+$G20-1),4),"")</f>
        <v/>
      </c>
      <c r="J20" s="10" t="str">
        <f>IFERROR(INDEX('BID EVA'!$B$3:$S$1048576,(MATCH($L$1,'BID EVA'!$B$3:$B$1048576,0)+$G20-1),5),"")</f>
        <v/>
      </c>
      <c r="K20" s="43" t="str">
        <f>IFERROR(INDEX('BID EVA'!$B$3:$S$1048576,(MATCH($L$1,'BID EVA'!$B$3:$B$1048576,0)+$G20-1),MATCH($L$1,'BID EVA'!B$2:S$2,0)),"")</f>
        <v/>
      </c>
      <c r="L20" s="44" t="str">
        <f t="shared" si="0"/>
        <v/>
      </c>
    </row>
    <row r="21" spans="7:12" x14ac:dyDescent="0.25">
      <c r="G21" s="38" t="str">
        <f t="shared" si="1"/>
        <v/>
      </c>
      <c r="H21" s="10" t="str">
        <f>IFERROR(INDEX('BID EVA'!$B$3:$S$1048576,(MATCH($L$1,'BID EVA'!$B$3:$B$1048576,0)+G21-1),3),"")</f>
        <v/>
      </c>
      <c r="I21" s="10" t="str">
        <f>IFERROR(INDEX('BID EVA'!$B$3:$S$1048576,(MATCH($L$1,'BID EVA'!$B$3:$B$1048576,0)+$G21-1),4),"")</f>
        <v/>
      </c>
      <c r="J21" s="10" t="str">
        <f>IFERROR(INDEX('BID EVA'!$B$3:$S$1048576,(MATCH($L$1,'BID EVA'!$B$3:$B$1048576,0)+$G21-1),5),"")</f>
        <v/>
      </c>
      <c r="K21" s="43" t="str">
        <f>IFERROR(INDEX('BID EVA'!$B$3:$S$1048576,(MATCH($L$1,'BID EVA'!$B$3:$B$1048576,0)+$G21-1),MATCH($L$1,'BID EVA'!B$2:S$2,0)),"")</f>
        <v/>
      </c>
      <c r="L21" s="44" t="str">
        <f t="shared" si="0"/>
        <v/>
      </c>
    </row>
    <row r="22" spans="7:12" x14ac:dyDescent="0.25">
      <c r="G22" s="38" t="str">
        <f t="shared" si="1"/>
        <v/>
      </c>
      <c r="H22" s="10" t="str">
        <f>IFERROR(INDEX('BID EVA'!$B$3:$S$1048576,(MATCH($L$1,'BID EVA'!$B$3:$B$1048576,0)+G22-1),3),"")</f>
        <v/>
      </c>
      <c r="I22" s="10" t="str">
        <f>IFERROR(INDEX('BID EVA'!$B$3:$S$1048576,(MATCH($L$1,'BID EVA'!$B$3:$B$1048576,0)+$G22-1),4),"")</f>
        <v/>
      </c>
      <c r="J22" s="10" t="str">
        <f>IFERROR(INDEX('BID EVA'!$B$3:$S$1048576,(MATCH($L$1,'BID EVA'!$B$3:$B$1048576,0)+$G22-1),5),"")</f>
        <v/>
      </c>
      <c r="K22" s="43" t="str">
        <f>IFERROR(INDEX('BID EVA'!$B$3:$S$1048576,(MATCH($L$1,'BID EVA'!$B$3:$B$1048576,0)+$G22-1),MATCH($L$1,'BID EVA'!B$2:S$2,0)),"")</f>
        <v/>
      </c>
      <c r="L22" s="44" t="str">
        <f t="shared" si="0"/>
        <v/>
      </c>
    </row>
    <row r="23" spans="7:12" x14ac:dyDescent="0.25">
      <c r="G23" s="38" t="str">
        <f t="shared" si="1"/>
        <v/>
      </c>
      <c r="H23" s="10" t="str">
        <f>IFERROR(INDEX('BID EVA'!$B$3:$S$1048576,(MATCH($L$1,'BID EVA'!$B$3:$B$1048576,0)+G23-1),3),"")</f>
        <v/>
      </c>
      <c r="I23" s="10" t="str">
        <f>IFERROR(INDEX('BID EVA'!$B$3:$S$1048576,(MATCH($L$1,'BID EVA'!$B$3:$B$1048576,0)+$G23-1),4),"")</f>
        <v/>
      </c>
      <c r="J23" s="10" t="str">
        <f>IFERROR(INDEX('BID EVA'!$B$3:$S$1048576,(MATCH($L$1,'BID EVA'!$B$3:$B$1048576,0)+$G23-1),5),"")</f>
        <v/>
      </c>
      <c r="K23" s="43" t="str">
        <f>IFERROR(INDEX('BID EVA'!$B$3:$S$1048576,(MATCH($L$1,'BID EVA'!$B$3:$B$1048576,0)+$G23-1),MATCH($L$1,'BID EVA'!B$2:S$2,0)),"")</f>
        <v/>
      </c>
      <c r="L23" s="44" t="str">
        <f t="shared" si="0"/>
        <v/>
      </c>
    </row>
    <row r="24" spans="7:12" x14ac:dyDescent="0.25">
      <c r="G24" s="38" t="str">
        <f t="shared" si="1"/>
        <v/>
      </c>
      <c r="H24" s="10" t="str">
        <f>IFERROR(INDEX('BID EVA'!$B$3:$S$1048576,(MATCH($L$1,'BID EVA'!$B$3:$B$1048576,0)+G24-1),3),"")</f>
        <v/>
      </c>
      <c r="I24" s="10" t="str">
        <f>IFERROR(INDEX('BID EVA'!$B$3:$S$1048576,(MATCH($L$1,'BID EVA'!$B$3:$B$1048576,0)+$G24-1),4),"")</f>
        <v/>
      </c>
      <c r="J24" s="10" t="str">
        <f>IFERROR(INDEX('BID EVA'!$B$3:$S$1048576,(MATCH($L$1,'BID EVA'!$B$3:$B$1048576,0)+$G24-1),5),"")</f>
        <v/>
      </c>
      <c r="K24" s="43" t="str">
        <f>IFERROR(INDEX('BID EVA'!$B$3:$S$1048576,(MATCH($L$1,'BID EVA'!$B$3:$B$1048576,0)+$G24-1),MATCH($L$1,'BID EVA'!B$2:S$2,0)),"")</f>
        <v/>
      </c>
      <c r="L24" s="44" t="str">
        <f t="shared" si="0"/>
        <v/>
      </c>
    </row>
    <row r="25" spans="7:12" x14ac:dyDescent="0.25">
      <c r="G25" s="38" t="str">
        <f t="shared" si="1"/>
        <v/>
      </c>
      <c r="H25" s="10" t="str">
        <f>IFERROR(INDEX('BID EVA'!$B$3:$S$1048576,(MATCH($L$1,'BID EVA'!$B$3:$B$1048576,0)+G25-1),3),"")</f>
        <v/>
      </c>
      <c r="I25" s="10" t="str">
        <f>IFERROR(INDEX('BID EVA'!$B$3:$S$1048576,(MATCH($L$1,'BID EVA'!$B$3:$B$1048576,0)+$G25-1),4),"")</f>
        <v/>
      </c>
      <c r="J25" s="10" t="str">
        <f>IFERROR(INDEX('BID EVA'!$B$3:$S$1048576,(MATCH($L$1,'BID EVA'!$B$3:$B$1048576,0)+$G25-1),5),"")</f>
        <v/>
      </c>
      <c r="K25" s="43" t="str">
        <f>IFERROR(INDEX('BID EVA'!$B$3:$S$1048576,(MATCH($L$1,'BID EVA'!$B$3:$B$1048576,0)+$G25-1),MATCH($L$1,'BID EVA'!B$2:S$2,0)),"")</f>
        <v/>
      </c>
      <c r="L25" s="44" t="str">
        <f t="shared" si="0"/>
        <v/>
      </c>
    </row>
    <row r="26" spans="7:12" x14ac:dyDescent="0.25">
      <c r="G26" s="38" t="str">
        <f t="shared" si="1"/>
        <v/>
      </c>
      <c r="H26" s="10" t="str">
        <f>IFERROR(INDEX('BID EVA'!$B$3:$S$1048576,(MATCH($L$1,'BID EVA'!$B$3:$B$1048576,0)+G26-1),3),"")</f>
        <v/>
      </c>
      <c r="I26" s="10" t="str">
        <f>IFERROR(INDEX('BID EVA'!$B$3:$S$1048576,(MATCH($L$1,'BID EVA'!$B$3:$B$1048576,0)+$G26-1),4),"")</f>
        <v/>
      </c>
      <c r="J26" s="10" t="str">
        <f>IFERROR(INDEX('BID EVA'!$B$3:$S$1048576,(MATCH($L$1,'BID EVA'!$B$3:$B$1048576,0)+$G26-1),5),"")</f>
        <v/>
      </c>
      <c r="K26" s="43" t="str">
        <f>IFERROR(INDEX('BID EVA'!$B$3:$S$1048576,(MATCH($L$1,'BID EVA'!$B$3:$B$1048576,0)+$G26-1),MATCH($L$1,'BID EVA'!B$2:S$2,0)),"")</f>
        <v/>
      </c>
      <c r="L26" s="44" t="str">
        <f t="shared" si="0"/>
        <v/>
      </c>
    </row>
    <row r="27" spans="7:12" x14ac:dyDescent="0.25">
      <c r="G27" s="38" t="str">
        <f t="shared" si="1"/>
        <v/>
      </c>
      <c r="H27" s="10" t="str">
        <f>IFERROR(INDEX('BID EVA'!$B$3:$S$1048576,(MATCH($L$1,'BID EVA'!$B$3:$B$1048576,0)+G27-1),3),"")</f>
        <v/>
      </c>
      <c r="I27" s="10" t="str">
        <f>IFERROR(INDEX('BID EVA'!$B$3:$S$1048576,(MATCH($L$1,'BID EVA'!$B$3:$B$1048576,0)+$G27-1),4),"")</f>
        <v/>
      </c>
      <c r="J27" s="10" t="str">
        <f>IFERROR(INDEX('BID EVA'!$B$3:$S$1048576,(MATCH($L$1,'BID EVA'!$B$3:$B$1048576,0)+$G27-1),5),"")</f>
        <v/>
      </c>
      <c r="K27" s="43" t="str">
        <f>IFERROR(INDEX('BID EVA'!$B$3:$S$1048576,(MATCH($L$1,'BID EVA'!$B$3:$B$1048576,0)+$G27-1),MATCH($L$1,'BID EVA'!B$2:S$2,0)),"")</f>
        <v/>
      </c>
      <c r="L27" s="44" t="str">
        <f t="shared" si="0"/>
        <v/>
      </c>
    </row>
    <row r="28" spans="7:12" x14ac:dyDescent="0.25">
      <c r="G28" s="38" t="str">
        <f t="shared" si="1"/>
        <v/>
      </c>
      <c r="H28" s="10" t="str">
        <f>IFERROR(INDEX('BID EVA'!$B$3:$S$1048576,(MATCH($L$1,'BID EVA'!$B$3:$B$1048576,0)+G28-1),3),"")</f>
        <v/>
      </c>
      <c r="I28" s="10" t="str">
        <f>IFERROR(INDEX('BID EVA'!$B$3:$S$1048576,(MATCH($L$1,'BID EVA'!$B$3:$B$1048576,0)+$G28-1),4),"")</f>
        <v/>
      </c>
      <c r="J28" s="10" t="str">
        <f>IFERROR(INDEX('BID EVA'!$B$3:$S$1048576,(MATCH($L$1,'BID EVA'!$B$3:$B$1048576,0)+$G28-1),5),"")</f>
        <v/>
      </c>
      <c r="K28" s="43" t="str">
        <f>IFERROR(INDEX('BID EVA'!$B$3:$S$1048576,(MATCH($L$1,'BID EVA'!$B$3:$B$1048576,0)+$G28-1),MATCH($L$1,'BID EVA'!B$2:S$2,0)),"")</f>
        <v/>
      </c>
      <c r="L28" s="44" t="str">
        <f t="shared" si="0"/>
        <v/>
      </c>
    </row>
    <row r="29" spans="7:12" x14ac:dyDescent="0.25">
      <c r="G29" s="38" t="str">
        <f t="shared" si="1"/>
        <v/>
      </c>
      <c r="H29" s="10" t="str">
        <f>IFERROR(INDEX('BID EVA'!$B$3:$S$1048576,(MATCH($L$1,'BID EVA'!$B$3:$B$1048576,0)+G29-1),3),"")</f>
        <v/>
      </c>
      <c r="I29" s="10" t="str">
        <f>IFERROR(INDEX('BID EVA'!$B$3:$S$1048576,(MATCH($L$1,'BID EVA'!$B$3:$B$1048576,0)+$G29-1),4),"")</f>
        <v/>
      </c>
      <c r="J29" s="10" t="str">
        <f>IFERROR(INDEX('BID EVA'!$B$3:$S$1048576,(MATCH($L$1,'BID EVA'!$B$3:$B$1048576,0)+$G29-1),5),"")</f>
        <v/>
      </c>
      <c r="K29" s="43" t="str">
        <f>IFERROR(INDEX('BID EVA'!$B$3:$S$1048576,(MATCH($L$1,'BID EVA'!$B$3:$B$1048576,0)+$G29-1),MATCH($L$1,'BID EVA'!B$2:S$2,0)),"")</f>
        <v/>
      </c>
      <c r="L29" s="44" t="str">
        <f t="shared" si="0"/>
        <v/>
      </c>
    </row>
    <row r="30" spans="7:12" x14ac:dyDescent="0.25">
      <c r="G30" s="38" t="str">
        <f t="shared" si="1"/>
        <v/>
      </c>
      <c r="H30" s="10" t="str">
        <f>IFERROR(INDEX('BID EVA'!$B$3:$S$1048576,(MATCH($L$1,'BID EVA'!$B$3:$B$1048576,0)+G30-1),3),"")</f>
        <v/>
      </c>
      <c r="I30" s="10" t="str">
        <f>IFERROR(INDEX('BID EVA'!$B$3:$S$1048576,(MATCH($L$1,'BID EVA'!$B$3:$B$1048576,0)+$G30-1),4),"")</f>
        <v/>
      </c>
      <c r="J30" s="10" t="str">
        <f>IFERROR(INDEX('BID EVA'!$B$3:$S$1048576,(MATCH($L$1,'BID EVA'!$B$3:$B$1048576,0)+$G30-1),5),"")</f>
        <v/>
      </c>
      <c r="K30" s="43" t="str">
        <f>IFERROR(INDEX('BID EVA'!$B$3:$S$1048576,(MATCH($L$1,'BID EVA'!$B$3:$B$1048576,0)+$G30-1),MATCH($L$1,'BID EVA'!B$2:S$2,0)),"")</f>
        <v/>
      </c>
      <c r="L30" s="44" t="str">
        <f t="shared" si="0"/>
        <v/>
      </c>
    </row>
    <row r="31" spans="7:12" x14ac:dyDescent="0.25">
      <c r="G31" s="38" t="str">
        <f t="shared" si="1"/>
        <v/>
      </c>
      <c r="H31" s="10" t="str">
        <f>IFERROR(INDEX('BID EVA'!$B$3:$S$1048576,(MATCH($L$1,'BID EVA'!$B$3:$B$1048576,0)+G31-1),3),"")</f>
        <v/>
      </c>
      <c r="I31" s="10" t="str">
        <f>IFERROR(INDEX('BID EVA'!$B$3:$S$1048576,(MATCH($L$1,'BID EVA'!$B$3:$B$1048576,0)+$G31-1),4),"")</f>
        <v/>
      </c>
      <c r="J31" s="10" t="str">
        <f>IFERROR(INDEX('BID EVA'!$B$3:$S$1048576,(MATCH($L$1,'BID EVA'!$B$3:$B$1048576,0)+$G31-1),5),"")</f>
        <v/>
      </c>
      <c r="K31" s="43" t="str">
        <f>IFERROR(INDEX('BID EVA'!$B$3:$S$1048576,(MATCH($L$1,'BID EVA'!$B$3:$B$1048576,0)+$G31-1),MATCH($L$1,'BID EVA'!B$2:S$2,0)),"")</f>
        <v/>
      </c>
      <c r="L31" s="44" t="str">
        <f t="shared" si="0"/>
        <v/>
      </c>
    </row>
    <row r="32" spans="7:12" x14ac:dyDescent="0.25">
      <c r="G32" s="38" t="str">
        <f t="shared" si="1"/>
        <v/>
      </c>
      <c r="H32" s="10" t="str">
        <f>IFERROR(INDEX('BID EVA'!$B$3:$S$1048576,(MATCH($L$1,'BID EVA'!$B$3:$B$1048576,0)+G32-1),3),"")</f>
        <v/>
      </c>
      <c r="I32" s="10" t="str">
        <f>IFERROR(INDEX('BID EVA'!$B$3:$S$1048576,(MATCH($L$1,'BID EVA'!$B$3:$B$1048576,0)+$G32-1),4),"")</f>
        <v/>
      </c>
      <c r="J32" s="10" t="str">
        <f>IFERROR(INDEX('BID EVA'!$B$3:$S$1048576,(MATCH($L$1,'BID EVA'!$B$3:$B$1048576,0)+$G32-1),5),"")</f>
        <v/>
      </c>
      <c r="K32" s="43" t="str">
        <f>IFERROR(INDEX('BID EVA'!$B$3:$S$1048576,(MATCH($L$1,'BID EVA'!$B$3:$B$1048576,0)+$G32-1),MATCH($L$1,'BID EVA'!B$2:S$2,0)),"")</f>
        <v/>
      </c>
      <c r="L32" s="44" t="str">
        <f t="shared" si="0"/>
        <v/>
      </c>
    </row>
    <row r="33" spans="7:12" x14ac:dyDescent="0.25">
      <c r="G33" s="38" t="str">
        <f t="shared" si="1"/>
        <v/>
      </c>
      <c r="H33" s="10" t="str">
        <f>IFERROR(INDEX('BID EVA'!$B$3:$S$1048576,(MATCH($L$1,'BID EVA'!$B$3:$B$1048576,0)+G33-1),3),"")</f>
        <v/>
      </c>
      <c r="I33" s="10" t="str">
        <f>IFERROR(INDEX('BID EVA'!$B$3:$S$1048576,(MATCH($L$1,'BID EVA'!$B$3:$B$1048576,0)+$G33-1),4),"")</f>
        <v/>
      </c>
      <c r="J33" s="10" t="str">
        <f>IFERROR(INDEX('BID EVA'!$B$3:$S$1048576,(MATCH($L$1,'BID EVA'!$B$3:$B$1048576,0)+$G33-1),5),"")</f>
        <v/>
      </c>
      <c r="K33" s="43" t="str">
        <f>IFERROR(INDEX('BID EVA'!$B$3:$S$1048576,(MATCH($L$1,'BID EVA'!$B$3:$B$1048576,0)+$G33-1),MATCH($L$1,'BID EVA'!B$2:S$2,0)),"")</f>
        <v/>
      </c>
      <c r="L33" s="44" t="str">
        <f t="shared" si="0"/>
        <v/>
      </c>
    </row>
    <row r="34" spans="7:12" x14ac:dyDescent="0.25">
      <c r="G34" s="38" t="str">
        <f t="shared" si="1"/>
        <v/>
      </c>
      <c r="H34" s="10" t="str">
        <f>IFERROR(INDEX('BID EVA'!$B$3:$S$1048576,(MATCH($L$1,'BID EVA'!$B$3:$B$1048576,0)+G34-1),3),"")</f>
        <v/>
      </c>
      <c r="I34" s="10" t="str">
        <f>IFERROR(INDEX('BID EVA'!$B$3:$S$1048576,(MATCH($L$1,'BID EVA'!$B$3:$B$1048576,0)+$G34-1),4),"")</f>
        <v/>
      </c>
      <c r="J34" s="10" t="str">
        <f>IFERROR(INDEX('BID EVA'!$B$3:$S$1048576,(MATCH($L$1,'BID EVA'!$B$3:$B$1048576,0)+$G34-1),5),"")</f>
        <v/>
      </c>
      <c r="K34" s="43" t="str">
        <f>IFERROR(INDEX('BID EVA'!$B$3:$S$1048576,(MATCH($L$1,'BID EVA'!$B$3:$B$1048576,0)+$G34-1),MATCH($L$1,'BID EVA'!B$2:S$2,0)),"")</f>
        <v/>
      </c>
      <c r="L34" s="44" t="str">
        <f t="shared" si="0"/>
        <v/>
      </c>
    </row>
    <row r="35" spans="7:12" x14ac:dyDescent="0.25">
      <c r="G35" s="38" t="str">
        <f t="shared" si="1"/>
        <v/>
      </c>
      <c r="H35" s="10" t="str">
        <f>IFERROR(INDEX('BID EVA'!$B$3:$S$1048576,(MATCH($L$1,'BID EVA'!$B$3:$B$1048576,0)+G35-1),3),"")</f>
        <v/>
      </c>
      <c r="I35" s="10" t="str">
        <f>IFERROR(INDEX('BID EVA'!$B$3:$S$1048576,(MATCH($L$1,'BID EVA'!$B$3:$B$1048576,0)+$G35-1),4),"")</f>
        <v/>
      </c>
      <c r="J35" s="10" t="str">
        <f>IFERROR(INDEX('BID EVA'!$B$3:$S$1048576,(MATCH($L$1,'BID EVA'!$B$3:$B$1048576,0)+$G35-1),5),"")</f>
        <v/>
      </c>
      <c r="K35" s="43" t="str">
        <f>IFERROR(INDEX('BID EVA'!$B$3:$S$1048576,(MATCH($L$1,'BID EVA'!$B$3:$B$1048576,0)+$G35-1),MATCH($L$1,'BID EVA'!B$2:S$2,0)),"")</f>
        <v/>
      </c>
      <c r="L35" s="44" t="str">
        <f t="shared" si="0"/>
        <v/>
      </c>
    </row>
    <row r="36" spans="7:12" x14ac:dyDescent="0.25">
      <c r="G36" s="38" t="str">
        <f t="shared" si="1"/>
        <v/>
      </c>
      <c r="H36" s="10" t="str">
        <f>IFERROR(INDEX('BID EVA'!$B$3:$S$1048576,(MATCH($L$1,'BID EVA'!$B$3:$B$1048576,0)+G36-1),3),"")</f>
        <v/>
      </c>
      <c r="I36" s="10" t="str">
        <f>IFERROR(INDEX('BID EVA'!$B$3:$S$1048576,(MATCH($L$1,'BID EVA'!$B$3:$B$1048576,0)+$G36-1),4),"")</f>
        <v/>
      </c>
      <c r="J36" s="10" t="str">
        <f>IFERROR(INDEX('BID EVA'!$B$3:$S$1048576,(MATCH($L$1,'BID EVA'!$B$3:$B$1048576,0)+$G36-1),5),"")</f>
        <v/>
      </c>
      <c r="K36" s="43" t="str">
        <f>IFERROR(INDEX('BID EVA'!$B$3:$S$1048576,(MATCH($L$1,'BID EVA'!$B$3:$B$1048576,0)+$G36-1),MATCH($L$1,'BID EVA'!B$2:S$2,0)),"")</f>
        <v/>
      </c>
      <c r="L36" s="44" t="str">
        <f t="shared" si="0"/>
        <v/>
      </c>
    </row>
    <row r="37" spans="7:12" x14ac:dyDescent="0.25">
      <c r="G37" s="38" t="str">
        <f t="shared" si="1"/>
        <v/>
      </c>
      <c r="H37" s="10" t="str">
        <f>IFERROR(INDEX('BID EVA'!$B$3:$S$1048576,(MATCH($L$1,'BID EVA'!$B$3:$B$1048576,0)+G37-1),3),"")</f>
        <v/>
      </c>
      <c r="I37" s="10" t="str">
        <f>IFERROR(INDEX('BID EVA'!$B$3:$S$1048576,(MATCH($L$1,'BID EVA'!$B$3:$B$1048576,0)+$G37-1),4),"")</f>
        <v/>
      </c>
      <c r="J37" s="10" t="str">
        <f>IFERROR(INDEX('BID EVA'!$B$3:$S$1048576,(MATCH($L$1,'BID EVA'!$B$3:$B$1048576,0)+$G37-1),5),"")</f>
        <v/>
      </c>
      <c r="K37" s="43" t="str">
        <f>IFERROR(INDEX('BID EVA'!$B$3:$S$1048576,(MATCH($L$1,'BID EVA'!$B$3:$B$1048576,0)+$G37-1),MATCH($L$1,'BID EVA'!B$2:S$2,0)),"")</f>
        <v/>
      </c>
      <c r="L37" s="44" t="str">
        <f t="shared" si="0"/>
        <v/>
      </c>
    </row>
    <row r="38" spans="7:12" x14ac:dyDescent="0.25">
      <c r="G38" s="38" t="str">
        <f t="shared" si="1"/>
        <v/>
      </c>
      <c r="H38" s="10" t="str">
        <f>IFERROR(INDEX('BID EVA'!$B$3:$S$1048576,(MATCH($L$1,'BID EVA'!$B$3:$B$1048576,0)+G38-1),3),"")</f>
        <v/>
      </c>
      <c r="I38" s="10" t="str">
        <f>IFERROR(INDEX('BID EVA'!$B$3:$S$1048576,(MATCH($L$1,'BID EVA'!$B$3:$B$1048576,0)+$G38-1),4),"")</f>
        <v/>
      </c>
      <c r="J38" s="10" t="str">
        <f>IFERROR(INDEX('BID EVA'!$B$3:$S$1048576,(MATCH($L$1,'BID EVA'!$B$3:$B$1048576,0)+$G38-1),5),"")</f>
        <v/>
      </c>
      <c r="K38" s="43" t="str">
        <f>IFERROR(INDEX('BID EVA'!$B$3:$S$1048576,(MATCH($L$1,'BID EVA'!$B$3:$B$1048576,0)+$G38-1),MATCH($L$1,'BID EVA'!B$2:S$2,0)),"")</f>
        <v/>
      </c>
      <c r="L38" s="44" t="str">
        <f t="shared" si="0"/>
        <v/>
      </c>
    </row>
    <row r="39" spans="7:12" x14ac:dyDescent="0.25">
      <c r="G39" s="38" t="str">
        <f t="shared" si="1"/>
        <v/>
      </c>
      <c r="H39" s="10" t="str">
        <f>IFERROR(INDEX('BID EVA'!$B$3:$S$1048576,(MATCH($L$1,'BID EVA'!$B$3:$B$1048576,0)+G39-1),3),"")</f>
        <v/>
      </c>
      <c r="I39" s="10" t="str">
        <f>IFERROR(INDEX('BID EVA'!$B$3:$S$1048576,(MATCH($L$1,'BID EVA'!$B$3:$B$1048576,0)+$G39-1),4),"")</f>
        <v/>
      </c>
      <c r="J39" s="10" t="str">
        <f>IFERROR(INDEX('BID EVA'!$B$3:$S$1048576,(MATCH($L$1,'BID EVA'!$B$3:$B$1048576,0)+$G39-1),5),"")</f>
        <v/>
      </c>
      <c r="K39" s="43" t="str">
        <f>IFERROR(INDEX('BID EVA'!$B$3:$S$1048576,(MATCH($L$1,'BID EVA'!$B$3:$B$1048576,0)+$G39-1),MATCH($L$1,'BID EVA'!B$2:S$2,0)),"")</f>
        <v/>
      </c>
      <c r="L39" s="44" t="str">
        <f t="shared" si="0"/>
        <v/>
      </c>
    </row>
    <row r="40" spans="7:12" x14ac:dyDescent="0.25">
      <c r="G40" s="38" t="str">
        <f t="shared" si="1"/>
        <v/>
      </c>
      <c r="H40" s="10" t="str">
        <f>IFERROR(INDEX('BID EVA'!$B$3:$S$1048576,(MATCH($L$1,'BID EVA'!$B$3:$B$1048576,0)+G40-1),3),"")</f>
        <v/>
      </c>
      <c r="I40" s="10" t="str">
        <f>IFERROR(INDEX('BID EVA'!$B$3:$S$1048576,(MATCH($L$1,'BID EVA'!$B$3:$B$1048576,0)+$G40-1),4),"")</f>
        <v/>
      </c>
      <c r="J40" s="10" t="str">
        <f>IFERROR(INDEX('BID EVA'!$B$3:$S$1048576,(MATCH($L$1,'BID EVA'!$B$3:$B$1048576,0)+$G40-1),5),"")</f>
        <v/>
      </c>
      <c r="K40" s="43" t="str">
        <f>IFERROR(INDEX('BID EVA'!$B$3:$S$1048576,(MATCH($L$1,'BID EVA'!$B$3:$B$1048576,0)+$G40-1),MATCH($L$1,'BID EVA'!B$2:S$2,0)),"")</f>
        <v/>
      </c>
      <c r="L40" s="44" t="str">
        <f t="shared" si="0"/>
        <v/>
      </c>
    </row>
    <row r="41" spans="7:12" x14ac:dyDescent="0.25">
      <c r="G41" s="38" t="str">
        <f t="shared" si="1"/>
        <v/>
      </c>
      <c r="H41" s="10" t="str">
        <f>IFERROR(INDEX('BID EVA'!$B$3:$S$1048576,(MATCH($L$1,'BID EVA'!$B$3:$B$1048576,0)+G41-1),3),"")</f>
        <v/>
      </c>
      <c r="I41" s="10" t="str">
        <f>IFERROR(INDEX('BID EVA'!$B$3:$S$1048576,(MATCH($L$1,'BID EVA'!$B$3:$B$1048576,0)+$G41-1),4),"")</f>
        <v/>
      </c>
      <c r="J41" s="10" t="str">
        <f>IFERROR(INDEX('BID EVA'!$B$3:$S$1048576,(MATCH($L$1,'BID EVA'!$B$3:$B$1048576,0)+$G41-1),5),"")</f>
        <v/>
      </c>
      <c r="K41" s="43" t="str">
        <f>IFERROR(INDEX('BID EVA'!$B$3:$S$1048576,(MATCH($L$1,'BID EVA'!$B$3:$B$1048576,0)+$G41-1),MATCH($L$1,'BID EVA'!B$2:S$2,0)),"")</f>
        <v/>
      </c>
      <c r="L41" s="44" t="str">
        <f t="shared" si="0"/>
        <v/>
      </c>
    </row>
    <row r="42" spans="7:12" x14ac:dyDescent="0.25">
      <c r="G42" s="38" t="str">
        <f t="shared" si="1"/>
        <v/>
      </c>
      <c r="H42" s="10" t="str">
        <f>IFERROR(INDEX('BID EVA'!$B$3:$S$1048576,(MATCH($L$1,'BID EVA'!$B$3:$B$1048576,0)+G42-1),3),"")</f>
        <v/>
      </c>
      <c r="I42" s="10" t="str">
        <f>IFERROR(INDEX('BID EVA'!$B$3:$S$1048576,(MATCH($L$1,'BID EVA'!$B$3:$B$1048576,0)+$G42-1),4),"")</f>
        <v/>
      </c>
      <c r="J42" s="10" t="str">
        <f>IFERROR(INDEX('BID EVA'!$B$3:$S$1048576,(MATCH($L$1,'BID EVA'!$B$3:$B$1048576,0)+$G42-1),5),"")</f>
        <v/>
      </c>
      <c r="K42" s="43" t="str">
        <f>IFERROR(INDEX('BID EVA'!$B$3:$S$1048576,(MATCH($L$1,'BID EVA'!$B$3:$B$1048576,0)+$G42-1),MATCH($L$1,'BID EVA'!B$2:S$2,0)),"")</f>
        <v/>
      </c>
      <c r="L42" s="44" t="str">
        <f t="shared" si="0"/>
        <v/>
      </c>
    </row>
    <row r="43" spans="7:12" x14ac:dyDescent="0.25">
      <c r="G43" s="38" t="str">
        <f t="shared" si="1"/>
        <v/>
      </c>
      <c r="H43" s="10" t="str">
        <f>IFERROR(INDEX('BID EVA'!$B$3:$S$1048576,(MATCH($L$1,'BID EVA'!$B$3:$B$1048576,0)+G43-1),3),"")</f>
        <v/>
      </c>
      <c r="I43" s="10" t="str">
        <f>IFERROR(INDEX('BID EVA'!$B$3:$S$1048576,(MATCH($L$1,'BID EVA'!$B$3:$B$1048576,0)+$G43-1),4),"")</f>
        <v/>
      </c>
      <c r="J43" s="10" t="str">
        <f>IFERROR(INDEX('BID EVA'!$B$3:$S$1048576,(MATCH($L$1,'BID EVA'!$B$3:$B$1048576,0)+$G43-1),5),"")</f>
        <v/>
      </c>
      <c r="K43" s="43" t="str">
        <f>IFERROR(INDEX('BID EVA'!$B$3:$S$1048576,(MATCH($L$1,'BID EVA'!$B$3:$B$1048576,0)+$G43-1),MATCH($L$1,'BID EVA'!B$2:S$2,0)),"")</f>
        <v/>
      </c>
      <c r="L43" s="44" t="str">
        <f t="shared" si="0"/>
        <v/>
      </c>
    </row>
    <row r="44" spans="7:12" x14ac:dyDescent="0.25">
      <c r="G44" s="38" t="str">
        <f t="shared" si="1"/>
        <v/>
      </c>
      <c r="H44" s="10" t="str">
        <f>IFERROR(INDEX('BID EVA'!$B$3:$S$1048576,(MATCH($L$1,'BID EVA'!$B$3:$B$1048576,0)+G44-1),3),"")</f>
        <v/>
      </c>
      <c r="I44" s="10" t="str">
        <f>IFERROR(INDEX('BID EVA'!$B$3:$S$1048576,(MATCH($L$1,'BID EVA'!$B$3:$B$1048576,0)+$G44-1),4),"")</f>
        <v/>
      </c>
      <c r="J44" s="10" t="str">
        <f>IFERROR(INDEX('BID EVA'!$B$3:$S$1048576,(MATCH($L$1,'BID EVA'!$B$3:$B$1048576,0)+$G44-1),5),"")</f>
        <v/>
      </c>
      <c r="K44" s="43" t="str">
        <f>IFERROR(INDEX('BID EVA'!$B$3:$S$1048576,(MATCH($L$1,'BID EVA'!$B$3:$B$1048576,0)+$G44-1),MATCH($L$1,'BID EVA'!B$2:S$2,0)),"")</f>
        <v/>
      </c>
      <c r="L44" s="44" t="str">
        <f t="shared" si="0"/>
        <v/>
      </c>
    </row>
    <row r="45" spans="7:12" x14ac:dyDescent="0.25">
      <c r="G45" s="38" t="str">
        <f t="shared" si="1"/>
        <v/>
      </c>
      <c r="H45" s="10" t="str">
        <f>IFERROR(INDEX('BID EVA'!$B$3:$S$1048576,(MATCH($L$1,'BID EVA'!$B$3:$B$1048576,0)+G45-1),3),"")</f>
        <v/>
      </c>
      <c r="I45" s="10" t="str">
        <f>IFERROR(INDEX('BID EVA'!$B$3:$S$1048576,(MATCH($L$1,'BID EVA'!$B$3:$B$1048576,0)+$G45-1),4),"")</f>
        <v/>
      </c>
      <c r="J45" s="10" t="str">
        <f>IFERROR(INDEX('BID EVA'!$B$3:$S$1048576,(MATCH($L$1,'BID EVA'!$B$3:$B$1048576,0)+$G45-1),5),"")</f>
        <v/>
      </c>
      <c r="K45" s="43" t="str">
        <f>IFERROR(INDEX('BID EVA'!$B$3:$S$1048576,(MATCH($L$1,'BID EVA'!$B$3:$B$1048576,0)+$G45-1),MATCH($L$1,'BID EVA'!B$2:S$2,0)),"")</f>
        <v/>
      </c>
      <c r="L45" s="44" t="str">
        <f t="shared" si="0"/>
        <v/>
      </c>
    </row>
    <row r="46" spans="7:12" x14ac:dyDescent="0.25">
      <c r="G46" s="38" t="str">
        <f t="shared" si="1"/>
        <v/>
      </c>
      <c r="H46" s="10" t="str">
        <f>IFERROR(INDEX('BID EVA'!$B$3:$S$1048576,(MATCH($L$1,'BID EVA'!$B$3:$B$1048576,0)+G46-1),3),"")</f>
        <v/>
      </c>
      <c r="I46" s="10" t="str">
        <f>IFERROR(INDEX('BID EVA'!$B$3:$S$1048576,(MATCH($L$1,'BID EVA'!$B$3:$B$1048576,0)+$G46-1),4),"")</f>
        <v/>
      </c>
      <c r="J46" s="10" t="str">
        <f>IFERROR(INDEX('BID EVA'!$B$3:$S$1048576,(MATCH($L$1,'BID EVA'!$B$3:$B$1048576,0)+$G46-1),5),"")</f>
        <v/>
      </c>
      <c r="K46" s="43" t="str">
        <f>IFERROR(INDEX('BID EVA'!$B$3:$S$1048576,(MATCH($L$1,'BID EVA'!$B$3:$B$1048576,0)+$G46-1),MATCH($L$1,'BID EVA'!B$2:S$2,0)),"")</f>
        <v/>
      </c>
      <c r="L46" s="44" t="str">
        <f t="shared" si="0"/>
        <v/>
      </c>
    </row>
    <row r="47" spans="7:12" x14ac:dyDescent="0.25">
      <c r="G47" s="38" t="str">
        <f t="shared" si="1"/>
        <v/>
      </c>
      <c r="H47" s="10" t="str">
        <f>IFERROR(INDEX('BID EVA'!$B$3:$S$1048576,(MATCH($L$1,'BID EVA'!$B$3:$B$1048576,0)+G47-1),3),"")</f>
        <v/>
      </c>
      <c r="I47" s="10" t="str">
        <f>IFERROR(INDEX('BID EVA'!$B$3:$S$1048576,(MATCH($L$1,'BID EVA'!$B$3:$B$1048576,0)+$G47-1),4),"")</f>
        <v/>
      </c>
      <c r="J47" s="10" t="str">
        <f>IFERROR(INDEX('BID EVA'!$B$3:$S$1048576,(MATCH($L$1,'BID EVA'!$B$3:$B$1048576,0)+$G47-1),5),"")</f>
        <v/>
      </c>
      <c r="K47" s="43" t="str">
        <f>IFERROR(INDEX('BID EVA'!$B$3:$S$1048576,(MATCH($L$1,'BID EVA'!$B$3:$B$1048576,0)+$G47-1),MATCH($L$1,'BID EVA'!B$2:S$2,0)),"")</f>
        <v/>
      </c>
      <c r="L47" s="44" t="str">
        <f t="shared" si="0"/>
        <v/>
      </c>
    </row>
    <row r="48" spans="7:12" x14ac:dyDescent="0.25">
      <c r="G48" s="38" t="str">
        <f t="shared" si="1"/>
        <v/>
      </c>
      <c r="H48" s="10" t="str">
        <f>IFERROR(INDEX('BID EVA'!$B$3:$S$1048576,(MATCH($L$1,'BID EVA'!$B$3:$B$1048576,0)+G48-1),3),"")</f>
        <v/>
      </c>
      <c r="I48" s="10" t="str">
        <f>IFERROR(INDEX('BID EVA'!$B$3:$S$1048576,(MATCH($L$1,'BID EVA'!$B$3:$B$1048576,0)+$G48-1),4),"")</f>
        <v/>
      </c>
      <c r="J48" s="10" t="str">
        <f>IFERROR(INDEX('BID EVA'!$B$3:$S$1048576,(MATCH($L$1,'BID EVA'!$B$3:$B$1048576,0)+$G48-1),5),"")</f>
        <v/>
      </c>
      <c r="K48" s="43" t="str">
        <f>IFERROR(INDEX('BID EVA'!$B$3:$S$1048576,(MATCH($L$1,'BID EVA'!$B$3:$B$1048576,0)+$G48-1),MATCH($L$1,'BID EVA'!B$2:S$2,0)),"")</f>
        <v/>
      </c>
      <c r="L48" s="44" t="str">
        <f t="shared" si="0"/>
        <v/>
      </c>
    </row>
    <row r="49" spans="7:12" x14ac:dyDescent="0.25">
      <c r="G49" s="38" t="str">
        <f t="shared" si="1"/>
        <v/>
      </c>
      <c r="H49" s="10" t="str">
        <f>IFERROR(INDEX('BID EVA'!$B$3:$S$1048576,(MATCH($L$1,'BID EVA'!$B$3:$B$1048576,0)+G49-1),3),"")</f>
        <v/>
      </c>
      <c r="I49" s="10" t="str">
        <f>IFERROR(INDEX('BID EVA'!$B$3:$S$1048576,(MATCH($L$1,'BID EVA'!$B$3:$B$1048576,0)+$G49-1),4),"")</f>
        <v/>
      </c>
      <c r="J49" s="10" t="str">
        <f>IFERROR(INDEX('BID EVA'!$B$3:$S$1048576,(MATCH($L$1,'BID EVA'!$B$3:$B$1048576,0)+$G49-1),5),"")</f>
        <v/>
      </c>
      <c r="K49" s="43" t="str">
        <f>IFERROR(INDEX('BID EVA'!$B$3:$S$1048576,(MATCH($L$1,'BID EVA'!$B$3:$B$1048576,0)+$G49-1),MATCH($L$1,'BID EVA'!B$2:S$2,0)),"")</f>
        <v/>
      </c>
      <c r="L49" s="44" t="str">
        <f t="shared" si="0"/>
        <v/>
      </c>
    </row>
    <row r="50" spans="7:12" x14ac:dyDescent="0.25">
      <c r="G50" s="38" t="str">
        <f t="shared" si="1"/>
        <v/>
      </c>
      <c r="H50" s="10" t="str">
        <f>IFERROR(INDEX('BID EVA'!$B$3:$S$1048576,(MATCH($L$1,'BID EVA'!$B$3:$B$1048576,0)+G50-1),3),"")</f>
        <v/>
      </c>
      <c r="I50" s="10" t="str">
        <f>IFERROR(INDEX('BID EVA'!$B$3:$S$1048576,(MATCH($L$1,'BID EVA'!$B$3:$B$1048576,0)+$G50-1),4),"")</f>
        <v/>
      </c>
      <c r="J50" s="10" t="str">
        <f>IFERROR(INDEX('BID EVA'!$B$3:$S$1048576,(MATCH($L$1,'BID EVA'!$B$3:$B$1048576,0)+$G50-1),5),"")</f>
        <v/>
      </c>
      <c r="K50" s="43" t="str">
        <f>IFERROR(INDEX('BID EVA'!$B$3:$S$1048576,(MATCH($L$1,'BID EVA'!$B$3:$B$1048576,0)+$G50-1),MATCH($L$1,'BID EVA'!B$2:S$2,0)),"")</f>
        <v/>
      </c>
      <c r="L50" s="44" t="str">
        <f t="shared" si="0"/>
        <v/>
      </c>
    </row>
    <row r="51" spans="7:12" x14ac:dyDescent="0.25">
      <c r="G51" s="38" t="str">
        <f t="shared" si="1"/>
        <v/>
      </c>
      <c r="H51" s="10" t="str">
        <f>IFERROR(INDEX('BID EVA'!$B$3:$S$1048576,(MATCH($L$1,'BID EVA'!$B$3:$B$1048576,0)+G51-1),3),"")</f>
        <v/>
      </c>
      <c r="I51" s="10" t="str">
        <f>IFERROR(INDEX('BID EVA'!$B$3:$S$1048576,(MATCH($L$1,'BID EVA'!$B$3:$B$1048576,0)+$G51-1),4),"")</f>
        <v/>
      </c>
      <c r="J51" s="10" t="str">
        <f>IFERROR(INDEX('BID EVA'!$B$3:$S$1048576,(MATCH($L$1,'BID EVA'!$B$3:$B$1048576,0)+$G51-1),5),"")</f>
        <v/>
      </c>
      <c r="K51" s="43" t="str">
        <f>IFERROR(INDEX('BID EVA'!$B$3:$S$1048576,(MATCH($L$1,'BID EVA'!$B$3:$B$1048576,0)+$G51-1),MATCH($L$1,'BID EVA'!B$2:S$2,0)),"")</f>
        <v/>
      </c>
      <c r="L51" s="44" t="str">
        <f t="shared" si="0"/>
        <v/>
      </c>
    </row>
    <row r="52" spans="7:12" x14ac:dyDescent="0.25">
      <c r="G52" s="38" t="str">
        <f t="shared" si="1"/>
        <v/>
      </c>
      <c r="H52" s="10" t="str">
        <f>IFERROR(INDEX('BID EVA'!$B$3:$S$1048576,(MATCH($L$1,'BID EVA'!$B$3:$B$1048576,0)+G52-1),3),"")</f>
        <v/>
      </c>
      <c r="I52" s="10" t="str">
        <f>IFERROR(INDEX('BID EVA'!$B$3:$S$1048576,(MATCH($L$1,'BID EVA'!$B$3:$B$1048576,0)+$G52-1),4),"")</f>
        <v/>
      </c>
      <c r="J52" s="10" t="str">
        <f>IFERROR(INDEX('BID EVA'!$B$3:$S$1048576,(MATCH($L$1,'BID EVA'!$B$3:$B$1048576,0)+$G52-1),5),"")</f>
        <v/>
      </c>
      <c r="K52" s="43" t="str">
        <f>IFERROR(INDEX('BID EVA'!$B$3:$S$1048576,(MATCH($L$1,'BID EVA'!$B$3:$B$1048576,0)+$G52-1),MATCH($L$1,'BID EVA'!B$2:S$2,0)),"")</f>
        <v/>
      </c>
      <c r="L52" s="44" t="str">
        <f t="shared" si="0"/>
        <v/>
      </c>
    </row>
    <row r="53" spans="7:12" x14ac:dyDescent="0.25">
      <c r="G53" s="38" t="str">
        <f t="shared" si="1"/>
        <v/>
      </c>
      <c r="H53" s="10" t="str">
        <f>IFERROR(INDEX('BID EVA'!$B$3:$S$1048576,(MATCH($L$1,'BID EVA'!$B$3:$B$1048576,0)+G53-1),3),"")</f>
        <v/>
      </c>
      <c r="I53" s="10" t="str">
        <f>IFERROR(INDEX('BID EVA'!$B$3:$S$1048576,(MATCH($L$1,'BID EVA'!$B$3:$B$1048576,0)+$G53-1),4),"")</f>
        <v/>
      </c>
      <c r="J53" s="10" t="str">
        <f>IFERROR(INDEX('BID EVA'!$B$3:$S$1048576,(MATCH($L$1,'BID EVA'!$B$3:$B$1048576,0)+$G53-1),5),"")</f>
        <v/>
      </c>
      <c r="K53" s="43" t="str">
        <f>IFERROR(INDEX('BID EVA'!$B$3:$S$1048576,(MATCH($L$1,'BID EVA'!$B$3:$B$1048576,0)+$G53-1),MATCH($L$1,'BID EVA'!B$2:S$2,0)),"")</f>
        <v/>
      </c>
      <c r="L53" s="44" t="str">
        <f t="shared" si="0"/>
        <v/>
      </c>
    </row>
    <row r="54" spans="7:12" x14ac:dyDescent="0.25">
      <c r="G54" s="38" t="str">
        <f t="shared" si="1"/>
        <v/>
      </c>
      <c r="H54" s="10" t="str">
        <f>IFERROR(INDEX('BID EVA'!$B$3:$S$1048576,(MATCH($L$1,'BID EVA'!$B$3:$B$1048576,0)+G54-1),3),"")</f>
        <v/>
      </c>
      <c r="I54" s="10" t="str">
        <f>IFERROR(INDEX('BID EVA'!$B$3:$S$1048576,(MATCH($L$1,'BID EVA'!$B$3:$B$1048576,0)+$G54-1),4),"")</f>
        <v/>
      </c>
      <c r="J54" s="10" t="str">
        <f>IFERROR(INDEX('BID EVA'!$B$3:$S$1048576,(MATCH($L$1,'BID EVA'!$B$3:$B$1048576,0)+$G54-1),5),"")</f>
        <v/>
      </c>
      <c r="K54" s="43" t="str">
        <f>IFERROR(INDEX('BID EVA'!$B$3:$S$1048576,(MATCH($L$1,'BID EVA'!$B$3:$B$1048576,0)+$G54-1),MATCH($L$1,'BID EVA'!B$2:S$2,0)),"")</f>
        <v/>
      </c>
      <c r="L54" s="44" t="str">
        <f t="shared" si="0"/>
        <v/>
      </c>
    </row>
    <row r="55" spans="7:12" x14ac:dyDescent="0.25">
      <c r="G55" s="38" t="str">
        <f t="shared" si="1"/>
        <v/>
      </c>
      <c r="H55" s="10" t="str">
        <f>IFERROR(INDEX('BID EVA'!$B$3:$S$1048576,(MATCH($L$1,'BID EVA'!$B$3:$B$1048576,0)+G55-1),3),"")</f>
        <v/>
      </c>
      <c r="I55" s="10" t="str">
        <f>IFERROR(INDEX('BID EVA'!$B$3:$S$1048576,(MATCH($L$1,'BID EVA'!$B$3:$B$1048576,0)+$G55-1),4),"")</f>
        <v/>
      </c>
      <c r="J55" s="10" t="str">
        <f>IFERROR(INDEX('BID EVA'!$B$3:$S$1048576,(MATCH($L$1,'BID EVA'!$B$3:$B$1048576,0)+$G55-1),5),"")</f>
        <v/>
      </c>
      <c r="K55" s="43" t="str">
        <f>IFERROR(INDEX('BID EVA'!$B$3:$S$1048576,(MATCH($L$1,'BID EVA'!$B$3:$B$1048576,0)+$G55-1),MATCH($L$1,'BID EVA'!B$2:S$2,0)),"")</f>
        <v/>
      </c>
      <c r="L55" s="44" t="str">
        <f t="shared" si="0"/>
        <v/>
      </c>
    </row>
    <row r="56" spans="7:12" x14ac:dyDescent="0.25">
      <c r="G56" s="38" t="str">
        <f t="shared" si="1"/>
        <v/>
      </c>
      <c r="H56" s="10" t="str">
        <f>IFERROR(INDEX('BID EVA'!$B$3:$S$1048576,(MATCH($L$1,'BID EVA'!$B$3:$B$1048576,0)+G56-1),3),"")</f>
        <v/>
      </c>
      <c r="I56" s="10" t="str">
        <f>IFERROR(INDEX('BID EVA'!$B$3:$S$1048576,(MATCH($L$1,'BID EVA'!$B$3:$B$1048576,0)+$G56-1),4),"")</f>
        <v/>
      </c>
      <c r="J56" s="10" t="str">
        <f>IFERROR(INDEX('BID EVA'!$B$3:$S$1048576,(MATCH($L$1,'BID EVA'!$B$3:$B$1048576,0)+$G56-1),5),"")</f>
        <v/>
      </c>
      <c r="K56" s="43" t="str">
        <f>IFERROR(INDEX('BID EVA'!$B$3:$S$1048576,(MATCH($L$1,'BID EVA'!$B$3:$B$1048576,0)+$G56-1),MATCH($L$1,'BID EVA'!B$2:S$2,0)),"")</f>
        <v/>
      </c>
      <c r="L56" s="44" t="str">
        <f t="shared" si="0"/>
        <v/>
      </c>
    </row>
    <row r="57" spans="7:12" x14ac:dyDescent="0.25">
      <c r="G57" s="38" t="str">
        <f t="shared" si="1"/>
        <v/>
      </c>
      <c r="H57" s="10" t="str">
        <f>IFERROR(INDEX('BID EVA'!$B$3:$S$1048576,(MATCH($L$1,'BID EVA'!$B$3:$B$1048576,0)+G57-1),3),"")</f>
        <v/>
      </c>
      <c r="I57" s="10" t="str">
        <f>IFERROR(INDEX('BID EVA'!$B$3:$S$1048576,(MATCH($L$1,'BID EVA'!$B$3:$B$1048576,0)+$G57-1),4),"")</f>
        <v/>
      </c>
      <c r="J57" s="10" t="str">
        <f>IFERROR(INDEX('BID EVA'!$B$3:$S$1048576,(MATCH($L$1,'BID EVA'!$B$3:$B$1048576,0)+$G57-1),5),"")</f>
        <v/>
      </c>
      <c r="K57" s="43" t="str">
        <f>IFERROR(INDEX('BID EVA'!$B$3:$S$1048576,(MATCH($L$1,'BID EVA'!$B$3:$B$1048576,0)+$G57-1),MATCH($L$1,'BID EVA'!B$2:S$2,0)),"")</f>
        <v/>
      </c>
      <c r="L57" s="44" t="str">
        <f t="shared" si="0"/>
        <v/>
      </c>
    </row>
    <row r="58" spans="7:12" x14ac:dyDescent="0.25">
      <c r="G58" s="38" t="str">
        <f t="shared" si="1"/>
        <v/>
      </c>
      <c r="H58" s="10" t="str">
        <f>IFERROR(INDEX('BID EVA'!$B$3:$S$1048576,(MATCH($L$1,'BID EVA'!$B$3:$B$1048576,0)+G58-1),3),"")</f>
        <v/>
      </c>
      <c r="I58" s="10" t="str">
        <f>IFERROR(INDEX('BID EVA'!$B$3:$S$1048576,(MATCH($L$1,'BID EVA'!$B$3:$B$1048576,0)+$G58-1),4),"")</f>
        <v/>
      </c>
      <c r="J58" s="10" t="str">
        <f>IFERROR(INDEX('BID EVA'!$B$3:$S$1048576,(MATCH($L$1,'BID EVA'!$B$3:$B$1048576,0)+$G58-1),5),"")</f>
        <v/>
      </c>
      <c r="K58" s="43" t="str">
        <f>IFERROR(INDEX('BID EVA'!$B$3:$S$1048576,(MATCH($L$1,'BID EVA'!$B$3:$B$1048576,0)+$G58-1),MATCH($L$1,'BID EVA'!B$2:S$2,0)),"")</f>
        <v/>
      </c>
      <c r="L58" s="44" t="str">
        <f t="shared" si="0"/>
        <v/>
      </c>
    </row>
    <row r="59" spans="7:12" x14ac:dyDescent="0.25">
      <c r="G59" s="38" t="str">
        <f t="shared" si="1"/>
        <v/>
      </c>
      <c r="H59" s="10" t="str">
        <f>IFERROR(INDEX('BID EVA'!$B$3:$S$1048576,(MATCH($L$1,'BID EVA'!$B$3:$B$1048576,0)+G59-1),3),"")</f>
        <v/>
      </c>
      <c r="I59" s="10" t="str">
        <f>IFERROR(INDEX('BID EVA'!$B$3:$S$1048576,(MATCH($L$1,'BID EVA'!$B$3:$B$1048576,0)+$G59-1),4),"")</f>
        <v/>
      </c>
      <c r="J59" s="10" t="str">
        <f>IFERROR(INDEX('BID EVA'!$B$3:$S$1048576,(MATCH($L$1,'BID EVA'!$B$3:$B$1048576,0)+$G59-1),5),"")</f>
        <v/>
      </c>
      <c r="K59" s="43" t="str">
        <f>IFERROR(INDEX('BID EVA'!$B$3:$S$1048576,(MATCH($L$1,'BID EVA'!$B$3:$B$1048576,0)+$G59-1),MATCH($L$1,'BID EVA'!B$2:S$2,0)),"")</f>
        <v/>
      </c>
      <c r="L59" s="44" t="str">
        <f t="shared" si="0"/>
        <v/>
      </c>
    </row>
    <row r="60" spans="7:12" x14ac:dyDescent="0.25">
      <c r="G60" s="38" t="str">
        <f t="shared" si="1"/>
        <v/>
      </c>
      <c r="H60" s="10" t="str">
        <f>IFERROR(INDEX('BID EVA'!$B$3:$S$1048576,(MATCH($L$1,'BID EVA'!$B$3:$B$1048576,0)+G60-1),3),"")</f>
        <v/>
      </c>
      <c r="I60" s="10" t="str">
        <f>IFERROR(INDEX('BID EVA'!$B$3:$S$1048576,(MATCH($L$1,'BID EVA'!$B$3:$B$1048576,0)+$G60-1),4),"")</f>
        <v/>
      </c>
      <c r="J60" s="10" t="str">
        <f>IFERROR(INDEX('BID EVA'!$B$3:$S$1048576,(MATCH($L$1,'BID EVA'!$B$3:$B$1048576,0)+$G60-1),5),"")</f>
        <v/>
      </c>
      <c r="K60" s="43" t="str">
        <f>IFERROR(INDEX('BID EVA'!$B$3:$S$1048576,(MATCH($L$1,'BID EVA'!$B$3:$B$1048576,0)+$G60-1),MATCH($L$1,'BID EVA'!B$2:S$2,0)),"")</f>
        <v/>
      </c>
      <c r="L60" s="44" t="str">
        <f t="shared" si="0"/>
        <v/>
      </c>
    </row>
    <row r="61" spans="7:12" x14ac:dyDescent="0.25">
      <c r="G61" s="38" t="str">
        <f t="shared" si="1"/>
        <v/>
      </c>
      <c r="H61" s="10" t="str">
        <f>IFERROR(INDEX('BID EVA'!$B$3:$S$1048576,(MATCH($L$1,'BID EVA'!$B$3:$B$1048576,0)+G61-1),3),"")</f>
        <v/>
      </c>
      <c r="I61" s="10" t="str">
        <f>IFERROR(INDEX('BID EVA'!$B$3:$S$1048576,(MATCH($L$1,'BID EVA'!$B$3:$B$1048576,0)+$G61-1),4),"")</f>
        <v/>
      </c>
      <c r="J61" s="10" t="str">
        <f>IFERROR(INDEX('BID EVA'!$B$3:$S$1048576,(MATCH($L$1,'BID EVA'!$B$3:$B$1048576,0)+$G61-1),5),"")</f>
        <v/>
      </c>
      <c r="K61" s="43" t="str">
        <f>IFERROR(INDEX('BID EVA'!$B$3:$S$1048576,(MATCH($L$1,'BID EVA'!$B$3:$B$1048576,0)+$G61-1),MATCH($L$1,'BID EVA'!B$2:S$2,0)),"")</f>
        <v/>
      </c>
      <c r="L61" s="44" t="str">
        <f t="shared" si="0"/>
        <v/>
      </c>
    </row>
    <row r="62" spans="7:12" x14ac:dyDescent="0.25">
      <c r="G62" s="38" t="str">
        <f t="shared" si="1"/>
        <v/>
      </c>
      <c r="H62" s="10" t="str">
        <f>IFERROR(INDEX('BID EVA'!$B$3:$S$1048576,(MATCH($L$1,'BID EVA'!$B$3:$B$1048576,0)+G62-1),3),"")</f>
        <v/>
      </c>
      <c r="I62" s="10" t="str">
        <f>IFERROR(INDEX('BID EVA'!$B$3:$S$1048576,(MATCH($L$1,'BID EVA'!$B$3:$B$1048576,0)+$G62-1),4),"")</f>
        <v/>
      </c>
      <c r="J62" s="10" t="str">
        <f>IFERROR(INDEX('BID EVA'!$B$3:$S$1048576,(MATCH($L$1,'BID EVA'!$B$3:$B$1048576,0)+$G62-1),5),"")</f>
        <v/>
      </c>
      <c r="K62" s="43" t="str">
        <f>IFERROR(INDEX('BID EVA'!$B$3:$S$1048576,(MATCH($L$1,'BID EVA'!$B$3:$B$1048576,0)+$G62-1),MATCH($L$1,'BID EVA'!B$2:S$2,0)),"")</f>
        <v/>
      </c>
      <c r="L62" s="44" t="str">
        <f t="shared" si="0"/>
        <v/>
      </c>
    </row>
    <row r="63" spans="7:12" x14ac:dyDescent="0.25">
      <c r="G63" s="38" t="str">
        <f t="shared" si="1"/>
        <v/>
      </c>
      <c r="H63" s="10" t="str">
        <f>IFERROR(INDEX('BID EVA'!$B$3:$S$1048576,(MATCH($L$1,'BID EVA'!$B$3:$B$1048576,0)+G63-1),3),"")</f>
        <v/>
      </c>
      <c r="I63" s="10" t="str">
        <f>IFERROR(INDEX('BID EVA'!$B$3:$S$1048576,(MATCH($L$1,'BID EVA'!$B$3:$B$1048576,0)+$G63-1),4),"")</f>
        <v/>
      </c>
      <c r="J63" s="10" t="str">
        <f>IFERROR(INDEX('BID EVA'!$B$3:$S$1048576,(MATCH($L$1,'BID EVA'!$B$3:$B$1048576,0)+$G63-1),5),"")</f>
        <v/>
      </c>
      <c r="K63" s="43" t="str">
        <f>IFERROR(INDEX('BID EVA'!$B$3:$S$1048576,(MATCH($L$1,'BID EVA'!$B$3:$B$1048576,0)+$G63-1),MATCH($L$1,'BID EVA'!B$2:S$2,0)),"")</f>
        <v/>
      </c>
      <c r="L63" s="44" t="str">
        <f t="shared" si="0"/>
        <v/>
      </c>
    </row>
    <row r="64" spans="7:12" x14ac:dyDescent="0.25">
      <c r="G64" s="38" t="str">
        <f t="shared" si="1"/>
        <v/>
      </c>
      <c r="H64" s="10" t="str">
        <f>IFERROR(INDEX('BID EVA'!$B$3:$S$1048576,(MATCH($L$1,'BID EVA'!$B$3:$B$1048576,0)+G64-1),3),"")</f>
        <v/>
      </c>
      <c r="I64" s="10" t="str">
        <f>IFERROR(INDEX('BID EVA'!$B$3:$S$1048576,(MATCH($L$1,'BID EVA'!$B$3:$B$1048576,0)+$G64-1),4),"")</f>
        <v/>
      </c>
      <c r="J64" s="10" t="str">
        <f>IFERROR(INDEX('BID EVA'!$B$3:$S$1048576,(MATCH($L$1,'BID EVA'!$B$3:$B$1048576,0)+$G64-1),5),"")</f>
        <v/>
      </c>
      <c r="K64" s="43" t="str">
        <f>IFERROR(INDEX('BID EVA'!$B$3:$S$1048576,(MATCH($L$1,'BID EVA'!$B$3:$B$1048576,0)+$G64-1),MATCH($L$1,'BID EVA'!B$2:S$2,0)),"")</f>
        <v/>
      </c>
      <c r="L64" s="44" t="str">
        <f t="shared" si="0"/>
        <v/>
      </c>
    </row>
    <row r="65" spans="7:13" x14ac:dyDescent="0.25">
      <c r="G65" s="38" t="str">
        <f t="shared" si="1"/>
        <v/>
      </c>
      <c r="H65" s="10" t="str">
        <f>IFERROR(INDEX('BID EVA'!$B$3:$S$1048576,(MATCH($L$1,'BID EVA'!$B$3:$B$1048576,0)+G65-1),3),"")</f>
        <v/>
      </c>
      <c r="I65" s="10" t="str">
        <f>IFERROR(INDEX('BID EVA'!$B$3:$S$1048576,(MATCH($L$1,'BID EVA'!$B$3:$B$1048576,0)+$G65-1),4),"")</f>
        <v/>
      </c>
      <c r="J65" s="10" t="str">
        <f>IFERROR(INDEX('BID EVA'!$B$3:$S$1048576,(MATCH($L$1,'BID EVA'!$B$3:$B$1048576,0)+$G65-1),5),"")</f>
        <v/>
      </c>
      <c r="K65" s="43" t="str">
        <f>IFERROR(INDEX('BID EVA'!$B$3:$S$1048576,(MATCH($L$1,'BID EVA'!$B$3:$B$1048576,0)+$G65-1),MATCH($L$1,'BID EVA'!B$2:S$2,0)),"")</f>
        <v/>
      </c>
      <c r="L65" s="44" t="str">
        <f t="shared" si="0"/>
        <v/>
      </c>
    </row>
    <row r="66" spans="7:13" x14ac:dyDescent="0.25">
      <c r="G66" s="61" t="s">
        <v>2</v>
      </c>
      <c r="H66" s="62"/>
      <c r="I66" s="62"/>
      <c r="J66" s="62"/>
      <c r="K66" s="63"/>
      <c r="L66" s="45">
        <f>SUM(L3:L65)</f>
        <v>6770</v>
      </c>
      <c r="M66" s="68"/>
    </row>
  </sheetData>
  <mergeCells count="4">
    <mergeCell ref="G66:K66"/>
    <mergeCell ref="B16:C16"/>
    <mergeCell ref="G1:I1"/>
    <mergeCell ref="J1:K1"/>
  </mergeCells>
  <conditionalFormatting sqref="D16">
    <cfRule type="containsText" dxfId="1" priority="1" operator="containsText" text="SUCCESS">
      <formula>NOT(ISERROR(SEARCH("SUCCESS",D16)))</formula>
    </cfRule>
    <cfRule type="containsText" dxfId="0" priority="2" operator="containsText" text="ERROR OCCURRED">
      <formula>NOT(ISERROR(SEARCH("ERROR OCCURRED",D16)))</formula>
    </cfRule>
  </conditionalFormatting>
  <dataValidations count="1">
    <dataValidation type="list" allowBlank="1" showInputMessage="1" showErrorMessage="1" sqref="L1" xr:uid="{00EDCA50-12B2-486B-9956-244C010D535B}">
      <formula1>$B$4:$B$8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 EVA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2022-11-04T05:45:21Z</dcterms:created>
  <dcterms:modified xsi:type="dcterms:W3CDTF">2023-01-04T04:42:41Z</dcterms:modified>
</cp:coreProperties>
</file>