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_workspace\GitHub\MachineLearning100days\Mid-term\data\"/>
    </mc:Choice>
  </mc:AlternateContent>
  <bookViews>
    <workbookView xWindow="0" yWindow="0" windowWidth="28800" windowHeight="12285" activeTab="4"/>
  </bookViews>
  <sheets>
    <sheet name="train" sheetId="1" r:id="rId1"/>
    <sheet name="train NaN to 0" sheetId="3" r:id="rId2"/>
    <sheet name="train 2" sheetId="4" r:id="rId3"/>
    <sheet name="test (the very original)" sheetId="7" r:id="rId4"/>
    <sheet name="test" sheetId="5" r:id="rId5"/>
    <sheet name="test NaN to 0" sheetId="6" r:id="rId6"/>
  </sheets>
  <definedNames>
    <definedName name="_xlnm._FilterDatabase" localSheetId="4">test!$A$1:$U$1</definedName>
    <definedName name="_xlnm._FilterDatabase" localSheetId="5">'test NaN to 0'!$A$1:$W$1</definedName>
    <definedName name="_xlnm._FilterDatabase" localSheetId="0" hidden="1">train!$A$3:$AB$116</definedName>
    <definedName name="_xlnm._FilterDatabase" localSheetId="2" hidden="1">'train 2'!$A$3:$AC$3</definedName>
    <definedName name="_xlnm._FilterDatabase" localSheetId="1">'train NaN to 0'!$A$3:$W$116</definedName>
    <definedName name="test_features" localSheetId="4">test!$A$1:$U$34</definedName>
    <definedName name="test_features" localSheetId="3">'test (the very original)'!$A$1:$U$34</definedName>
    <definedName name="test_features" localSheetId="5">'test NaN to 0'!$A$1:$W$34</definedName>
    <definedName name="train_data" localSheetId="0">train!$A$3:$AB$116</definedName>
    <definedName name="train_data" localSheetId="2">'train 2'!$A$3:$AB$116</definedName>
    <definedName name="train_data" localSheetId="1">'train NaN to 0'!$A$3:$W$116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AC81" i="4" l="1"/>
  <c r="AC94" i="4"/>
  <c r="AC96" i="4"/>
  <c r="AC98" i="4"/>
  <c r="AC101" i="4"/>
  <c r="AC105" i="4"/>
  <c r="AC108" i="4"/>
  <c r="AC110" i="4"/>
  <c r="AC111" i="4"/>
  <c r="AC112" i="4"/>
  <c r="AC113" i="4"/>
  <c r="AC114" i="4"/>
  <c r="AC4" i="4"/>
  <c r="AC6" i="4"/>
  <c r="AC5" i="4"/>
  <c r="AC7" i="4"/>
  <c r="AC8" i="4"/>
  <c r="AC9" i="4"/>
  <c r="AC12" i="4"/>
  <c r="AC10" i="4"/>
  <c r="AC14" i="4"/>
  <c r="AC16" i="4"/>
  <c r="AC20" i="4"/>
  <c r="AC21" i="4"/>
  <c r="AC17" i="4"/>
  <c r="AC13" i="4"/>
  <c r="AC24" i="4"/>
  <c r="AC19" i="4"/>
  <c r="AC18" i="4"/>
  <c r="AC23" i="4"/>
  <c r="AC11" i="4"/>
  <c r="AC26" i="4"/>
  <c r="AC30" i="4"/>
  <c r="AC25" i="4"/>
  <c r="AC28" i="4"/>
  <c r="AC36" i="4"/>
  <c r="AC33" i="4"/>
  <c r="AC49" i="4"/>
  <c r="AC27" i="4"/>
  <c r="AC56" i="4"/>
  <c r="AC29" i="4"/>
  <c r="AC15" i="4"/>
  <c r="AC42" i="4"/>
  <c r="AC64" i="4"/>
  <c r="AC40" i="4"/>
  <c r="AC46" i="4"/>
  <c r="AC65" i="4"/>
  <c r="AC41" i="4"/>
  <c r="AC34" i="4"/>
  <c r="AC22" i="4"/>
  <c r="AC67" i="4"/>
  <c r="AC37" i="4"/>
  <c r="AC43" i="4"/>
  <c r="AC52" i="4"/>
  <c r="AC32" i="4"/>
  <c r="AC53" i="4"/>
  <c r="AC71" i="4"/>
  <c r="AC82" i="4"/>
  <c r="AC84" i="4"/>
  <c r="AC59" i="4"/>
  <c r="AC38" i="4"/>
  <c r="AC62" i="4"/>
  <c r="AC39" i="4"/>
  <c r="AC60" i="4"/>
  <c r="AC48" i="4"/>
  <c r="AC47" i="4"/>
  <c r="AC54" i="4"/>
  <c r="AC51" i="4"/>
  <c r="AC50" i="4"/>
  <c r="AC45" i="4"/>
  <c r="AC31" i="4"/>
  <c r="AC61" i="4"/>
  <c r="AC86" i="4"/>
  <c r="AC87" i="4"/>
  <c r="AC76" i="4"/>
  <c r="AC55" i="4"/>
  <c r="AC57" i="4"/>
  <c r="AC63" i="4"/>
  <c r="AC75" i="4"/>
  <c r="AC73" i="4"/>
  <c r="AC35" i="4"/>
  <c r="AC69" i="4"/>
  <c r="AC70" i="4"/>
  <c r="AC58" i="4"/>
  <c r="AC89" i="4"/>
  <c r="AC68" i="4"/>
  <c r="AC90" i="4"/>
  <c r="AC78" i="4"/>
  <c r="AC93" i="4"/>
  <c r="AC91" i="4"/>
  <c r="AC80" i="4"/>
  <c r="AC44" i="4"/>
  <c r="AC95" i="4"/>
  <c r="AC88" i="4"/>
  <c r="AC77" i="4"/>
  <c r="AC92" i="4"/>
  <c r="AC100" i="4"/>
  <c r="AC85" i="4"/>
  <c r="AC97" i="4"/>
  <c r="AC102" i="4"/>
  <c r="AC99" i="4"/>
  <c r="AC74" i="4"/>
  <c r="AC103" i="4"/>
  <c r="AC104" i="4"/>
  <c r="AC66" i="4"/>
  <c r="AC83" i="4"/>
  <c r="AC106" i="4"/>
  <c r="AC107" i="4"/>
  <c r="AC72" i="4"/>
  <c r="AC115" i="4"/>
  <c r="AC116" i="4"/>
  <c r="AC109" i="4"/>
  <c r="AC79" i="4"/>
  <c r="M56" i="4"/>
  <c r="K56" i="4"/>
  <c r="I56" i="4"/>
  <c r="G56" i="4"/>
  <c r="E56" i="4"/>
  <c r="M103" i="4"/>
  <c r="K103" i="4"/>
  <c r="I103" i="4"/>
  <c r="G103" i="4"/>
  <c r="E103" i="4"/>
  <c r="M110" i="4"/>
  <c r="K110" i="4"/>
  <c r="I110" i="4"/>
  <c r="G110" i="4"/>
  <c r="E110" i="4"/>
  <c r="M16" i="4"/>
  <c r="K16" i="4"/>
  <c r="I16" i="4"/>
  <c r="G16" i="4"/>
  <c r="E16" i="4"/>
  <c r="M88" i="4"/>
  <c r="K88" i="4"/>
  <c r="I88" i="4"/>
  <c r="G88" i="4"/>
  <c r="E88" i="4"/>
  <c r="M96" i="4"/>
  <c r="K96" i="4"/>
  <c r="I96" i="4"/>
  <c r="G96" i="4"/>
  <c r="E96" i="4"/>
  <c r="M71" i="4"/>
  <c r="K71" i="4"/>
  <c r="I71" i="4"/>
  <c r="G71" i="4"/>
  <c r="E71" i="4"/>
  <c r="M8" i="4"/>
  <c r="K8" i="4"/>
  <c r="I8" i="4"/>
  <c r="G8" i="4"/>
  <c r="E8" i="4"/>
  <c r="M76" i="4"/>
  <c r="K76" i="4"/>
  <c r="I76" i="4"/>
  <c r="G76" i="4"/>
  <c r="E76" i="4"/>
  <c r="M75" i="4"/>
  <c r="K75" i="4"/>
  <c r="I75" i="4"/>
  <c r="G75" i="4"/>
  <c r="E75" i="4"/>
  <c r="M73" i="4"/>
  <c r="K73" i="4"/>
  <c r="I73" i="4"/>
  <c r="G73" i="4"/>
  <c r="E73" i="4"/>
  <c r="M26" i="4"/>
  <c r="K26" i="4"/>
  <c r="I26" i="4"/>
  <c r="G26" i="4"/>
  <c r="E26" i="4"/>
  <c r="M23" i="4"/>
  <c r="K23" i="4"/>
  <c r="I23" i="4"/>
  <c r="G23" i="4"/>
  <c r="E23" i="4"/>
  <c r="M83" i="4"/>
  <c r="K83" i="4"/>
  <c r="I83" i="4"/>
  <c r="G83" i="4"/>
  <c r="E83" i="4"/>
  <c r="M42" i="4"/>
  <c r="K42" i="4"/>
  <c r="I42" i="4"/>
  <c r="G42" i="4"/>
  <c r="E42" i="4"/>
  <c r="M59" i="4"/>
  <c r="K59" i="4"/>
  <c r="I59" i="4"/>
  <c r="G59" i="4"/>
  <c r="E59" i="4"/>
  <c r="M62" i="4"/>
  <c r="K62" i="4"/>
  <c r="I62" i="4"/>
  <c r="G62" i="4"/>
  <c r="E62" i="4"/>
  <c r="M60" i="4"/>
  <c r="K60" i="4"/>
  <c r="I60" i="4"/>
  <c r="G60" i="4"/>
  <c r="E60" i="4"/>
  <c r="M30" i="4"/>
  <c r="K30" i="4"/>
  <c r="I30" i="4"/>
  <c r="G30" i="4"/>
  <c r="E30" i="4"/>
  <c r="M46" i="4"/>
  <c r="K46" i="4"/>
  <c r="I46" i="4"/>
  <c r="G46" i="4"/>
  <c r="E46" i="4"/>
  <c r="M70" i="4"/>
  <c r="K70" i="4"/>
  <c r="I70" i="4"/>
  <c r="G70" i="4"/>
  <c r="E70" i="4"/>
  <c r="M81" i="4"/>
  <c r="K81" i="4"/>
  <c r="I81" i="4"/>
  <c r="G81" i="4"/>
  <c r="E81" i="4"/>
  <c r="M74" i="4"/>
  <c r="K74" i="4"/>
  <c r="I74" i="4"/>
  <c r="G74" i="4"/>
  <c r="E74" i="4"/>
  <c r="M61" i="4"/>
  <c r="K61" i="4"/>
  <c r="I61" i="4"/>
  <c r="G61" i="4"/>
  <c r="E61" i="4"/>
  <c r="M54" i="4"/>
  <c r="K54" i="4"/>
  <c r="I54" i="4"/>
  <c r="G54" i="4"/>
  <c r="E54" i="4"/>
  <c r="M36" i="4"/>
  <c r="K36" i="4"/>
  <c r="I36" i="4"/>
  <c r="G36" i="4"/>
  <c r="E36" i="4"/>
  <c r="M72" i="4"/>
  <c r="K72" i="4"/>
  <c r="I72" i="4"/>
  <c r="G72" i="4"/>
  <c r="E72" i="4"/>
  <c r="M41" i="4"/>
  <c r="K41" i="4"/>
  <c r="I41" i="4"/>
  <c r="G41" i="4"/>
  <c r="E41" i="4"/>
  <c r="M43" i="4"/>
  <c r="K43" i="4"/>
  <c r="I43" i="4"/>
  <c r="G43" i="4"/>
  <c r="E43" i="4"/>
  <c r="M57" i="4"/>
  <c r="K57" i="4"/>
  <c r="I57" i="4"/>
  <c r="G57" i="4"/>
  <c r="E57" i="4"/>
  <c r="M55" i="4"/>
  <c r="K55" i="4"/>
  <c r="I55" i="4"/>
  <c r="G55" i="4"/>
  <c r="E55" i="4"/>
  <c r="M51" i="4"/>
  <c r="K51" i="4"/>
  <c r="I51" i="4"/>
  <c r="G51" i="4"/>
  <c r="E51" i="4"/>
  <c r="M58" i="4"/>
  <c r="K58" i="4"/>
  <c r="I58" i="4"/>
  <c r="G58" i="4"/>
  <c r="E58" i="4"/>
  <c r="M40" i="4"/>
  <c r="K40" i="4"/>
  <c r="I40" i="4"/>
  <c r="G40" i="4"/>
  <c r="E40" i="4"/>
  <c r="M66" i="4"/>
  <c r="K66" i="4"/>
  <c r="I66" i="4"/>
  <c r="G66" i="4"/>
  <c r="E66" i="4"/>
  <c r="M50" i="4"/>
  <c r="K50" i="4"/>
  <c r="I50" i="4"/>
  <c r="G50" i="4"/>
  <c r="E50" i="4"/>
  <c r="M17" i="4"/>
  <c r="K17" i="4"/>
  <c r="I17" i="4"/>
  <c r="G17" i="4"/>
  <c r="E17" i="4"/>
  <c r="M19" i="4"/>
  <c r="K19" i="4"/>
  <c r="I19" i="4"/>
  <c r="G19" i="4"/>
  <c r="E19" i="4"/>
  <c r="M48" i="4"/>
  <c r="K48" i="4"/>
  <c r="I48" i="4"/>
  <c r="G48" i="4"/>
  <c r="E48" i="4"/>
  <c r="M18" i="4"/>
  <c r="K18" i="4"/>
  <c r="I18" i="4"/>
  <c r="G18" i="4"/>
  <c r="E18" i="4"/>
  <c r="M33" i="4"/>
  <c r="K33" i="4"/>
  <c r="I33" i="4"/>
  <c r="G33" i="4"/>
  <c r="E33" i="4"/>
  <c r="M47" i="4"/>
  <c r="K47" i="4"/>
  <c r="I47" i="4"/>
  <c r="G47" i="4"/>
  <c r="E47" i="4"/>
  <c r="M37" i="4"/>
  <c r="K37" i="4"/>
  <c r="I37" i="4"/>
  <c r="G37" i="4"/>
  <c r="E37" i="4"/>
  <c r="M28" i="4"/>
  <c r="K28" i="4"/>
  <c r="I28" i="4"/>
  <c r="G28" i="4"/>
  <c r="E28" i="4"/>
  <c r="M25" i="4"/>
  <c r="K25" i="4"/>
  <c r="I25" i="4"/>
  <c r="G25" i="4"/>
  <c r="E25" i="4"/>
  <c r="M44" i="4"/>
  <c r="K44" i="4"/>
  <c r="I44" i="4"/>
  <c r="G44" i="4"/>
  <c r="E44" i="4"/>
  <c r="M29" i="4"/>
  <c r="K29" i="4"/>
  <c r="I29" i="4"/>
  <c r="G29" i="4"/>
  <c r="E29" i="4"/>
  <c r="M27" i="4"/>
  <c r="K27" i="4"/>
  <c r="I27" i="4"/>
  <c r="G27" i="4"/>
  <c r="E27" i="4"/>
  <c r="M32" i="4"/>
  <c r="K32" i="4"/>
  <c r="I32" i="4"/>
  <c r="G32" i="4"/>
  <c r="E32" i="4"/>
  <c r="M35" i="4"/>
  <c r="K35" i="4"/>
  <c r="I35" i="4"/>
  <c r="G35" i="4"/>
  <c r="E35" i="4"/>
  <c r="M31" i="4"/>
  <c r="K31" i="4"/>
  <c r="I31" i="4"/>
  <c r="G31" i="4"/>
  <c r="E31" i="4"/>
  <c r="M22" i="4"/>
  <c r="K22" i="4"/>
  <c r="I22" i="4"/>
  <c r="G22" i="4"/>
  <c r="E22" i="4"/>
  <c r="M13" i="4"/>
  <c r="K13" i="4"/>
  <c r="I13" i="4"/>
  <c r="G13" i="4"/>
  <c r="E13" i="4"/>
  <c r="M15" i="4"/>
  <c r="K15" i="4"/>
  <c r="I15" i="4"/>
  <c r="G15" i="4"/>
  <c r="E15" i="4"/>
  <c r="M5" i="4"/>
  <c r="K5" i="4"/>
  <c r="I5" i="4"/>
  <c r="G5" i="4"/>
  <c r="E5" i="4"/>
  <c r="M11" i="4"/>
  <c r="K11" i="4"/>
  <c r="I11" i="4"/>
  <c r="G11" i="4"/>
  <c r="E11" i="4"/>
  <c r="M4" i="4"/>
  <c r="K4" i="4"/>
  <c r="I4" i="4"/>
  <c r="G4" i="4"/>
  <c r="E4" i="4"/>
  <c r="M100" i="4"/>
  <c r="K100" i="4"/>
  <c r="I100" i="4"/>
  <c r="G100" i="4"/>
  <c r="E100" i="4"/>
  <c r="M95" i="4"/>
  <c r="K95" i="4"/>
  <c r="I95" i="4"/>
  <c r="G95" i="4"/>
  <c r="E95" i="4"/>
  <c r="M87" i="4"/>
  <c r="K87" i="4"/>
  <c r="I87" i="4"/>
  <c r="G87" i="4"/>
  <c r="E87" i="4"/>
  <c r="M84" i="4"/>
  <c r="K84" i="4"/>
  <c r="I84" i="4"/>
  <c r="G84" i="4"/>
  <c r="E84" i="4"/>
  <c r="M82" i="4"/>
  <c r="K82" i="4"/>
  <c r="I82" i="4"/>
  <c r="G82" i="4"/>
  <c r="E82" i="4"/>
  <c r="M67" i="4"/>
  <c r="K67" i="4"/>
  <c r="I67" i="4"/>
  <c r="G67" i="4"/>
  <c r="E67" i="4"/>
  <c r="M65" i="4"/>
  <c r="K65" i="4"/>
  <c r="I65" i="4"/>
  <c r="G65" i="4"/>
  <c r="E65" i="4"/>
  <c r="M115" i="4"/>
  <c r="K115" i="4"/>
  <c r="I115" i="4"/>
  <c r="G115" i="4"/>
  <c r="E115" i="4"/>
  <c r="N67" i="4" l="1"/>
  <c r="N11" i="4"/>
  <c r="N28" i="4"/>
  <c r="N31" i="4"/>
  <c r="N48" i="4"/>
  <c r="N72" i="4"/>
  <c r="N42" i="4"/>
  <c r="N110" i="4"/>
  <c r="N100" i="4"/>
  <c r="N44" i="4"/>
  <c r="N40" i="4"/>
  <c r="N81" i="4"/>
  <c r="N75" i="4"/>
  <c r="N36" i="4"/>
  <c r="N83" i="4"/>
  <c r="N103" i="4"/>
  <c r="N4" i="4"/>
  <c r="N82" i="4"/>
  <c r="N35" i="4"/>
  <c r="N41" i="4"/>
  <c r="N59" i="4"/>
  <c r="N16" i="4"/>
  <c r="N95" i="4"/>
  <c r="N29" i="4"/>
  <c r="N66" i="4"/>
  <c r="N74" i="4"/>
  <c r="N73" i="4"/>
  <c r="N65" i="4"/>
  <c r="N15" i="4"/>
  <c r="N47" i="4"/>
  <c r="N57" i="4"/>
  <c r="N60" i="4"/>
  <c r="N96" i="4"/>
  <c r="N84" i="4"/>
  <c r="N32" i="4"/>
  <c r="N17" i="4"/>
  <c r="N54" i="4"/>
  <c r="N23" i="4"/>
  <c r="N56" i="4"/>
  <c r="N51" i="4"/>
  <c r="N46" i="4"/>
  <c r="N8" i="4"/>
  <c r="N115" i="4"/>
  <c r="N13" i="4"/>
  <c r="N33" i="4"/>
  <c r="N43" i="4"/>
  <c r="N62" i="4"/>
  <c r="N88" i="4"/>
  <c r="N87" i="4"/>
  <c r="N27" i="4"/>
  <c r="N50" i="4"/>
  <c r="N61" i="4"/>
  <c r="N26" i="4"/>
  <c r="N5" i="4"/>
  <c r="N37" i="4"/>
  <c r="N55" i="4"/>
  <c r="N30" i="4"/>
  <c r="N71" i="4"/>
  <c r="N19" i="4"/>
  <c r="N25" i="4"/>
  <c r="N58" i="4"/>
  <c r="N70" i="4"/>
  <c r="N76" i="4"/>
  <c r="N22" i="4"/>
  <c r="N18" i="4"/>
  <c r="M22" i="1"/>
  <c r="M26" i="1"/>
  <c r="M29" i="1"/>
  <c r="M49" i="1"/>
  <c r="M35" i="1"/>
  <c r="M77" i="1"/>
  <c r="M55" i="1"/>
  <c r="M53" i="1"/>
  <c r="M21" i="1"/>
  <c r="M39" i="1"/>
  <c r="M43" i="1"/>
  <c r="M52" i="1"/>
  <c r="M41" i="1"/>
  <c r="M51" i="1"/>
  <c r="M23" i="1"/>
  <c r="M58" i="1"/>
  <c r="M28" i="1"/>
  <c r="M33" i="1"/>
  <c r="M61" i="1"/>
  <c r="M27" i="1"/>
  <c r="M70" i="1"/>
  <c r="M56" i="1"/>
  <c r="M101" i="1"/>
  <c r="M63" i="1"/>
  <c r="M88" i="1"/>
  <c r="M60" i="1"/>
  <c r="M110" i="1"/>
  <c r="M50" i="1"/>
  <c r="M59" i="1"/>
  <c r="M57" i="1"/>
  <c r="M9" i="1"/>
  <c r="M42" i="1"/>
  <c r="M10" i="1"/>
  <c r="M72" i="1"/>
  <c r="M15" i="1"/>
  <c r="M65" i="1"/>
  <c r="M13" i="1"/>
  <c r="M24" i="1"/>
  <c r="M115" i="1"/>
  <c r="M78" i="1"/>
  <c r="M45" i="1"/>
  <c r="M82" i="1"/>
  <c r="M89" i="1"/>
  <c r="M75" i="1"/>
  <c r="M71" i="1"/>
  <c r="M86" i="1"/>
  <c r="M48" i="1"/>
  <c r="M54" i="1"/>
  <c r="M16" i="1"/>
  <c r="M32" i="1"/>
  <c r="M87" i="1"/>
  <c r="M92" i="1"/>
  <c r="M30" i="1"/>
  <c r="M44" i="1"/>
  <c r="M79" i="1"/>
  <c r="M69" i="1"/>
  <c r="M11" i="1"/>
  <c r="M112" i="1"/>
  <c r="M67" i="1"/>
  <c r="M74" i="1"/>
  <c r="M47" i="1"/>
  <c r="M4" i="1"/>
  <c r="M8" i="1"/>
  <c r="M99" i="1"/>
  <c r="M73" i="1"/>
  <c r="K22" i="1"/>
  <c r="K26" i="1"/>
  <c r="K29" i="1"/>
  <c r="K49" i="1"/>
  <c r="K35" i="1"/>
  <c r="K77" i="1"/>
  <c r="K55" i="1"/>
  <c r="K53" i="1"/>
  <c r="K21" i="1"/>
  <c r="K39" i="1"/>
  <c r="K43" i="1"/>
  <c r="K52" i="1"/>
  <c r="K41" i="1"/>
  <c r="K51" i="1"/>
  <c r="K23" i="1"/>
  <c r="K58" i="1"/>
  <c r="K28" i="1"/>
  <c r="K33" i="1"/>
  <c r="K61" i="1"/>
  <c r="K27" i="1"/>
  <c r="K70" i="1"/>
  <c r="K56" i="1"/>
  <c r="K101" i="1"/>
  <c r="K63" i="1"/>
  <c r="K88" i="1"/>
  <c r="K60" i="1"/>
  <c r="K110" i="1"/>
  <c r="K50" i="1"/>
  <c r="K59" i="1"/>
  <c r="K57" i="1"/>
  <c r="K9" i="1"/>
  <c r="K42" i="1"/>
  <c r="K10" i="1"/>
  <c r="K72" i="1"/>
  <c r="K15" i="1"/>
  <c r="K65" i="1"/>
  <c r="K13" i="1"/>
  <c r="K24" i="1"/>
  <c r="K115" i="1"/>
  <c r="K78" i="1"/>
  <c r="K45" i="1"/>
  <c r="K82" i="1"/>
  <c r="K89" i="1"/>
  <c r="K75" i="1"/>
  <c r="K71" i="1"/>
  <c r="K86" i="1"/>
  <c r="K48" i="1"/>
  <c r="K54" i="1"/>
  <c r="K16" i="1"/>
  <c r="K32" i="1"/>
  <c r="K87" i="1"/>
  <c r="K92" i="1"/>
  <c r="K30" i="1"/>
  <c r="K44" i="1"/>
  <c r="K79" i="1"/>
  <c r="K69" i="1"/>
  <c r="K11" i="1"/>
  <c r="K112" i="1"/>
  <c r="K67" i="1"/>
  <c r="K74" i="1"/>
  <c r="K47" i="1"/>
  <c r="K4" i="1"/>
  <c r="K8" i="1"/>
  <c r="K99" i="1"/>
  <c r="I22" i="1"/>
  <c r="I26" i="1"/>
  <c r="I29" i="1"/>
  <c r="I49" i="1"/>
  <c r="I35" i="1"/>
  <c r="I77" i="1"/>
  <c r="I55" i="1"/>
  <c r="I53" i="1"/>
  <c r="I21" i="1"/>
  <c r="I39" i="1"/>
  <c r="I43" i="1"/>
  <c r="I52" i="1"/>
  <c r="I41" i="1"/>
  <c r="I51" i="1"/>
  <c r="I23" i="1"/>
  <c r="I58" i="1"/>
  <c r="I28" i="1"/>
  <c r="I33" i="1"/>
  <c r="I61" i="1"/>
  <c r="I27" i="1"/>
  <c r="I70" i="1"/>
  <c r="I56" i="1"/>
  <c r="I101" i="1"/>
  <c r="I63" i="1"/>
  <c r="I88" i="1"/>
  <c r="I60" i="1"/>
  <c r="I110" i="1"/>
  <c r="I50" i="1"/>
  <c r="I59" i="1"/>
  <c r="I57" i="1"/>
  <c r="I9" i="1"/>
  <c r="I42" i="1"/>
  <c r="I10" i="1"/>
  <c r="I72" i="1"/>
  <c r="I15" i="1"/>
  <c r="I65" i="1"/>
  <c r="I13" i="1"/>
  <c r="I24" i="1"/>
  <c r="I115" i="1"/>
  <c r="I78" i="1"/>
  <c r="I45" i="1"/>
  <c r="I82" i="1"/>
  <c r="I89" i="1"/>
  <c r="I75" i="1"/>
  <c r="I71" i="1"/>
  <c r="I86" i="1"/>
  <c r="I48" i="1"/>
  <c r="I54" i="1"/>
  <c r="I16" i="1"/>
  <c r="I32" i="1"/>
  <c r="I87" i="1"/>
  <c r="I92" i="1"/>
  <c r="I30" i="1"/>
  <c r="I44" i="1"/>
  <c r="I79" i="1"/>
  <c r="I69" i="1"/>
  <c r="I11" i="1"/>
  <c r="I112" i="1"/>
  <c r="I67" i="1"/>
  <c r="I74" i="1"/>
  <c r="I47" i="1"/>
  <c r="I4" i="1"/>
  <c r="I8" i="1"/>
  <c r="I99" i="1"/>
  <c r="K73" i="1"/>
  <c r="I73" i="1"/>
  <c r="G22" i="1"/>
  <c r="G26" i="1"/>
  <c r="G29" i="1"/>
  <c r="G49" i="1"/>
  <c r="G35" i="1"/>
  <c r="G77" i="1"/>
  <c r="G55" i="1"/>
  <c r="G53" i="1"/>
  <c r="G21" i="1"/>
  <c r="G39" i="1"/>
  <c r="G43" i="1"/>
  <c r="G52" i="1"/>
  <c r="G41" i="1"/>
  <c r="G51" i="1"/>
  <c r="G23" i="1"/>
  <c r="G58" i="1"/>
  <c r="G28" i="1"/>
  <c r="G33" i="1"/>
  <c r="G61" i="1"/>
  <c r="G27" i="1"/>
  <c r="G70" i="1"/>
  <c r="G56" i="1"/>
  <c r="G101" i="1"/>
  <c r="G63" i="1"/>
  <c r="G88" i="1"/>
  <c r="G60" i="1"/>
  <c r="G110" i="1"/>
  <c r="G50" i="1"/>
  <c r="G59" i="1"/>
  <c r="G57" i="1"/>
  <c r="G9" i="1"/>
  <c r="G42" i="1"/>
  <c r="G10" i="1"/>
  <c r="G72" i="1"/>
  <c r="G15" i="1"/>
  <c r="G65" i="1"/>
  <c r="G13" i="1"/>
  <c r="G24" i="1"/>
  <c r="G115" i="1"/>
  <c r="G78" i="1"/>
  <c r="G45" i="1"/>
  <c r="G82" i="1"/>
  <c r="G89" i="1"/>
  <c r="G75" i="1"/>
  <c r="G71" i="1"/>
  <c r="G86" i="1"/>
  <c r="G48" i="1"/>
  <c r="G54" i="1"/>
  <c r="G16" i="1"/>
  <c r="G32" i="1"/>
  <c r="G87" i="1"/>
  <c r="G92" i="1"/>
  <c r="G30" i="1"/>
  <c r="G44" i="1"/>
  <c r="G79" i="1"/>
  <c r="G69" i="1"/>
  <c r="G11" i="1"/>
  <c r="G112" i="1"/>
  <c r="G67" i="1"/>
  <c r="G74" i="1"/>
  <c r="G47" i="1"/>
  <c r="G4" i="1"/>
  <c r="G8" i="1"/>
  <c r="G99" i="1"/>
  <c r="G73" i="1"/>
  <c r="E22" i="1"/>
  <c r="E26" i="1"/>
  <c r="N26" i="1" s="1"/>
  <c r="E29" i="1"/>
  <c r="N29" i="1" s="1"/>
  <c r="E49" i="1"/>
  <c r="E35" i="1"/>
  <c r="E77" i="1"/>
  <c r="N77" i="1" s="1"/>
  <c r="E55" i="1"/>
  <c r="E53" i="1"/>
  <c r="N53" i="1" s="1"/>
  <c r="E21" i="1"/>
  <c r="E39" i="1"/>
  <c r="E43" i="1"/>
  <c r="N43" i="1" s="1"/>
  <c r="E52" i="1"/>
  <c r="N52" i="1" s="1"/>
  <c r="E41" i="1"/>
  <c r="E51" i="1"/>
  <c r="N51" i="1" s="1"/>
  <c r="E23" i="1"/>
  <c r="N23" i="1" s="1"/>
  <c r="E58" i="1"/>
  <c r="E28" i="1"/>
  <c r="E33" i="1"/>
  <c r="N33" i="1" s="1"/>
  <c r="E61" i="1"/>
  <c r="E27" i="1"/>
  <c r="N27" i="1" s="1"/>
  <c r="E70" i="1"/>
  <c r="E56" i="1"/>
  <c r="E101" i="1"/>
  <c r="N101" i="1" s="1"/>
  <c r="E63" i="1"/>
  <c r="N63" i="1" s="1"/>
  <c r="E88" i="1"/>
  <c r="E60" i="1"/>
  <c r="N60" i="1" s="1"/>
  <c r="E110" i="1"/>
  <c r="N110" i="1" s="1"/>
  <c r="E50" i="1"/>
  <c r="E59" i="1"/>
  <c r="E57" i="1"/>
  <c r="N57" i="1" s="1"/>
  <c r="E9" i="1"/>
  <c r="E42" i="1"/>
  <c r="N42" i="1" s="1"/>
  <c r="E10" i="1"/>
  <c r="E72" i="1"/>
  <c r="E15" i="1"/>
  <c r="N15" i="1" s="1"/>
  <c r="E65" i="1"/>
  <c r="N65" i="1" s="1"/>
  <c r="E13" i="1"/>
  <c r="E24" i="1"/>
  <c r="N24" i="1" s="1"/>
  <c r="E115" i="1"/>
  <c r="N115" i="1" s="1"/>
  <c r="E78" i="1"/>
  <c r="E45" i="1"/>
  <c r="E82" i="1"/>
  <c r="N82" i="1" s="1"/>
  <c r="E89" i="1"/>
  <c r="E75" i="1"/>
  <c r="N75" i="1" s="1"/>
  <c r="E71" i="1"/>
  <c r="E86" i="1"/>
  <c r="E48" i="1"/>
  <c r="N48" i="1" s="1"/>
  <c r="E54" i="1"/>
  <c r="N54" i="1" s="1"/>
  <c r="E16" i="1"/>
  <c r="E32" i="1"/>
  <c r="N32" i="1" s="1"/>
  <c r="E87" i="1"/>
  <c r="N87" i="1" s="1"/>
  <c r="E92" i="1"/>
  <c r="E30" i="1"/>
  <c r="E44" i="1"/>
  <c r="N44" i="1" s="1"/>
  <c r="E79" i="1"/>
  <c r="E69" i="1"/>
  <c r="N69" i="1" s="1"/>
  <c r="E11" i="1"/>
  <c r="E112" i="1"/>
  <c r="E67" i="1"/>
  <c r="N67" i="1" s="1"/>
  <c r="E74" i="1"/>
  <c r="N74" i="1" s="1"/>
  <c r="E47" i="1"/>
  <c r="E4" i="1"/>
  <c r="N4" i="1" s="1"/>
  <c r="E8" i="1"/>
  <c r="N8" i="1" s="1"/>
  <c r="E99" i="1"/>
  <c r="E73" i="1"/>
  <c r="N11" i="1" l="1"/>
  <c r="N10" i="1"/>
  <c r="N70" i="1"/>
  <c r="N21" i="1"/>
  <c r="N71" i="1"/>
  <c r="N13" i="1"/>
  <c r="N88" i="1"/>
  <c r="N41" i="1"/>
  <c r="N22" i="1"/>
  <c r="N86" i="1"/>
  <c r="N72" i="1"/>
  <c r="N56" i="1"/>
  <c r="N39" i="1"/>
  <c r="N79" i="1"/>
  <c r="N89" i="1"/>
  <c r="N9" i="1"/>
  <c r="N61" i="1"/>
  <c r="N55" i="1"/>
  <c r="N47" i="1"/>
  <c r="N30" i="1"/>
  <c r="N45" i="1"/>
  <c r="N59" i="1"/>
  <c r="N28" i="1"/>
  <c r="N35" i="1"/>
  <c r="N16" i="1"/>
  <c r="N112" i="1"/>
  <c r="N73" i="1"/>
  <c r="N99" i="1"/>
  <c r="N92" i="1"/>
  <c r="N78" i="1"/>
  <c r="N50" i="1"/>
  <c r="N58" i="1"/>
  <c r="N49" i="1"/>
  <c r="M7" i="3"/>
  <c r="M32" i="3"/>
  <c r="M98" i="3"/>
  <c r="M87" i="3"/>
  <c r="M5" i="3"/>
  <c r="M9" i="3"/>
  <c r="M91" i="3"/>
  <c r="M4" i="3"/>
  <c r="M65" i="3"/>
  <c r="M50" i="3"/>
  <c r="M31" i="3"/>
  <c r="M99" i="3"/>
  <c r="M61" i="3"/>
  <c r="M28" i="3"/>
  <c r="M46" i="3"/>
  <c r="M78" i="3"/>
  <c r="M75" i="3"/>
  <c r="M100" i="3"/>
  <c r="M88" i="3"/>
  <c r="M16" i="3"/>
  <c r="M13" i="3"/>
  <c r="M45" i="3"/>
  <c r="M48" i="3"/>
  <c r="M53" i="3"/>
  <c r="M27" i="3"/>
  <c r="M79" i="3"/>
  <c r="M93" i="3"/>
  <c r="M96" i="3"/>
  <c r="M44" i="3"/>
  <c r="M77" i="3"/>
  <c r="M89" i="3"/>
  <c r="M37" i="3"/>
  <c r="M18" i="3"/>
  <c r="M82" i="3"/>
  <c r="M101" i="3"/>
  <c r="M36" i="3"/>
  <c r="M11" i="3"/>
  <c r="M102" i="3"/>
  <c r="M86" i="3"/>
  <c r="M35" i="3"/>
  <c r="M63" i="3"/>
  <c r="M25" i="3"/>
  <c r="M68" i="3"/>
  <c r="M103" i="3"/>
  <c r="M15" i="3"/>
  <c r="M104" i="3"/>
  <c r="M20" i="3"/>
  <c r="M57" i="3"/>
  <c r="M42" i="3"/>
  <c r="M84" i="3"/>
  <c r="M54" i="3"/>
  <c r="M34" i="3"/>
  <c r="M58" i="3"/>
  <c r="M92" i="3"/>
  <c r="M33" i="3"/>
  <c r="M105" i="3"/>
  <c r="M43" i="3"/>
  <c r="M12" i="3"/>
  <c r="M22" i="3"/>
  <c r="M40" i="3"/>
  <c r="M66" i="3"/>
  <c r="M47" i="3"/>
  <c r="M85" i="3"/>
  <c r="M80" i="3"/>
  <c r="M106" i="3"/>
  <c r="M29" i="3"/>
  <c r="M72" i="3"/>
  <c r="M55" i="3"/>
  <c r="M17" i="3"/>
  <c r="M83" i="3"/>
  <c r="M41" i="3"/>
  <c r="M62" i="3"/>
  <c r="M107" i="3"/>
  <c r="M108" i="3"/>
  <c r="M38" i="3"/>
  <c r="M74" i="3"/>
  <c r="M23" i="3"/>
  <c r="M8" i="3"/>
  <c r="M109" i="3"/>
  <c r="M30" i="3"/>
  <c r="M21" i="3"/>
  <c r="M49" i="3"/>
  <c r="M59" i="3"/>
  <c r="M67" i="3"/>
  <c r="M110" i="3"/>
  <c r="M24" i="3"/>
  <c r="M26" i="3"/>
  <c r="M39" i="3"/>
  <c r="M51" i="3"/>
  <c r="M10" i="3"/>
  <c r="M95" i="3"/>
  <c r="M70" i="3"/>
  <c r="M97" i="3"/>
  <c r="M111" i="3"/>
  <c r="M19" i="3"/>
  <c r="M76" i="3"/>
  <c r="M69" i="3"/>
  <c r="M112" i="3"/>
  <c r="M113" i="3"/>
  <c r="M114" i="3"/>
  <c r="M52" i="3"/>
  <c r="M64" i="3"/>
  <c r="M60" i="3"/>
  <c r="M71" i="3"/>
  <c r="M14" i="3"/>
  <c r="M73" i="3"/>
  <c r="M115" i="3"/>
  <c r="M116" i="3"/>
  <c r="M90" i="3"/>
  <c r="M81" i="3"/>
  <c r="M94" i="3"/>
  <c r="M56" i="3"/>
  <c r="M6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4" i="3"/>
</calcChain>
</file>

<file path=xl/connections.xml><?xml version="1.0" encoding="utf-8"?>
<connections xmlns="http://schemas.openxmlformats.org/spreadsheetml/2006/main">
  <connection id="1" name="test_features" type="6" refreshedVersion="6" background="1" saveData="1">
    <textPr codePage="932" sourceFile="F:\py_workspace\GitHub\MachineLearning100days\Mid-term\data\test_feature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features1" type="6" refreshedVersion="6" background="1" saveData="1">
    <textPr codePage="932" sourceFile="F:\py_workspace\GitHub\MachineLearning100days\Mid-term\data\test_feature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_features2" type="6" refreshedVersion="6" background="1" saveData="1">
    <textPr codePage="932" sourceFile="F:\py_workspace\GitHub\MachineLearning100days\Mid-term\data\test_features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rain_data" type="6" refreshedVersion="6" background="1" saveData="1">
    <textPr codePage="932" sourceFile="F:\py_workspace\GitHub\MachineLearning100days\Mid-term\data\train_data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in_data1" type="6" refreshedVersion="6" background="1" saveData="1">
    <textPr codePage="932" sourceFile="F:\py_workspace\GitHub\MachineLearning100days\Mid-term\data\train_data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rain_data2" type="6" refreshedVersion="6" background="1" saveData="1">
    <textPr codePage="932" sourceFile="F:\py_workspace\GitHub\MachineLearning100days\Mid-term\data\train_data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<sst xmlns="http://schemas.openxmlformats.org/spreadsheetml/2006/main" count="3686" uniqueCount="340">
  <si>
    <t>name</t>
  </si>
  <si>
    <t>bonus</t>
  </si>
  <si>
    <t>deferral_payments</t>
  </si>
  <si>
    <t>deferred_income</t>
  </si>
  <si>
    <t>email_address</t>
  </si>
  <si>
    <t>from_poi_to_this_person</t>
  </si>
  <si>
    <t>from_this_person_to_poi</t>
  </si>
  <si>
    <t>other</t>
  </si>
  <si>
    <t>poi</t>
  </si>
  <si>
    <t>salary</t>
  </si>
  <si>
    <t>shared_receipt_with_poi</t>
  </si>
  <si>
    <t>to_messages</t>
  </si>
  <si>
    <t>total_payments</t>
  </si>
  <si>
    <t>total_stock_value</t>
  </si>
  <si>
    <t>RICE KENNETH D</t>
  </si>
  <si>
    <t>NaN</t>
  </si>
  <si>
    <t>ken.rice@enron.com</t>
  </si>
  <si>
    <t>SKILLING JEFFREY K</t>
  </si>
  <si>
    <t>jeff.skilling@enron.com</t>
  </si>
  <si>
    <t>SHELBY REX</t>
  </si>
  <si>
    <t>rex.shelby@enron.com</t>
  </si>
  <si>
    <t>KOPPER MICHAEL J</t>
  </si>
  <si>
    <t>michael.kopper@enron.com</t>
  </si>
  <si>
    <t>CALGER CHRISTOPHER F</t>
  </si>
  <si>
    <t>christopher.calger@enron.com</t>
  </si>
  <si>
    <t>HIRKO JOSEPH</t>
  </si>
  <si>
    <t>joe.hirko@enron.com</t>
  </si>
  <si>
    <t>YEAGER F SCOTT</t>
  </si>
  <si>
    <t>scott.yeager@enron.com</t>
  </si>
  <si>
    <t>COLWELL WESLEY</t>
  </si>
  <si>
    <t>wes.colwell@enron.com</t>
  </si>
  <si>
    <t>LAY KENNETH L</t>
  </si>
  <si>
    <t>kenneth.lay@enron.com</t>
  </si>
  <si>
    <t>GLISAN JR BEN F</t>
  </si>
  <si>
    <t>ben.glisan@enron.com</t>
  </si>
  <si>
    <t>KOENIG MARK E</t>
  </si>
  <si>
    <t>mark.koenig@enron.com</t>
  </si>
  <si>
    <t>RIEKER PAULA H</t>
  </si>
  <si>
    <t>paula.rieker@enron.com</t>
  </si>
  <si>
    <t>FASTOW ANDREW S</t>
  </si>
  <si>
    <t>andrew.fastow@enron.com</t>
  </si>
  <si>
    <t>GOLD JOSEPH</t>
  </si>
  <si>
    <t>joe.gold@enron.com</t>
  </si>
  <si>
    <t>ALLEN PHILLIP K</t>
  </si>
  <si>
    <t>phillip.allen@enron.com</t>
  </si>
  <si>
    <t>BLACHMAN JEREMY M</t>
  </si>
  <si>
    <t>jeremy.blachman@enron.com</t>
  </si>
  <si>
    <t>GAHN ROBERT S</t>
  </si>
  <si>
    <t>WROBEL BRUCE</t>
  </si>
  <si>
    <t>CUMBERLAND MICHAEL S</t>
  </si>
  <si>
    <t>LEFF DANIEL P</t>
  </si>
  <si>
    <t>dan.leff@enron.com</t>
  </si>
  <si>
    <t>THORN TERENCE H</t>
  </si>
  <si>
    <t>terence.thorn@enron.com</t>
  </si>
  <si>
    <t>OVERDYKE JR JERE C</t>
  </si>
  <si>
    <t>jere.overdyke@enron.com</t>
  </si>
  <si>
    <t>BUCHANAN HAROLD G</t>
  </si>
  <si>
    <t>john.buchanan@enron.com</t>
  </si>
  <si>
    <t>MCDONALD REBECCA</t>
  </si>
  <si>
    <t>rebecca.mcdonald@enron.com</t>
  </si>
  <si>
    <t>CORDES WILLIAM R</t>
  </si>
  <si>
    <t>bill.cordes@enron.com</t>
  </si>
  <si>
    <t>GATHMANN WILLIAM D</t>
  </si>
  <si>
    <t>KITCHEN LOUISE</t>
  </si>
  <si>
    <t>louise.kitchen@enron.com</t>
  </si>
  <si>
    <t>POWERS WILLIAM</t>
  </si>
  <si>
    <t>ken.powers@enron.com</t>
  </si>
  <si>
    <t>DODSON KEITH</t>
  </si>
  <si>
    <t>keith.dodson@enron.com</t>
  </si>
  <si>
    <t>KAMINSKI WINCENTY J</t>
  </si>
  <si>
    <t>vince.kaminski@enron.com</t>
  </si>
  <si>
    <t>WHALEY DAVID A</t>
  </si>
  <si>
    <t>BERGSIEKER RICHARD P</t>
  </si>
  <si>
    <t>rick.bergsieker@enron.com</t>
  </si>
  <si>
    <t>DURAN WILLIAM D</t>
  </si>
  <si>
    <t>w.duran@enron.com</t>
  </si>
  <si>
    <t>LAVORATO JOHN J</t>
  </si>
  <si>
    <t>john.lavorato@enron.com</t>
  </si>
  <si>
    <t>DEFFNER JOSEPH M</t>
  </si>
  <si>
    <t>joseph.deffner@enron.com</t>
  </si>
  <si>
    <t>URQUHART JOHN A</t>
  </si>
  <si>
    <t>DIETRICH JANET R</t>
  </si>
  <si>
    <t>janet.dietrich@enron.com</t>
  </si>
  <si>
    <t>REDMOND BRIAN L</t>
  </si>
  <si>
    <t>brian.redmond@enron.com</t>
  </si>
  <si>
    <t>PEREIRA PAULO V. FERRAZ</t>
  </si>
  <si>
    <t>HAYSLETT RODERICK J</t>
  </si>
  <si>
    <t>rod.hayslett@enron.com</t>
  </si>
  <si>
    <t>BAZELIDES PHILIP J</t>
  </si>
  <si>
    <t>LEMAISTRE CHARLES</t>
  </si>
  <si>
    <t>MARTIN AMANDA K</t>
  </si>
  <si>
    <t>a..martin@enron.com</t>
  </si>
  <si>
    <t>FOY JOE</t>
  </si>
  <si>
    <t>tracy.foy@enron.com</t>
  </si>
  <si>
    <t>GRAY RODNEY</t>
  </si>
  <si>
    <t>ELLIOTT STEVEN</t>
  </si>
  <si>
    <t>steven.elliott@enron.com</t>
  </si>
  <si>
    <t>BUTTS ROBERT H</t>
  </si>
  <si>
    <t>bob.butts@enron.com</t>
  </si>
  <si>
    <t>WHALLEY LAWRENCE G</t>
  </si>
  <si>
    <t>greg.whalley@enron.com</t>
  </si>
  <si>
    <t>ECHOLS JOHN B</t>
  </si>
  <si>
    <t>john.echols@enron.com</t>
  </si>
  <si>
    <t>MULLER MARK S</t>
  </si>
  <si>
    <t>s..muller@enron.com</t>
  </si>
  <si>
    <t>BELFER ROBERT</t>
  </si>
  <si>
    <t>GARLAND C KEVIN</t>
  </si>
  <si>
    <t>kevin.garland@enron.com</t>
  </si>
  <si>
    <t>MCCONNELL MICHAEL S</t>
  </si>
  <si>
    <t>mike.mcconnell@enron.com</t>
  </si>
  <si>
    <t>TILNEY ELIZABETH A</t>
  </si>
  <si>
    <t>elizabeth.tilney@enron.com</t>
  </si>
  <si>
    <t>SUNDE MARTIN</t>
  </si>
  <si>
    <t>marty.sunde@enron.com</t>
  </si>
  <si>
    <t>BERBERIAN DAVID</t>
  </si>
  <si>
    <t>david.berberian@enron.com</t>
  </si>
  <si>
    <t>BLAKE JR. NORMAN P</t>
  </si>
  <si>
    <t>PIPER GREGORY F</t>
  </si>
  <si>
    <t>greg.piper@enron.com</t>
  </si>
  <si>
    <t>BAXTER JOHN C</t>
  </si>
  <si>
    <t>BUY RICHARD B</t>
  </si>
  <si>
    <t>rick.buy@enron.com</t>
  </si>
  <si>
    <t>FOWLER PEGGY</t>
  </si>
  <si>
    <t>kulvinder.fowler@enron.com</t>
  </si>
  <si>
    <t>LOWRY CHARLES P</t>
  </si>
  <si>
    <t>SCRIMSHAW MATTHEW</t>
  </si>
  <si>
    <t>matthew.scrimshaw@enron.com</t>
  </si>
  <si>
    <t>BECK SALLY W</t>
  </si>
  <si>
    <t>sally.beck@enron.com</t>
  </si>
  <si>
    <t>MORAN MICHAEL P</t>
  </si>
  <si>
    <t>michael.moran@enron.com</t>
  </si>
  <si>
    <t>THE TRAVEL AGENCY IN THE PARK</t>
  </si>
  <si>
    <t>WASAFF GEORGE</t>
  </si>
  <si>
    <t>george.wasaff@enron.com</t>
  </si>
  <si>
    <t>HERMANN ROBERT J</t>
  </si>
  <si>
    <t>robert.hermann@enron.com</t>
  </si>
  <si>
    <t>HAEDICKE MARK E</t>
  </si>
  <si>
    <t>mark.haedicke@enron.com</t>
  </si>
  <si>
    <t>WALLS JR ROBERT H</t>
  </si>
  <si>
    <t>rob.walls@enron.com</t>
  </si>
  <si>
    <t>GILLIS JOHN</t>
  </si>
  <si>
    <t>WHITE JR THOMAS E</t>
  </si>
  <si>
    <t>thomas.white@enron.com</t>
  </si>
  <si>
    <t>JAEDICKE ROBERT</t>
  </si>
  <si>
    <t>WINOKUR JR. HERBERT S</t>
  </si>
  <si>
    <t>MENDELSOHN JOHN</t>
  </si>
  <si>
    <t>SHANKMAN JEFFREY A</t>
  </si>
  <si>
    <t>jeffrey.shankman@enron.com</t>
  </si>
  <si>
    <t>FUGH JOHN L</t>
  </si>
  <si>
    <t>HUMPHREY GENE E</t>
  </si>
  <si>
    <t>gene.humphrey@enron.com</t>
  </si>
  <si>
    <t>PAI LOU L</t>
  </si>
  <si>
    <t>lou.pai@enron.com</t>
  </si>
  <si>
    <t>GRAMM WENDY L</t>
  </si>
  <si>
    <t>OLSON CINDY K</t>
  </si>
  <si>
    <t>cindy.olson@enron.com</t>
  </si>
  <si>
    <t>TAYLOR MITCHELL S</t>
  </si>
  <si>
    <t>mitchell.taylor@enron.com</t>
  </si>
  <si>
    <t>HUGHES JAMES A</t>
  </si>
  <si>
    <t>james.hughes@enron.com</t>
  </si>
  <si>
    <t>MCCLELLAN GEORGE</t>
  </si>
  <si>
    <t>george.mcclellan@enron.com</t>
  </si>
  <si>
    <t>DUNCAN JOHN H</t>
  </si>
  <si>
    <t>WESTFAHL RICHARD K</t>
  </si>
  <si>
    <t>dick.westfahl@enron.com</t>
  </si>
  <si>
    <t>IZZO LAWRENCE L</t>
  </si>
  <si>
    <t>larry.izzo@enron.com</t>
  </si>
  <si>
    <t>KEAN STEVEN J</t>
  </si>
  <si>
    <t>steven.kean@enron.com</t>
  </si>
  <si>
    <t>SULLIVAN-SHAKLOVITZ COLLEEN</t>
  </si>
  <si>
    <t>FITZGERALD JAY L</t>
  </si>
  <si>
    <t>jay.fitzgerald@enron.com</t>
  </si>
  <si>
    <t>DIMICHELE RICHARD G</t>
  </si>
  <si>
    <t>richard.dimichele@enron.com</t>
  </si>
  <si>
    <t>UMANOFF ADAM S</t>
  </si>
  <si>
    <t>adam.umanoff@enron.com</t>
  </si>
  <si>
    <t>BADUM JAMES P</t>
  </si>
  <si>
    <t>HAYES ROBERT E</t>
  </si>
  <si>
    <t>robert.hayes@enron.com</t>
  </si>
  <si>
    <t>CLINE KENNETH W</t>
  </si>
  <si>
    <t>BANNANTINE JAMES M</t>
  </si>
  <si>
    <t>james.bannantine@enron.com</t>
  </si>
  <si>
    <t>COX DAVID</t>
  </si>
  <si>
    <t>chip.cox@enron.com</t>
  </si>
  <si>
    <t>SHARP VICTORIA T</t>
  </si>
  <si>
    <t>vicki.sharp@enron.com</t>
  </si>
  <si>
    <t>SAVAGE FRANK</t>
  </si>
  <si>
    <t>NOLES JAMES L</t>
  </si>
  <si>
    <t>WAKEHAM JOHN</t>
  </si>
  <si>
    <t>MCCARTY DANNY J</t>
  </si>
  <si>
    <t>danny.mccarty@enron.com</t>
  </si>
  <si>
    <t>MURRAY JULIA H</t>
  </si>
  <si>
    <t>julia.murray@enron.com</t>
  </si>
  <si>
    <t>MEYER ROCKFORD G</t>
  </si>
  <si>
    <t>rockford.meyer@enron.com</t>
  </si>
  <si>
    <t>YEAP SOON</t>
  </si>
  <si>
    <t>CHRISTODOULOU DIOMEDES</t>
  </si>
  <si>
    <t>diomedes.christodoulou@enron.com</t>
  </si>
  <si>
    <t>JACKSON CHARLENE R</t>
  </si>
  <si>
    <t>charlene.jackson@enron.com</t>
  </si>
  <si>
    <t>LOCKHART EUGENE E</t>
  </si>
  <si>
    <t>STABLER FRANK</t>
  </si>
  <si>
    <t>frank.stabler@enron.com</t>
  </si>
  <si>
    <t>BROWN MICHAEL</t>
  </si>
  <si>
    <t>michael.brown@enron.com</t>
  </si>
  <si>
    <t>PICKERING MARK R</t>
  </si>
  <si>
    <t>mark.pickering@enron.com</t>
  </si>
  <si>
    <t>HAUG DAVID L</t>
  </si>
  <si>
    <t>david.haug@enron.com</t>
  </si>
  <si>
    <t>SHAPIRO RICHARD S</t>
  </si>
  <si>
    <t>richard.shapiro@enron.com</t>
  </si>
  <si>
    <t>姓名</t>
    <phoneticPr fontId="1" type="noConversion"/>
  </si>
  <si>
    <t>獎金</t>
    <phoneticPr fontId="1" type="noConversion"/>
  </si>
  <si>
    <t>延遲收入（尚未收到的房租等等，被視為負債）</t>
    <phoneticPr fontId="1" type="noConversion"/>
  </si>
  <si>
    <t>延遲付款（貸款分期等等）</t>
    <phoneticPr fontId="1" type="noConversion"/>
  </si>
  <si>
    <t>director_fees</t>
    <phoneticPr fontId="1" type="noConversion"/>
  </si>
  <si>
    <t>役員報酬（看起來是指高官（役）的薪水）</t>
    <phoneticPr fontId="1" type="noConversion"/>
  </si>
  <si>
    <t>行使？股票期貨／期權
https://carta.com/blog/exercising-stock-options/</t>
    <phoneticPr fontId="1" type="noConversion"/>
  </si>
  <si>
    <t>expenses</t>
    <phoneticPr fontId="1" type="noConversion"/>
  </si>
  <si>
    <t>（為了創造營收所付出的）花費</t>
    <phoneticPr fontId="1" type="noConversion"/>
  </si>
  <si>
    <t>from_messages</t>
    <phoneticPr fontId="1" type="noConversion"/>
  </si>
  <si>
    <t>信箱</t>
    <phoneticPr fontId="1" type="noConversion"/>
  </si>
  <si>
    <t>統計：嫌疑犯寄給此人</t>
    <phoneticPr fontId="1" type="noConversion"/>
  </si>
  <si>
    <t>統計：此人寄給嫌疑犯</t>
    <phoneticPr fontId="1" type="noConversion"/>
  </si>
  <si>
    <t>嫌疑犯</t>
    <phoneticPr fontId="1" type="noConversion"/>
  </si>
  <si>
    <t>統計：嫌疑傳訊息給此人</t>
    <phoneticPr fontId="1" type="noConversion"/>
  </si>
  <si>
    <t>統計：此人傳訊息給嫌疑犯</t>
    <phoneticPr fontId="1" type="noConversion"/>
  </si>
  <si>
    <t>總薪資</t>
    <phoneticPr fontId="1" type="noConversion"/>
  </si>
  <si>
    <t>持股總價</t>
    <phoneticPr fontId="1" type="noConversion"/>
  </si>
  <si>
    <t>loan_advances</t>
    <phoneticPr fontId="1" type="noConversion"/>
  </si>
  <si>
    <t>其他（靠杯）</t>
    <phoneticPr fontId="1" type="noConversion"/>
  </si>
  <si>
    <t>先行（短期）借貸</t>
    <phoneticPr fontId="1" type="noConversion"/>
  </si>
  <si>
    <t>long_term_incentive</t>
    <phoneticPr fontId="1" type="noConversion"/>
  </si>
  <si>
    <t>某種隨業績增長的役員報酬</t>
    <phoneticPr fontId="1" type="noConversion"/>
  </si>
  <si>
    <t>restricted_stock</t>
    <phoneticPr fontId="1" type="noConversion"/>
  </si>
  <si>
    <t>薪水</t>
    <phoneticPr fontId="1" type="noConversion"/>
  </si>
  <si>
    <t>和嫌疑犯分享三小</t>
    <phoneticPr fontId="1" type="noConversion"/>
  </si>
  <si>
    <t>當作薪資給付的股票；限制性股票</t>
    <phoneticPr fontId="1" type="noConversion"/>
  </si>
  <si>
    <t>限制性股票推遲</t>
    <phoneticPr fontId="1" type="noConversion"/>
  </si>
  <si>
    <t>標籤</t>
    <phoneticPr fontId="1" type="noConversion"/>
  </si>
  <si>
    <t>沒有的填0</t>
    <phoneticPr fontId="1" type="noConversion"/>
  </si>
  <si>
    <t>砍掉</t>
    <phoneticPr fontId="1" type="noConversion"/>
  </si>
  <si>
    <t>愈大愈可疑</t>
    <phoneticPr fontId="1" type="noConversion"/>
  </si>
  <si>
    <t>exercised_stock_options</t>
    <phoneticPr fontId="1" type="noConversion"/>
  </si>
  <si>
    <t>BUCHA0 HAROLD G</t>
  </si>
  <si>
    <t>john.bucha0@enron.com</t>
  </si>
  <si>
    <t>BAN0TINE JAMES M</t>
  </si>
  <si>
    <t>james.ban0tine@enron.com</t>
  </si>
  <si>
    <t>restricted_stock_deferred</t>
    <phoneticPr fontId="1" type="noConversion"/>
  </si>
  <si>
    <t>exercised_stock_options+restricted_stock+restricted_stock_deferred</t>
    <phoneticPr fontId="1" type="noConversion"/>
  </si>
  <si>
    <t>total_payments</t>
    <phoneticPr fontId="1" type="noConversion"/>
  </si>
  <si>
    <t>total_stock_value</t>
    <phoneticPr fontId="1" type="noConversion"/>
  </si>
  <si>
    <t>from_poi_to_this_person</t>
    <phoneticPr fontId="1" type="noConversion"/>
  </si>
  <si>
    <t>from_this_person_to_poi</t>
    <phoneticPr fontId="1" type="noConversion"/>
  </si>
  <si>
    <t>shared_receipt_with_poi</t>
    <phoneticPr fontId="1" type="noConversion"/>
  </si>
  <si>
    <t>to_messages</t>
    <phoneticPr fontId="1" type="noConversion"/>
  </si>
  <si>
    <t>restricted_stock</t>
    <phoneticPr fontId="1" type="noConversion"/>
  </si>
  <si>
    <t>bonus</t>
    <phoneticPr fontId="1" type="noConversion"/>
  </si>
  <si>
    <t>deferral_payments</t>
    <phoneticPr fontId="1" type="noConversion"/>
  </si>
  <si>
    <t>deferred_income</t>
    <phoneticPr fontId="1" type="noConversion"/>
  </si>
  <si>
    <t>director_fees</t>
    <phoneticPr fontId="1" type="noConversion"/>
  </si>
  <si>
    <t>expenses</t>
    <phoneticPr fontId="1" type="noConversion"/>
  </si>
  <si>
    <t>loan_advances</t>
    <phoneticPr fontId="1" type="noConversion"/>
  </si>
  <si>
    <t>other</t>
    <phoneticPr fontId="1" type="noConversion"/>
  </si>
  <si>
    <t>salary</t>
    <phoneticPr fontId="1" type="noConversion"/>
  </si>
  <si>
    <t>total_payments</t>
    <phoneticPr fontId="1" type="noConversion"/>
  </si>
  <si>
    <t>total_stock_value</t>
    <phoneticPr fontId="1" type="noConversion"/>
  </si>
  <si>
    <t>BELFER ROBERT</t>
    <phoneticPr fontId="1" type="noConversion"/>
  </si>
  <si>
    <t>director_fees</t>
  </si>
  <si>
    <t>exercised_stock_options</t>
  </si>
  <si>
    <t>expenses</t>
  </si>
  <si>
    <t>from_messages</t>
  </si>
  <si>
    <t>loan_advances</t>
  </si>
  <si>
    <t>long_term_incentive</t>
  </si>
  <si>
    <t>restricted_stock</t>
  </si>
  <si>
    <t>restricted_stock_deferred</t>
  </si>
  <si>
    <t>BELDEN TIMOTHY N</t>
  </si>
  <si>
    <t>tim.belden@enron.com</t>
  </si>
  <si>
    <t>BOWEN JR RAYMOND M</t>
  </si>
  <si>
    <t>raymond.bowen@enron.com</t>
  </si>
  <si>
    <t>HANNON KEVIN P</t>
  </si>
  <si>
    <t>kevin.hannon@enron.com</t>
  </si>
  <si>
    <t>DELAINEY DAVID W</t>
  </si>
  <si>
    <t>david.delainey@enron.com</t>
  </si>
  <si>
    <t>CAUSEY RICHARD A</t>
  </si>
  <si>
    <t>richard.causey@enron.com</t>
  </si>
  <si>
    <t>HICKERSON GARY J</t>
  </si>
  <si>
    <t>gary.hickerson@enron.com</t>
  </si>
  <si>
    <t>FREVERT MARK A</t>
  </si>
  <si>
    <t>mark.frevert@enron.com</t>
  </si>
  <si>
    <t>CHAN RONNIE</t>
  </si>
  <si>
    <t>DONAHUE JR JEFFREY M</t>
  </si>
  <si>
    <t>jeff.donahue@enron.com</t>
  </si>
  <si>
    <t>REYNOLDS LAWRENCE</t>
  </si>
  <si>
    <t>HORTON STANLEY C</t>
  </si>
  <si>
    <t>stanley.horton@enron.com</t>
  </si>
  <si>
    <t>LEWIS RICHARD</t>
  </si>
  <si>
    <t>richard.lewis@enron.com</t>
  </si>
  <si>
    <t>SHERRICK JEFFREY B</t>
  </si>
  <si>
    <t>jeffrey.sherrick@enron.com</t>
  </si>
  <si>
    <t>MEYER JEROME J</t>
  </si>
  <si>
    <t>DERRICK JR. JAMES V</t>
  </si>
  <si>
    <t>james.derrick@enron.com</t>
  </si>
  <si>
    <t>PIRO JIM</t>
  </si>
  <si>
    <t>jim.piro@enron.com</t>
  </si>
  <si>
    <t>DETMERING TIMOTHY J</t>
  </si>
  <si>
    <t>timothy.detmering@enron.com</t>
  </si>
  <si>
    <t>KISHKILL JOSEPH G</t>
  </si>
  <si>
    <t>joe.kishkill@enron.com</t>
  </si>
  <si>
    <t>BAY FRANKLIN R</t>
  </si>
  <si>
    <t>frank.bay@enron.com</t>
  </si>
  <si>
    <t>PRENTICE JAMES</t>
  </si>
  <si>
    <t>james.prentice@enron.com</t>
  </si>
  <si>
    <t>TOTAL</t>
  </si>
  <si>
    <t>FALLON JAMES B</t>
  </si>
  <si>
    <t>jim.fallon@enron.com</t>
  </si>
  <si>
    <t>METTS MARK</t>
  </si>
  <si>
    <t>mark.metts@enron.com</t>
  </si>
  <si>
    <t>WODRASKA JOHN</t>
  </si>
  <si>
    <t>john.wodraska@enron.com</t>
  </si>
  <si>
    <t>MORDAUNT KRISTINA M</t>
  </si>
  <si>
    <t>kristina.mordaunt@enron.com</t>
  </si>
  <si>
    <t>CARTER REBECCA C</t>
  </si>
  <si>
    <t>rebecca.carter@enron.com</t>
  </si>
  <si>
    <t>BHATNAGAR SANJAY</t>
  </si>
  <si>
    <t>sanjay.bhatnagar@enron.com</t>
  </si>
  <si>
    <t>WALTERS GARETH W</t>
  </si>
  <si>
    <t>BIBI PHILIPPE A</t>
  </si>
  <si>
    <t>philippe.bibi@enron.com</t>
  </si>
  <si>
    <t>SHERRIFF JOHN R</t>
  </si>
  <si>
    <t>john.sherriff@enron.com</t>
  </si>
  <si>
    <t>GIBBS DANA R</t>
  </si>
  <si>
    <t>dana.gibbs@enron.com</t>
  </si>
  <si>
    <t>LINDHOLM TOD A</t>
  </si>
  <si>
    <t>tod.lindholm@enron.com</t>
  </si>
  <si>
    <t>MCMAHON JEFFREY</t>
  </si>
  <si>
    <t>jeffrey.mcmahon@enron.com</t>
  </si>
  <si>
    <t>BHATNAGAR SANJAY</t>
    <phoneticPr fontId="1" type="noConversion"/>
  </si>
  <si>
    <t>exercised_stock_options</t>
    <phoneticPr fontId="1" type="noConversion"/>
  </si>
  <si>
    <t>restricted_stock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</si>
</sst>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2"/>
      <charset val="136"/>
    </font>
    <font>
      <sz val="12"/>
      <color rgb="FFC00000"/>
      <name val="Consolas"/>
      <family val="3"/>
    </font>
    <font>
      <sz val="12"/>
      <color rgb="FF7030A0"/>
      <name val="Consolas"/>
      <family val="3"/>
    </font>
    <font>
      <b/>
      <sz val="12"/>
      <color rgb="FF7030A0"/>
      <name val="Consolas"/>
      <family val="3"/>
    </font>
    <font>
      <sz val="12"/>
      <name val="Microsoft JhengHei"/>
      <family val="2"/>
      <charset val="136"/>
    </font>
    <font>
      <sz val="12"/>
      <name val="Consolas"/>
      <family val="3"/>
    </font>
    <font>
      <sz val="12"/>
      <color rgb="FFFF0000"/>
      <name val="Consolas"/>
      <family val="3"/>
    </font>
    <font>
      <b/>
      <sz val="12"/>
      <color theme="1"/>
      <name val="Consolas"/>
      <family val="3"/>
    </font>
    <font>
      <b/>
      <sz val="12"/>
      <color rgb="FF7030A0"/>
      <name val="新細明體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4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3" fillId="5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17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ain_data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ain_data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in_data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feature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features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_featur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opLeftCell="A43" workbookViewId="0">
      <selection activeCell="Q22" sqref="Q22"/>
    </sheetView>
  </sheetViews>
  <sheetFormatPr defaultRowHeight="15.75"/>
  <cols>
    <col min="1" max="1" width="15.375" style="1" customWidth="1"/>
    <col min="2" max="2" width="32.625" style="1" customWidth="1"/>
    <col min="3" max="3" width="7.375" style="1" bestFit="1" customWidth="1"/>
    <col min="4" max="4" width="14.125" style="1" bestFit="1" customWidth="1"/>
    <col min="5" max="5" width="14.125" style="1" customWidth="1"/>
    <col min="6" max="6" width="22.625" style="1" bestFit="1" customWidth="1"/>
    <col min="7" max="7" width="22.625" style="1" customWidth="1"/>
    <col min="8" max="8" width="22.625" style="1" bestFit="1" customWidth="1"/>
    <col min="9" max="9" width="22.625" style="1" customWidth="1"/>
    <col min="10" max="10" width="22" style="1" bestFit="1" customWidth="1"/>
    <col min="11" max="11" width="22" style="1" customWidth="1"/>
    <col min="12" max="12" width="11.625" style="1" bestFit="1" customWidth="1"/>
    <col min="13" max="14" width="11.625" style="1" customWidth="1"/>
    <col min="15" max="15" width="22" style="8" bestFit="1" customWidth="1"/>
    <col min="16" max="16" width="14.25" style="8" bestFit="1" customWidth="1"/>
    <col min="17" max="17" width="22.625" style="8" bestFit="1" customWidth="1"/>
    <col min="18" max="18" width="12.375" style="1" customWidth="1"/>
    <col min="19" max="19" width="16.75" style="1" bestFit="1" customWidth="1"/>
    <col min="20" max="20" width="15.375" style="1" bestFit="1" customWidth="1"/>
    <col min="21" max="21" width="11.875" style="1" bestFit="1" customWidth="1"/>
    <col min="22" max="22" width="19.75" style="1" customWidth="1"/>
    <col min="23" max="23" width="13.625" style="1" bestFit="1" customWidth="1"/>
    <col min="24" max="24" width="18.625" style="1" bestFit="1" customWidth="1"/>
    <col min="25" max="25" width="10.75" style="1" bestFit="1" customWidth="1"/>
    <col min="26" max="26" width="9.625" style="1" bestFit="1" customWidth="1"/>
    <col min="27" max="27" width="13.875" style="1" bestFit="1" customWidth="1"/>
    <col min="28" max="28" width="24" style="8" bestFit="1" customWidth="1"/>
    <col min="29" max="16384" width="9" style="1"/>
  </cols>
  <sheetData>
    <row r="1" spans="1:28" s="2" customFormat="1" ht="75.75" customHeight="1">
      <c r="A1" s="2" t="s">
        <v>211</v>
      </c>
      <c r="B1" s="2" t="s">
        <v>221</v>
      </c>
      <c r="C1" s="2" t="s">
        <v>224</v>
      </c>
      <c r="D1" s="3" t="s">
        <v>225</v>
      </c>
      <c r="E1" s="3"/>
      <c r="F1" s="3" t="s">
        <v>222</v>
      </c>
      <c r="G1" s="3"/>
      <c r="H1" s="3" t="s">
        <v>223</v>
      </c>
      <c r="I1" s="3"/>
      <c r="J1" s="3" t="s">
        <v>236</v>
      </c>
      <c r="K1" s="3"/>
      <c r="L1" s="3" t="s">
        <v>226</v>
      </c>
      <c r="M1" s="3"/>
      <c r="N1" s="3"/>
      <c r="O1" s="10" t="s">
        <v>217</v>
      </c>
      <c r="P1" s="10" t="s">
        <v>237</v>
      </c>
      <c r="Q1" s="10" t="s">
        <v>238</v>
      </c>
      <c r="R1" s="2" t="s">
        <v>212</v>
      </c>
      <c r="S1" s="2" t="s">
        <v>214</v>
      </c>
      <c r="T1" s="2" t="s">
        <v>213</v>
      </c>
      <c r="U1" s="2" t="s">
        <v>216</v>
      </c>
      <c r="V1" s="2" t="s">
        <v>219</v>
      </c>
      <c r="W1" s="2" t="s">
        <v>231</v>
      </c>
      <c r="X1" s="2" t="s">
        <v>233</v>
      </c>
      <c r="Y1" s="2" t="s">
        <v>230</v>
      </c>
      <c r="Z1" s="2" t="s">
        <v>235</v>
      </c>
      <c r="AA1" s="2" t="s">
        <v>227</v>
      </c>
      <c r="AB1" s="10" t="s">
        <v>228</v>
      </c>
    </row>
    <row r="2" spans="1:28" s="2" customFormat="1" ht="75.75" customHeight="1">
      <c r="A2" s="2" t="s">
        <v>239</v>
      </c>
      <c r="B2" s="2" t="s">
        <v>241</v>
      </c>
      <c r="D2" s="2" t="s">
        <v>242</v>
      </c>
      <c r="F2" s="2" t="s">
        <v>242</v>
      </c>
      <c r="H2" s="2" t="s">
        <v>242</v>
      </c>
      <c r="J2" s="2" t="s">
        <v>242</v>
      </c>
      <c r="L2" s="2" t="s">
        <v>242</v>
      </c>
      <c r="O2" s="7"/>
      <c r="P2" s="7"/>
      <c r="Q2" s="7"/>
      <c r="R2" s="2" t="s">
        <v>240</v>
      </c>
      <c r="S2" s="2" t="s">
        <v>240</v>
      </c>
      <c r="T2" s="2" t="s">
        <v>240</v>
      </c>
      <c r="U2" s="2" t="s">
        <v>240</v>
      </c>
      <c r="AB2" s="7" t="s">
        <v>249</v>
      </c>
    </row>
    <row r="3" spans="1:28">
      <c r="A3" s="1" t="s">
        <v>0</v>
      </c>
      <c r="B3" s="1" t="s">
        <v>4</v>
      </c>
      <c r="C3" s="1" t="s">
        <v>8</v>
      </c>
      <c r="D3" s="1" t="s">
        <v>220</v>
      </c>
      <c r="F3" s="1" t="s">
        <v>5</v>
      </c>
      <c r="H3" s="1" t="s">
        <v>6</v>
      </c>
      <c r="J3" s="1" t="s">
        <v>10</v>
      </c>
      <c r="L3" s="1" t="s">
        <v>11</v>
      </c>
      <c r="O3" s="8" t="s">
        <v>243</v>
      </c>
      <c r="P3" s="8" t="s">
        <v>234</v>
      </c>
      <c r="Q3" s="8" t="s">
        <v>248</v>
      </c>
      <c r="R3" s="1" t="s">
        <v>1</v>
      </c>
      <c r="S3" s="1" t="s">
        <v>258</v>
      </c>
      <c r="T3" s="1" t="s">
        <v>259</v>
      </c>
      <c r="U3" s="1" t="s">
        <v>260</v>
      </c>
      <c r="V3" s="1" t="s">
        <v>261</v>
      </c>
      <c r="W3" s="1" t="s">
        <v>262</v>
      </c>
      <c r="X3" s="1" t="s">
        <v>232</v>
      </c>
      <c r="Y3" s="1" t="s">
        <v>7</v>
      </c>
      <c r="Z3" s="1" t="s">
        <v>9</v>
      </c>
      <c r="AA3" s="1" t="s">
        <v>12</v>
      </c>
      <c r="AB3" s="8" t="s">
        <v>13</v>
      </c>
    </row>
    <row r="4" spans="1:28" s="4" customFormat="1">
      <c r="A4" s="1" t="s">
        <v>65</v>
      </c>
      <c r="B4" s="1" t="s">
        <v>66</v>
      </c>
      <c r="C4" s="1" t="b">
        <v>0</v>
      </c>
      <c r="D4" s="1">
        <v>26</v>
      </c>
      <c r="E4" s="14">
        <f>(D4-MIN(D$52:D$116))/(MAX(D$52:D$116)-MIN(D$52:D$116))</f>
        <v>9.752020061298412E-4</v>
      </c>
      <c r="F4" s="1">
        <v>0</v>
      </c>
      <c r="G4" s="14">
        <f>(F4-MIN(F$52:F$116))/(MAX(F$52:F$116)-MIN(F$52:F$116))</f>
        <v>0</v>
      </c>
      <c r="H4" s="1">
        <v>0</v>
      </c>
      <c r="I4" s="14">
        <f>(H4-MIN(H$52:H$116))/(MAX(H$52:H$116)-MIN(H$52:H$116))</f>
        <v>0</v>
      </c>
      <c r="J4" s="1">
        <v>12</v>
      </c>
      <c r="K4" s="14">
        <f>(J4-MIN(J$52:J$116))/(MAX(J$52:J$116)-MIN(J$52:J$116))</f>
        <v>2.2099447513812156E-3</v>
      </c>
      <c r="L4" s="1">
        <v>653</v>
      </c>
      <c r="M4" s="14">
        <f>(L4-MIN(L$52:L$116))/(MAX(L$52:L$116)-MIN(L$52:L$116))</f>
        <v>3.9491121123774182E-2</v>
      </c>
      <c r="N4" s="14">
        <f>E4+G4+I4+K4+M4</f>
        <v>4.2676267881285236E-2</v>
      </c>
      <c r="O4" s="8" t="s">
        <v>15</v>
      </c>
      <c r="P4" s="8" t="s">
        <v>15</v>
      </c>
      <c r="Q4" s="8" t="s">
        <v>15</v>
      </c>
      <c r="R4" s="1" t="s">
        <v>15</v>
      </c>
      <c r="S4" s="1" t="s">
        <v>15</v>
      </c>
      <c r="T4" s="1">
        <v>-17500</v>
      </c>
      <c r="U4" s="1">
        <v>17500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8" t="s">
        <v>15</v>
      </c>
    </row>
    <row r="5" spans="1:28" s="4" customFormat="1">
      <c r="A5" s="1" t="s">
        <v>200</v>
      </c>
      <c r="B5" s="1" t="s">
        <v>15</v>
      </c>
      <c r="C5" s="1" t="b">
        <v>0</v>
      </c>
      <c r="D5" s="1" t="s">
        <v>15</v>
      </c>
      <c r="E5" s="1"/>
      <c r="F5" s="1" t="s">
        <v>15</v>
      </c>
      <c r="G5" s="1"/>
      <c r="H5" s="1" t="s">
        <v>15</v>
      </c>
      <c r="I5" s="1"/>
      <c r="J5" s="1" t="s">
        <v>15</v>
      </c>
      <c r="K5" s="1"/>
      <c r="L5" s="1" t="s">
        <v>15</v>
      </c>
      <c r="M5" s="1"/>
      <c r="N5" s="1"/>
      <c r="O5" s="8" t="s">
        <v>15</v>
      </c>
      <c r="P5" s="8" t="s">
        <v>15</v>
      </c>
      <c r="Q5" s="8" t="s">
        <v>15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15</v>
      </c>
      <c r="AB5" s="8" t="s">
        <v>15</v>
      </c>
    </row>
    <row r="6" spans="1:28" s="4" customFormat="1">
      <c r="A6" s="1" t="s">
        <v>196</v>
      </c>
      <c r="B6" s="1" t="s">
        <v>197</v>
      </c>
      <c r="C6" s="1" t="b">
        <v>0</v>
      </c>
      <c r="D6" s="1" t="s">
        <v>15</v>
      </c>
      <c r="E6" s="1"/>
      <c r="F6" s="1" t="s">
        <v>15</v>
      </c>
      <c r="G6" s="1"/>
      <c r="H6" s="1" t="s">
        <v>15</v>
      </c>
      <c r="I6" s="1"/>
      <c r="J6" s="1" t="s">
        <v>15</v>
      </c>
      <c r="K6" s="1"/>
      <c r="L6" s="1" t="s">
        <v>15</v>
      </c>
      <c r="M6" s="1"/>
      <c r="N6" s="1"/>
      <c r="O6" s="8">
        <v>5127155</v>
      </c>
      <c r="P6" s="8">
        <v>950730</v>
      </c>
      <c r="Q6" s="8" t="s">
        <v>15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8">
        <v>6077885</v>
      </c>
    </row>
    <row r="7" spans="1:28" s="4" customFormat="1">
      <c r="A7" s="1" t="s">
        <v>62</v>
      </c>
      <c r="B7" s="1" t="s">
        <v>15</v>
      </c>
      <c r="C7" s="1" t="b">
        <v>0</v>
      </c>
      <c r="D7" s="1" t="s">
        <v>15</v>
      </c>
      <c r="E7" s="1"/>
      <c r="F7" s="1" t="s">
        <v>15</v>
      </c>
      <c r="G7" s="1"/>
      <c r="H7" s="1" t="s">
        <v>15</v>
      </c>
      <c r="I7" s="1"/>
      <c r="J7" s="1" t="s">
        <v>15</v>
      </c>
      <c r="K7" s="1"/>
      <c r="L7" s="1" t="s">
        <v>15</v>
      </c>
      <c r="M7" s="1"/>
      <c r="N7" s="1"/>
      <c r="O7" s="8">
        <v>1753766</v>
      </c>
      <c r="P7" s="8">
        <v>264013</v>
      </c>
      <c r="Q7" s="8">
        <v>-72419</v>
      </c>
      <c r="R7" s="1" t="s">
        <v>15</v>
      </c>
      <c r="S7" s="1" t="s">
        <v>15</v>
      </c>
      <c r="T7" s="1" t="s">
        <v>15</v>
      </c>
      <c r="U7" s="1" t="s">
        <v>15</v>
      </c>
      <c r="V7" s="1" t="s">
        <v>15</v>
      </c>
      <c r="W7" s="1" t="s">
        <v>15</v>
      </c>
      <c r="X7" s="1" t="s">
        <v>15</v>
      </c>
      <c r="Y7" s="1" t="s">
        <v>15</v>
      </c>
      <c r="Z7" s="1" t="s">
        <v>15</v>
      </c>
      <c r="AA7" s="1" t="s">
        <v>15</v>
      </c>
      <c r="AB7" s="8">
        <v>1945360</v>
      </c>
    </row>
    <row r="8" spans="1:28" s="4" customFormat="1">
      <c r="A8" s="1" t="s">
        <v>122</v>
      </c>
      <c r="B8" s="1" t="s">
        <v>123</v>
      </c>
      <c r="C8" s="1" t="b">
        <v>0</v>
      </c>
      <c r="D8" s="1">
        <v>36</v>
      </c>
      <c r="E8" s="14">
        <f>(D8-MIN(D$52:D$116))/(MAX(D$52:D$116)-MIN(D$52:D$116))</f>
        <v>1.6717748676511562E-3</v>
      </c>
      <c r="F8" s="1">
        <v>0</v>
      </c>
      <c r="G8" s="14">
        <f>(F8-MIN(F$52:F$116))/(MAX(F$52:F$116)-MIN(F$52:F$116))</f>
        <v>0</v>
      </c>
      <c r="H8" s="1">
        <v>0</v>
      </c>
      <c r="I8" s="14">
        <f>(H8-MIN(H$52:H$116))/(MAX(H$52:H$116)-MIN(H$52:H$116))</f>
        <v>0</v>
      </c>
      <c r="J8" s="1">
        <v>10</v>
      </c>
      <c r="K8" s="14">
        <f>(J8-MIN(J$52:J$116))/(MAX(J$52:J$116)-MIN(J$52:J$116))</f>
        <v>1.7679558011049724E-3</v>
      </c>
      <c r="L8" s="1">
        <v>517</v>
      </c>
      <c r="M8" s="14">
        <f>(L8-MIN(L$52:L$116))/(MAX(L$52:L$116)-MIN(L$52:L$116))</f>
        <v>3.0479724357275379E-2</v>
      </c>
      <c r="N8" s="14">
        <f>E8+G8+I8+K8+M8</f>
        <v>3.3919455026031511E-2</v>
      </c>
      <c r="O8" s="8">
        <v>1324578</v>
      </c>
      <c r="P8" s="8">
        <v>560170</v>
      </c>
      <c r="Q8" s="8" t="s">
        <v>15</v>
      </c>
      <c r="R8" s="1" t="s">
        <v>15</v>
      </c>
      <c r="S8" s="1" t="s">
        <v>15</v>
      </c>
      <c r="T8" s="1" t="s">
        <v>15</v>
      </c>
      <c r="U8" s="1" t="s">
        <v>15</v>
      </c>
      <c r="V8" s="1" t="s">
        <v>15</v>
      </c>
      <c r="W8" s="1" t="s">
        <v>15</v>
      </c>
      <c r="X8" s="1" t="s">
        <v>15</v>
      </c>
      <c r="Y8" s="1" t="s">
        <v>15</v>
      </c>
      <c r="Z8" s="1" t="s">
        <v>15</v>
      </c>
      <c r="AA8" s="1" t="s">
        <v>15</v>
      </c>
      <c r="AB8" s="8">
        <v>1884748</v>
      </c>
    </row>
    <row r="9" spans="1:28" s="4" customFormat="1">
      <c r="A9" s="1" t="s">
        <v>58</v>
      </c>
      <c r="B9" s="1" t="s">
        <v>59</v>
      </c>
      <c r="C9" s="1" t="b">
        <v>0</v>
      </c>
      <c r="D9" s="1">
        <v>13</v>
      </c>
      <c r="E9" s="14">
        <f>(D9-MIN(D$52:D$116))/(MAX(D$52:D$116)-MIN(D$52:D$116))</f>
        <v>6.9657286152131518E-5</v>
      </c>
      <c r="F9" s="1">
        <v>54</v>
      </c>
      <c r="G9" s="14">
        <f>(F9-MIN(F$52:F$116))/(MAX(F$52:F$116)-MIN(F$52:F$116))</f>
        <v>0.17704918032786884</v>
      </c>
      <c r="H9" s="1">
        <v>1</v>
      </c>
      <c r="I9" s="14">
        <f>(H9-MIN(H$52:H$116))/(MAX(H$52:H$116)-MIN(H$52:H$116))</f>
        <v>2.5906735751295338E-3</v>
      </c>
      <c r="J9" s="1">
        <v>720</v>
      </c>
      <c r="K9" s="14">
        <f>(J9-MIN(J$52:J$116))/(MAX(J$52:J$116)-MIN(J$52:J$116))</f>
        <v>0.15867403314917128</v>
      </c>
      <c r="L9" s="1">
        <v>894</v>
      </c>
      <c r="M9" s="14">
        <f>(L9-MIN(L$52:L$116))/(MAX(L$52:L$116)-MIN(L$52:L$116))</f>
        <v>5.5459846276172807E-2</v>
      </c>
      <c r="N9" s="14">
        <f>E9+G9+I9+K9+M9</f>
        <v>0.39384339061449458</v>
      </c>
      <c r="O9" s="8">
        <v>757301</v>
      </c>
      <c r="P9" s="8">
        <v>934065</v>
      </c>
      <c r="Q9" s="8" t="s">
        <v>15</v>
      </c>
      <c r="R9" s="1" t="s">
        <v>15</v>
      </c>
      <c r="S9" s="1" t="s">
        <v>15</v>
      </c>
      <c r="T9" s="1" t="s">
        <v>15</v>
      </c>
      <c r="U9" s="1" t="s">
        <v>15</v>
      </c>
      <c r="V9" s="1" t="s">
        <v>15</v>
      </c>
      <c r="W9" s="1" t="s">
        <v>15</v>
      </c>
      <c r="X9" s="1" t="s">
        <v>15</v>
      </c>
      <c r="Y9" s="1" t="s">
        <v>15</v>
      </c>
      <c r="Z9" s="1" t="s">
        <v>15</v>
      </c>
      <c r="AA9" s="1" t="s">
        <v>15</v>
      </c>
      <c r="AB9" s="8">
        <v>1691366</v>
      </c>
    </row>
    <row r="10" spans="1:28" s="4" customFormat="1">
      <c r="A10" s="1" t="s">
        <v>158</v>
      </c>
      <c r="B10" s="1" t="s">
        <v>159</v>
      </c>
      <c r="C10" s="1" t="b">
        <v>0</v>
      </c>
      <c r="D10" s="1">
        <v>34</v>
      </c>
      <c r="E10" s="14">
        <f>(D10-MIN(D$52:D$116))/(MAX(D$52:D$116)-MIN(D$52:D$116))</f>
        <v>1.5324602953468932E-3</v>
      </c>
      <c r="F10" s="1">
        <v>35</v>
      </c>
      <c r="G10" s="14">
        <f>(F10-MIN(F$52:F$116))/(MAX(F$52:F$116)-MIN(F$52:F$116))</f>
        <v>0.11475409836065574</v>
      </c>
      <c r="H10" s="1">
        <v>5</v>
      </c>
      <c r="I10" s="14">
        <f>(H10-MIN(H$52:H$116))/(MAX(H$52:H$116)-MIN(H$52:H$116))</f>
        <v>1.2953367875647668E-2</v>
      </c>
      <c r="J10" s="1">
        <v>589</v>
      </c>
      <c r="K10" s="14">
        <f>(J10-MIN(J$52:J$116))/(MAX(J$52:J$116)-MIN(J$52:J$116))</f>
        <v>0.12972375690607735</v>
      </c>
      <c r="L10" s="1">
        <v>719</v>
      </c>
      <c r="M10" s="14">
        <f>(L10-MIN(L$52:L$116))/(MAX(L$52:L$116)-MIN(L$52:L$116))</f>
        <v>4.3864298966339782E-2</v>
      </c>
      <c r="N10" s="14">
        <f>E10+G10+I10+K10+M10</f>
        <v>0.3028279824040675</v>
      </c>
      <c r="O10" s="8">
        <v>754966</v>
      </c>
      <c r="P10" s="8">
        <v>363428</v>
      </c>
      <c r="Q10" s="8" t="s">
        <v>15</v>
      </c>
      <c r="R10" s="1" t="s">
        <v>15</v>
      </c>
      <c r="S10" s="1" t="s">
        <v>15</v>
      </c>
      <c r="T10" s="1" t="s">
        <v>15</v>
      </c>
      <c r="U10" s="1" t="s">
        <v>15</v>
      </c>
      <c r="V10" s="1" t="s">
        <v>15</v>
      </c>
      <c r="W10" s="1" t="s">
        <v>15</v>
      </c>
      <c r="X10" s="1" t="s">
        <v>15</v>
      </c>
      <c r="Y10" s="1" t="s">
        <v>15</v>
      </c>
      <c r="Z10" s="1" t="s">
        <v>15</v>
      </c>
      <c r="AA10" s="1" t="s">
        <v>15</v>
      </c>
      <c r="AB10" s="8">
        <v>1118394</v>
      </c>
    </row>
    <row r="11" spans="1:28" s="4" customFormat="1">
      <c r="A11" s="1" t="s">
        <v>60</v>
      </c>
      <c r="B11" s="1" t="s">
        <v>61</v>
      </c>
      <c r="C11" s="1" t="b">
        <v>0</v>
      </c>
      <c r="D11" s="1">
        <v>12</v>
      </c>
      <c r="E11" s="14">
        <f>(D11-MIN(D$52:D$116))/(MAX(D$52:D$116)-MIN(D$52:D$116))</f>
        <v>0</v>
      </c>
      <c r="F11" s="1">
        <v>10</v>
      </c>
      <c r="G11" s="14">
        <f>(F11-MIN(F$52:F$116))/(MAX(F$52:F$116)-MIN(F$52:F$116))</f>
        <v>3.2786885245901641E-2</v>
      </c>
      <c r="H11" s="1">
        <v>0</v>
      </c>
      <c r="I11" s="14">
        <f>(H11-MIN(H$52:H$116))/(MAX(H$52:H$116)-MIN(H$52:H$116))</f>
        <v>0</v>
      </c>
      <c r="J11" s="1">
        <v>58</v>
      </c>
      <c r="K11" s="14">
        <f>(J11-MIN(J$52:J$116))/(MAX(J$52:J$116)-MIN(J$52:J$116))</f>
        <v>1.2375690607734807E-2</v>
      </c>
      <c r="L11" s="1">
        <v>764</v>
      </c>
      <c r="M11" s="14">
        <f>(L11-MIN(L$52:L$116))/(MAX(L$52:L$116)-MIN(L$52:L$116))</f>
        <v>4.6846011131725415E-2</v>
      </c>
      <c r="N11" s="14">
        <f>E11+G11+I11+K11+M11</f>
        <v>9.2008586985361865E-2</v>
      </c>
      <c r="O11" s="8">
        <v>651850</v>
      </c>
      <c r="P11" s="8">
        <v>386335</v>
      </c>
      <c r="Q11" s="8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8">
        <v>1038185</v>
      </c>
    </row>
    <row r="12" spans="1:28" s="4" customFormat="1">
      <c r="A12" s="1" t="s">
        <v>125</v>
      </c>
      <c r="B12" s="1" t="s">
        <v>126</v>
      </c>
      <c r="C12" s="1" t="b">
        <v>0</v>
      </c>
      <c r="D12" s="1" t="s">
        <v>15</v>
      </c>
      <c r="E12" s="1"/>
      <c r="F12" s="1" t="s">
        <v>15</v>
      </c>
      <c r="G12" s="1"/>
      <c r="H12" s="1" t="s">
        <v>15</v>
      </c>
      <c r="I12" s="1"/>
      <c r="J12" s="1" t="s">
        <v>15</v>
      </c>
      <c r="K12" s="1"/>
      <c r="L12" s="1" t="s">
        <v>15</v>
      </c>
      <c r="M12" s="1"/>
      <c r="N12" s="1"/>
      <c r="O12" s="8">
        <v>759557</v>
      </c>
      <c r="P12" s="8" t="s">
        <v>15</v>
      </c>
      <c r="Q12" s="8" t="s">
        <v>15</v>
      </c>
      <c r="R12" s="1" t="s">
        <v>15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8">
        <v>759557</v>
      </c>
    </row>
    <row r="13" spans="1:28" s="4" customFormat="1">
      <c r="A13" s="1" t="s">
        <v>189</v>
      </c>
      <c r="B13" s="1" t="s">
        <v>190</v>
      </c>
      <c r="C13" s="1" t="b">
        <v>0</v>
      </c>
      <c r="D13" s="1">
        <v>215</v>
      </c>
      <c r="E13" s="14">
        <f>(D13-MIN(D$52:D$116))/(MAX(D$52:D$116)-MIN(D$52:D$116))</f>
        <v>1.4140429088882698E-2</v>
      </c>
      <c r="F13" s="1">
        <v>25</v>
      </c>
      <c r="G13" s="14">
        <f>(F13-MIN(F$52:F$116))/(MAX(F$52:F$116)-MIN(F$52:F$116))</f>
        <v>8.1967213114754092E-2</v>
      </c>
      <c r="H13" s="1">
        <v>2</v>
      </c>
      <c r="I13" s="14">
        <f>(H13-MIN(H$52:H$116))/(MAX(H$52:H$116)-MIN(H$52:H$116))</f>
        <v>5.1813471502590676E-3</v>
      </c>
      <c r="J13" s="1">
        <v>508</v>
      </c>
      <c r="K13" s="14">
        <f>(J13-MIN(J$52:J$116))/(MAX(J$52:J$116)-MIN(J$52:J$116))</f>
        <v>0.11182320441988951</v>
      </c>
      <c r="L13" s="1">
        <v>1433</v>
      </c>
      <c r="M13" s="14">
        <f>(L13-MIN(L$52:L$116))/(MAX(L$52:L$116)-MIN(L$52:L$116))</f>
        <v>9.1174131990458526E-2</v>
      </c>
      <c r="N13" s="14">
        <f>E13+G13+I13+K13+M13</f>
        <v>0.30428632576424391</v>
      </c>
      <c r="O13" s="8">
        <v>664375</v>
      </c>
      <c r="P13" s="8">
        <v>94556</v>
      </c>
      <c r="Q13" s="8" t="s">
        <v>15</v>
      </c>
      <c r="R13" s="1" t="s">
        <v>15</v>
      </c>
      <c r="S13" s="1" t="s">
        <v>15</v>
      </c>
      <c r="T13" s="1" t="s">
        <v>15</v>
      </c>
      <c r="U13" s="1" t="s">
        <v>15</v>
      </c>
      <c r="V13" s="1" t="s">
        <v>15</v>
      </c>
      <c r="W13" s="1" t="s">
        <v>15</v>
      </c>
      <c r="X13" s="1" t="s">
        <v>15</v>
      </c>
      <c r="Y13" s="1" t="s">
        <v>15</v>
      </c>
      <c r="Z13" s="1" t="s">
        <v>15</v>
      </c>
      <c r="AA13" s="1" t="s">
        <v>15</v>
      </c>
      <c r="AB13" s="8">
        <v>758931</v>
      </c>
    </row>
    <row r="14" spans="1:28" s="4" customFormat="1">
      <c r="A14" s="1" t="s">
        <v>124</v>
      </c>
      <c r="B14" s="1" t="s">
        <v>15</v>
      </c>
      <c r="C14" s="1" t="b">
        <v>0</v>
      </c>
      <c r="D14" s="1" t="s">
        <v>15</v>
      </c>
      <c r="E14" s="1"/>
      <c r="F14" s="1" t="s">
        <v>15</v>
      </c>
      <c r="G14" s="1"/>
      <c r="H14" s="1" t="s">
        <v>15</v>
      </c>
      <c r="I14" s="1"/>
      <c r="J14" s="1" t="s">
        <v>15</v>
      </c>
      <c r="K14" s="1"/>
      <c r="L14" s="1" t="s">
        <v>15</v>
      </c>
      <c r="M14" s="1"/>
      <c r="N14" s="1"/>
      <c r="O14" s="8">
        <v>372205</v>
      </c>
      <c r="P14" s="8">
        <v>153686</v>
      </c>
      <c r="Q14" s="8">
        <v>-153686</v>
      </c>
      <c r="R14" s="1" t="s">
        <v>15</v>
      </c>
      <c r="S14" s="1" t="s">
        <v>15</v>
      </c>
      <c r="T14" s="1" t="s">
        <v>15</v>
      </c>
      <c r="U14" s="1" t="s">
        <v>15</v>
      </c>
      <c r="V14" s="1" t="s">
        <v>15</v>
      </c>
      <c r="W14" s="1" t="s">
        <v>15</v>
      </c>
      <c r="X14" s="1" t="s">
        <v>15</v>
      </c>
      <c r="Y14" s="1" t="s">
        <v>15</v>
      </c>
      <c r="Z14" s="1" t="s">
        <v>15</v>
      </c>
      <c r="AA14" s="1" t="s">
        <v>15</v>
      </c>
      <c r="AB14" s="8">
        <v>372205</v>
      </c>
    </row>
    <row r="15" spans="1:28" s="4" customFormat="1">
      <c r="A15" s="1" t="s">
        <v>86</v>
      </c>
      <c r="B15" s="1" t="s">
        <v>87</v>
      </c>
      <c r="C15" s="1" t="b">
        <v>0</v>
      </c>
      <c r="D15" s="1">
        <v>1061</v>
      </c>
      <c r="E15" s="14">
        <f>(D15-MIN(D$52:D$116))/(MAX(D$52:D$116)-MIN(D$52:D$116))</f>
        <v>7.3070493173585951E-2</v>
      </c>
      <c r="F15" s="1">
        <v>35</v>
      </c>
      <c r="G15" s="14">
        <f>(F15-MIN(F$52:F$116))/(MAX(F$52:F$116)-MIN(F$52:F$116))</f>
        <v>0.11475409836065574</v>
      </c>
      <c r="H15" s="1">
        <v>38</v>
      </c>
      <c r="I15" s="14">
        <f>(H15-MIN(H$52:H$116))/(MAX(H$52:H$116)-MIN(H$52:H$116))</f>
        <v>9.8445595854922283E-2</v>
      </c>
      <c r="J15" s="1">
        <v>571</v>
      </c>
      <c r="K15" s="14">
        <f>(J15-MIN(J$52:J$116))/(MAX(J$52:J$116)-MIN(J$52:J$116))</f>
        <v>0.12574585635359117</v>
      </c>
      <c r="L15" s="1">
        <v>2649</v>
      </c>
      <c r="M15" s="14">
        <f>(L15-MIN(L$52:L$116))/(MAX(L$52:L$116)-MIN(L$52:L$116))</f>
        <v>0.17174662072621255</v>
      </c>
      <c r="N15" s="14">
        <f>E15+G15+I15+K15+M15</f>
        <v>0.58376266446896774</v>
      </c>
      <c r="O15" s="8" t="s">
        <v>15</v>
      </c>
      <c r="P15" s="8">
        <v>346663</v>
      </c>
      <c r="Q15" s="8" t="s">
        <v>15</v>
      </c>
      <c r="R15" s="1" t="s">
        <v>15</v>
      </c>
      <c r="S15" s="1" t="s">
        <v>15</v>
      </c>
      <c r="T15" s="1" t="s">
        <v>15</v>
      </c>
      <c r="U15" s="1" t="s">
        <v>15</v>
      </c>
      <c r="V15" s="1" t="s">
        <v>15</v>
      </c>
      <c r="W15" s="1" t="s">
        <v>15</v>
      </c>
      <c r="X15" s="1" t="s">
        <v>15</v>
      </c>
      <c r="Y15" s="1" t="s">
        <v>15</v>
      </c>
      <c r="Z15" s="1" t="s">
        <v>15</v>
      </c>
      <c r="AA15" s="1" t="s">
        <v>15</v>
      </c>
      <c r="AB15" s="8">
        <v>346663</v>
      </c>
    </row>
    <row r="16" spans="1:28" s="4" customFormat="1">
      <c r="A16" s="1" t="s">
        <v>129</v>
      </c>
      <c r="B16" s="1" t="s">
        <v>130</v>
      </c>
      <c r="C16" s="1" t="b">
        <v>0</v>
      </c>
      <c r="D16" s="1">
        <v>19</v>
      </c>
      <c r="E16" s="14">
        <f>(D16-MIN(D$52:D$116))/(MAX(D$52:D$116)-MIN(D$52:D$116))</f>
        <v>4.876010030649206E-4</v>
      </c>
      <c r="F16" s="1">
        <v>0</v>
      </c>
      <c r="G16" s="14">
        <f>(F16-MIN(F$52:F$116))/(MAX(F$52:F$116)-MIN(F$52:F$116))</f>
        <v>0</v>
      </c>
      <c r="H16" s="1">
        <v>0</v>
      </c>
      <c r="I16" s="14">
        <f>(H16-MIN(H$52:H$116))/(MAX(H$52:H$116)-MIN(H$52:H$116))</f>
        <v>0</v>
      </c>
      <c r="J16" s="1">
        <v>127</v>
      </c>
      <c r="K16" s="14">
        <f>(J16-MIN(J$52:J$116))/(MAX(J$52:J$116)-MIN(J$52:J$116))</f>
        <v>2.7624309392265192E-2</v>
      </c>
      <c r="L16" s="1">
        <v>672</v>
      </c>
      <c r="M16" s="14">
        <f>(L16-MIN(L$52:L$116))/(MAX(L$52:L$116)-MIN(L$52:L$116))</f>
        <v>4.0750066260270341E-2</v>
      </c>
      <c r="N16" s="14">
        <f>E16+G16+I16+K16+M16</f>
        <v>6.8861976655600454E-2</v>
      </c>
      <c r="O16" s="8">
        <v>59539</v>
      </c>
      <c r="P16" s="8">
        <v>161602</v>
      </c>
      <c r="Q16" s="8" t="s">
        <v>15</v>
      </c>
      <c r="R16" s="1" t="s">
        <v>15</v>
      </c>
      <c r="S16" s="1" t="s">
        <v>15</v>
      </c>
      <c r="T16" s="1" t="s">
        <v>15</v>
      </c>
      <c r="U16" s="1" t="s">
        <v>15</v>
      </c>
      <c r="V16" s="1" t="s">
        <v>15</v>
      </c>
      <c r="W16" s="1" t="s">
        <v>15</v>
      </c>
      <c r="X16" s="1" t="s">
        <v>15</v>
      </c>
      <c r="Y16" s="1" t="s">
        <v>15</v>
      </c>
      <c r="Z16" s="1" t="s">
        <v>15</v>
      </c>
      <c r="AA16" s="1" t="s">
        <v>15</v>
      </c>
      <c r="AB16" s="8">
        <v>221141</v>
      </c>
    </row>
    <row r="17" spans="1:28">
      <c r="A17" s="1" t="s">
        <v>179</v>
      </c>
      <c r="B17" s="1" t="s">
        <v>15</v>
      </c>
      <c r="C17" s="1" t="b">
        <v>0</v>
      </c>
      <c r="D17" s="1" t="s">
        <v>15</v>
      </c>
      <c r="F17" s="1" t="s">
        <v>15</v>
      </c>
      <c r="H17" s="1" t="s">
        <v>15</v>
      </c>
      <c r="J17" s="1" t="s">
        <v>15</v>
      </c>
      <c r="L17" s="1" t="s">
        <v>15</v>
      </c>
      <c r="O17" s="8" t="s">
        <v>15</v>
      </c>
      <c r="P17" s="8">
        <v>662086</v>
      </c>
      <c r="Q17" s="8">
        <v>-472568</v>
      </c>
      <c r="R17" s="1" t="s">
        <v>15</v>
      </c>
      <c r="S17" s="1" t="s">
        <v>15</v>
      </c>
      <c r="T17" s="1" t="s">
        <v>15</v>
      </c>
      <c r="U17" s="1" t="s">
        <v>15</v>
      </c>
      <c r="V17" s="1" t="s">
        <v>15</v>
      </c>
      <c r="W17" s="1" t="s">
        <v>15</v>
      </c>
      <c r="X17" s="1" t="s">
        <v>15</v>
      </c>
      <c r="Y17" s="1" t="s">
        <v>15</v>
      </c>
      <c r="Z17" s="1" t="s">
        <v>15</v>
      </c>
      <c r="AA17" s="1" t="s">
        <v>15</v>
      </c>
      <c r="AB17" s="8">
        <v>189518</v>
      </c>
    </row>
    <row r="18" spans="1:28">
      <c r="A18" s="1" t="s">
        <v>48</v>
      </c>
      <c r="B18" s="1" t="s">
        <v>15</v>
      </c>
      <c r="C18" s="1" t="b">
        <v>0</v>
      </c>
      <c r="D18" s="1" t="s">
        <v>15</v>
      </c>
      <c r="F18" s="1" t="s">
        <v>15</v>
      </c>
      <c r="H18" s="1" t="s">
        <v>15</v>
      </c>
      <c r="J18" s="1" t="s">
        <v>15</v>
      </c>
      <c r="L18" s="1" t="s">
        <v>15</v>
      </c>
      <c r="O18" s="8">
        <v>139130</v>
      </c>
      <c r="P18" s="8" t="s">
        <v>15</v>
      </c>
      <c r="Q18" s="8" t="s">
        <v>15</v>
      </c>
      <c r="R18" s="1" t="s">
        <v>15</v>
      </c>
      <c r="S18" s="1" t="s">
        <v>15</v>
      </c>
      <c r="T18" s="1" t="s">
        <v>15</v>
      </c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15</v>
      </c>
      <c r="Z18" s="1" t="s">
        <v>15</v>
      </c>
      <c r="AA18" s="1" t="s">
        <v>15</v>
      </c>
      <c r="AB18" s="8">
        <v>139130</v>
      </c>
    </row>
    <row r="19" spans="1:28">
      <c r="A19" s="1" t="s">
        <v>71</v>
      </c>
      <c r="B19" s="1" t="s">
        <v>15</v>
      </c>
      <c r="C19" s="1" t="b">
        <v>0</v>
      </c>
      <c r="D19" s="1" t="s">
        <v>15</v>
      </c>
      <c r="F19" s="1" t="s">
        <v>15</v>
      </c>
      <c r="H19" s="1" t="s">
        <v>15</v>
      </c>
      <c r="J19" s="1" t="s">
        <v>15</v>
      </c>
      <c r="L19" s="1" t="s">
        <v>15</v>
      </c>
      <c r="O19" s="8">
        <v>98718</v>
      </c>
      <c r="P19" s="8" t="s">
        <v>15</v>
      </c>
      <c r="Q19" s="8" t="s">
        <v>15</v>
      </c>
      <c r="R19" s="1" t="s">
        <v>15</v>
      </c>
      <c r="S19" s="1" t="s">
        <v>15</v>
      </c>
      <c r="T19" s="1" t="s">
        <v>15</v>
      </c>
      <c r="U19" s="1" t="s">
        <v>15</v>
      </c>
      <c r="V19" s="1" t="s">
        <v>15</v>
      </c>
      <c r="W19" s="1" t="s">
        <v>15</v>
      </c>
      <c r="X19" s="1" t="s">
        <v>15</v>
      </c>
      <c r="Y19" s="1" t="s">
        <v>15</v>
      </c>
      <c r="Z19" s="1" t="s">
        <v>15</v>
      </c>
      <c r="AA19" s="1" t="s">
        <v>15</v>
      </c>
      <c r="AB19" s="8">
        <v>98718</v>
      </c>
    </row>
    <row r="20" spans="1:28">
      <c r="A20" s="1" t="s">
        <v>140</v>
      </c>
      <c r="B20" s="1" t="s">
        <v>15</v>
      </c>
      <c r="C20" s="1" t="b">
        <v>0</v>
      </c>
      <c r="D20" s="1" t="s">
        <v>15</v>
      </c>
      <c r="F20" s="1" t="s">
        <v>15</v>
      </c>
      <c r="H20" s="1" t="s">
        <v>15</v>
      </c>
      <c r="J20" s="1" t="s">
        <v>15</v>
      </c>
      <c r="L20" s="1" t="s">
        <v>15</v>
      </c>
      <c r="O20" s="8">
        <v>9803</v>
      </c>
      <c r="P20" s="8">
        <v>75838</v>
      </c>
      <c r="Q20" s="8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 t="s">
        <v>15</v>
      </c>
      <c r="AB20" s="8">
        <v>85641</v>
      </c>
    </row>
    <row r="21" spans="1:28">
      <c r="A21" s="4" t="s">
        <v>31</v>
      </c>
      <c r="B21" s="4" t="s">
        <v>32</v>
      </c>
      <c r="C21" s="4" t="b">
        <v>1</v>
      </c>
      <c r="D21" s="4">
        <v>36</v>
      </c>
      <c r="E21" s="15">
        <f>(D21-MIN(D$52:D$116))/(MAX(D$52:D$116)-MIN(D$52:D$116))</f>
        <v>1.6717748676511562E-3</v>
      </c>
      <c r="F21" s="4">
        <v>123</v>
      </c>
      <c r="G21" s="15">
        <f>(F21-MIN(F$52:F$116))/(MAX(F$52:F$116)-MIN(F$52:F$116))</f>
        <v>0.40327868852459015</v>
      </c>
      <c r="H21" s="4">
        <v>16</v>
      </c>
      <c r="I21" s="15">
        <f>(H21-MIN(H$52:H$116))/(MAX(H$52:H$116)-MIN(H$52:H$116))</f>
        <v>4.145077720207254E-2</v>
      </c>
      <c r="J21" s="4">
        <v>2411</v>
      </c>
      <c r="K21" s="15">
        <f>(J21-MIN(J$52:J$116))/(MAX(J$52:J$116)-MIN(J$52:J$116))</f>
        <v>0.53237569060773482</v>
      </c>
      <c r="L21" s="4">
        <v>4273</v>
      </c>
      <c r="M21" s="15">
        <f>(L21-MIN(L$52:L$116))/(MAX(L$52:L$116)-MIN(L$52:L$116))</f>
        <v>0.279353299761463</v>
      </c>
      <c r="N21" s="15">
        <f>E21+G21+I21+K21+M21</f>
        <v>1.2581302309635116</v>
      </c>
      <c r="O21" s="9">
        <v>34348384</v>
      </c>
      <c r="P21" s="9">
        <v>14761694</v>
      </c>
      <c r="Q21" s="9" t="s">
        <v>15</v>
      </c>
      <c r="R21" s="4">
        <v>7000000</v>
      </c>
      <c r="S21" s="4">
        <v>202911</v>
      </c>
      <c r="T21" s="4">
        <v>-300000</v>
      </c>
      <c r="U21" s="4" t="s">
        <v>15</v>
      </c>
      <c r="V21" s="4">
        <v>99832</v>
      </c>
      <c r="W21" s="4">
        <v>81525000</v>
      </c>
      <c r="X21" s="4">
        <v>3600000</v>
      </c>
      <c r="Y21" s="4">
        <v>10359729</v>
      </c>
      <c r="Z21" s="4">
        <v>1072321</v>
      </c>
      <c r="AA21" s="4">
        <v>103559793</v>
      </c>
      <c r="AB21" s="9">
        <v>49110078</v>
      </c>
    </row>
    <row r="22" spans="1:28">
      <c r="A22" s="1" t="s">
        <v>76</v>
      </c>
      <c r="B22" s="1" t="s">
        <v>77</v>
      </c>
      <c r="C22" s="1" t="b">
        <v>0</v>
      </c>
      <c r="D22" s="1">
        <v>2585</v>
      </c>
      <c r="E22" s="14">
        <f>(D22-MIN(D$52:D$116))/(MAX(D$52:D$116)-MIN(D$52:D$116))</f>
        <v>0.17922819726943437</v>
      </c>
      <c r="F22" s="1">
        <v>528</v>
      </c>
      <c r="G22" s="14">
        <f>(F22-MIN(F$52:F$116))/(MAX(F$52:F$116)-MIN(F$52:F$116))</f>
        <v>1.7311475409836066</v>
      </c>
      <c r="H22" s="1">
        <v>411</v>
      </c>
      <c r="I22" s="14">
        <f>(H22-MIN(H$52:H$116))/(MAX(H$52:H$116)-MIN(H$52:H$116))</f>
        <v>1.0647668393782384</v>
      </c>
      <c r="J22" s="1">
        <v>3962</v>
      </c>
      <c r="K22" s="14">
        <f>(J22-MIN(J$52:J$116))/(MAX(J$52:J$116)-MIN(J$52:J$116))</f>
        <v>0.87513812154696136</v>
      </c>
      <c r="L22" s="1">
        <v>7259</v>
      </c>
      <c r="M22" s="14">
        <f>(L22-MIN(L$52:L$116))/(MAX(L$52:L$116)-MIN(L$52:L$116))</f>
        <v>0.47720646700238539</v>
      </c>
      <c r="N22" s="14">
        <f>E22+G22+I22+K22+M22</f>
        <v>4.3274871661806253</v>
      </c>
      <c r="O22" s="8">
        <v>4158995</v>
      </c>
      <c r="P22" s="8">
        <v>1008149</v>
      </c>
      <c r="Q22" s="8" t="s">
        <v>15</v>
      </c>
      <c r="R22" s="1">
        <v>8000000</v>
      </c>
      <c r="S22" s="1" t="s">
        <v>15</v>
      </c>
      <c r="T22" s="1" t="s">
        <v>15</v>
      </c>
      <c r="U22" s="1" t="s">
        <v>15</v>
      </c>
      <c r="V22" s="1">
        <v>49537</v>
      </c>
      <c r="W22" s="1" t="s">
        <v>15</v>
      </c>
      <c r="X22" s="1">
        <v>2035380</v>
      </c>
      <c r="Y22" s="1">
        <v>1552</v>
      </c>
      <c r="Z22" s="1">
        <v>339288</v>
      </c>
      <c r="AA22" s="1">
        <v>10425757</v>
      </c>
      <c r="AB22" s="8">
        <v>5167144</v>
      </c>
    </row>
    <row r="23" spans="1:28">
      <c r="A23" s="4" t="s">
        <v>17</v>
      </c>
      <c r="B23" s="4" t="s">
        <v>18</v>
      </c>
      <c r="C23" s="4" t="b">
        <v>1</v>
      </c>
      <c r="D23" s="4">
        <v>108</v>
      </c>
      <c r="E23" s="15">
        <f>(D23-MIN(D$52:D$116))/(MAX(D$52:D$116)-MIN(D$52:D$116))</f>
        <v>6.6870994706046249E-3</v>
      </c>
      <c r="F23" s="4">
        <v>88</v>
      </c>
      <c r="G23" s="15">
        <f>(F23-MIN(F$52:F$116))/(MAX(F$52:F$116)-MIN(F$52:F$116))</f>
        <v>0.28852459016393445</v>
      </c>
      <c r="H23" s="4">
        <v>30</v>
      </c>
      <c r="I23" s="15">
        <f>(H23-MIN(H$52:H$116))/(MAX(H$52:H$116)-MIN(H$52:H$116))</f>
        <v>7.7720207253886009E-2</v>
      </c>
      <c r="J23" s="4">
        <v>2042</v>
      </c>
      <c r="K23" s="15">
        <f>(J23-MIN(J$52:J$116))/(MAX(J$52:J$116)-MIN(J$52:J$116))</f>
        <v>0.45082872928176798</v>
      </c>
      <c r="L23" s="4">
        <v>3627</v>
      </c>
      <c r="M23" s="15">
        <f>(L23-MIN(L$52:L$116))/(MAX(L$52:L$116)-MIN(L$52:L$116))</f>
        <v>0.23654916512059368</v>
      </c>
      <c r="N23" s="15">
        <f>E23+G23+I23+K23+M23</f>
        <v>1.0603097912907868</v>
      </c>
      <c r="O23" s="9">
        <v>19250000</v>
      </c>
      <c r="P23" s="9">
        <v>6843672</v>
      </c>
      <c r="Q23" s="9" t="s">
        <v>15</v>
      </c>
      <c r="R23" s="4">
        <v>5600000</v>
      </c>
      <c r="S23" s="4" t="s">
        <v>15</v>
      </c>
      <c r="T23" s="4" t="s">
        <v>15</v>
      </c>
      <c r="U23" s="4" t="s">
        <v>15</v>
      </c>
      <c r="V23" s="4">
        <v>29336</v>
      </c>
      <c r="W23" s="4" t="s">
        <v>15</v>
      </c>
      <c r="X23" s="4">
        <v>1920000</v>
      </c>
      <c r="Y23" s="4">
        <v>22122</v>
      </c>
      <c r="Z23" s="4">
        <v>1111258</v>
      </c>
      <c r="AA23" s="4">
        <v>8682716</v>
      </c>
      <c r="AB23" s="9">
        <v>26093672</v>
      </c>
    </row>
    <row r="24" spans="1:28">
      <c r="A24" s="1" t="s">
        <v>90</v>
      </c>
      <c r="B24" s="1" t="s">
        <v>91</v>
      </c>
      <c r="C24" s="1" t="b">
        <v>0</v>
      </c>
      <c r="D24" s="1">
        <v>230</v>
      </c>
      <c r="E24" s="14">
        <f>(D24-MIN(D$52:D$116))/(MAX(D$52:D$116)-MIN(D$52:D$116))</f>
        <v>1.5185288381164669E-2</v>
      </c>
      <c r="F24" s="1">
        <v>8</v>
      </c>
      <c r="G24" s="14">
        <f>(F24-MIN(F$52:F$116))/(MAX(F$52:F$116)-MIN(F$52:F$116))</f>
        <v>2.6229508196721311E-2</v>
      </c>
      <c r="H24" s="1">
        <v>0</v>
      </c>
      <c r="I24" s="14">
        <f>(H24-MIN(H$52:H$116))/(MAX(H$52:H$116)-MIN(H$52:H$116))</f>
        <v>0</v>
      </c>
      <c r="J24" s="1">
        <v>477</v>
      </c>
      <c r="K24" s="14">
        <f>(J24-MIN(J$52:J$116))/(MAX(J$52:J$116)-MIN(J$52:J$116))</f>
        <v>0.10497237569060773</v>
      </c>
      <c r="L24" s="1">
        <v>1522</v>
      </c>
      <c r="M24" s="14">
        <f>(L24-MIN(L$52:L$116))/(MAX(L$52:L$116)-MIN(L$52:L$116))</f>
        <v>9.7071296050887892E-2</v>
      </c>
      <c r="N24" s="14">
        <f>E24+G24+I24+K24+M24</f>
        <v>0.24345846831938162</v>
      </c>
      <c r="O24" s="8">
        <v>2070306</v>
      </c>
      <c r="P24" s="8" t="s">
        <v>15</v>
      </c>
      <c r="Q24" s="8" t="s">
        <v>15</v>
      </c>
      <c r="R24" s="1" t="s">
        <v>15</v>
      </c>
      <c r="S24" s="1">
        <v>85430</v>
      </c>
      <c r="T24" s="1" t="s">
        <v>15</v>
      </c>
      <c r="U24" s="1" t="s">
        <v>15</v>
      </c>
      <c r="V24" s="1">
        <v>8211</v>
      </c>
      <c r="W24" s="1" t="s">
        <v>15</v>
      </c>
      <c r="X24" s="1">
        <v>5145434</v>
      </c>
      <c r="Y24" s="1">
        <v>2818454</v>
      </c>
      <c r="Z24" s="1">
        <v>349487</v>
      </c>
      <c r="AA24" s="1">
        <v>8407016</v>
      </c>
      <c r="AB24" s="8">
        <v>2070306</v>
      </c>
    </row>
    <row r="25" spans="1:28">
      <c r="A25" s="1" t="s">
        <v>119</v>
      </c>
      <c r="B25" s="1" t="s">
        <v>15</v>
      </c>
      <c r="C25" s="1" t="b">
        <v>0</v>
      </c>
      <c r="D25" s="1" t="s">
        <v>15</v>
      </c>
      <c r="F25" s="1" t="s">
        <v>15</v>
      </c>
      <c r="H25" s="1" t="s">
        <v>15</v>
      </c>
      <c r="J25" s="1" t="s">
        <v>15</v>
      </c>
      <c r="L25" s="1" t="s">
        <v>15</v>
      </c>
      <c r="O25" s="8">
        <v>6680544</v>
      </c>
      <c r="P25" s="8">
        <v>3942714</v>
      </c>
      <c r="Q25" s="8" t="s">
        <v>15</v>
      </c>
      <c r="R25" s="1">
        <v>1200000</v>
      </c>
      <c r="S25" s="1">
        <v>1295738</v>
      </c>
      <c r="T25" s="1">
        <v>-1386055</v>
      </c>
      <c r="U25" s="1" t="s">
        <v>15</v>
      </c>
      <c r="V25" s="1">
        <v>11200</v>
      </c>
      <c r="W25" s="1" t="s">
        <v>15</v>
      </c>
      <c r="X25" s="1">
        <v>1586055</v>
      </c>
      <c r="Y25" s="1">
        <v>2660303</v>
      </c>
      <c r="Z25" s="1">
        <v>267102</v>
      </c>
      <c r="AA25" s="1">
        <v>5634343</v>
      </c>
      <c r="AB25" s="8">
        <v>10623258</v>
      </c>
    </row>
    <row r="26" spans="1:28">
      <c r="A26" s="1" t="s">
        <v>99</v>
      </c>
      <c r="B26" s="1" t="s">
        <v>100</v>
      </c>
      <c r="C26" s="1" t="b">
        <v>0</v>
      </c>
      <c r="D26" s="1">
        <v>556</v>
      </c>
      <c r="E26" s="14">
        <f>(D26-MIN(D$52:D$116))/(MAX(D$52:D$116)-MIN(D$52:D$116))</f>
        <v>3.7893563666759542E-2</v>
      </c>
      <c r="F26" s="1">
        <v>186</v>
      </c>
      <c r="G26" s="14">
        <f>(F26-MIN(F$52:F$116))/(MAX(F$52:F$116)-MIN(F$52:F$116))</f>
        <v>0.60983606557377046</v>
      </c>
      <c r="H26" s="1">
        <v>24</v>
      </c>
      <c r="I26" s="14">
        <f>(H26-MIN(H$52:H$116))/(MAX(H$52:H$116)-MIN(H$52:H$116))</f>
        <v>6.2176165803108807E-2</v>
      </c>
      <c r="J26" s="1">
        <v>3920</v>
      </c>
      <c r="K26" s="14">
        <f>(J26-MIN(J$52:J$116))/(MAX(J$52:J$116)-MIN(J$52:J$116))</f>
        <v>0.8658563535911602</v>
      </c>
      <c r="L26" s="1">
        <v>6019</v>
      </c>
      <c r="M26" s="14">
        <f>(L26-MIN(L$52:L$116))/(MAX(L$52:L$116)-MIN(L$52:L$116))</f>
        <v>0.39504373177842567</v>
      </c>
      <c r="N26" s="14">
        <f>E26+G26+I26+K26+M26</f>
        <v>1.9708058804132247</v>
      </c>
      <c r="O26" s="8">
        <v>3282960</v>
      </c>
      <c r="P26" s="8">
        <v>2796177</v>
      </c>
      <c r="Q26" s="8" t="s">
        <v>15</v>
      </c>
      <c r="R26" s="1">
        <v>3000000</v>
      </c>
      <c r="S26" s="1" t="s">
        <v>15</v>
      </c>
      <c r="T26" s="1" t="s">
        <v>15</v>
      </c>
      <c r="U26" s="1" t="s">
        <v>15</v>
      </c>
      <c r="V26" s="1">
        <v>57838</v>
      </c>
      <c r="W26" s="1" t="s">
        <v>15</v>
      </c>
      <c r="X26" s="1">
        <v>808346</v>
      </c>
      <c r="Y26" s="1">
        <v>301026</v>
      </c>
      <c r="Z26" s="1">
        <v>510364</v>
      </c>
      <c r="AA26" s="1">
        <v>4677574</v>
      </c>
      <c r="AB26" s="8">
        <v>6079137</v>
      </c>
    </row>
    <row r="27" spans="1:28">
      <c r="A27" s="1" t="s">
        <v>43</v>
      </c>
      <c r="B27" s="1" t="s">
        <v>44</v>
      </c>
      <c r="C27" s="1" t="b">
        <v>0</v>
      </c>
      <c r="D27" s="1">
        <v>2195</v>
      </c>
      <c r="E27" s="14">
        <f>(D27-MIN(D$52:D$116))/(MAX(D$52:D$116)-MIN(D$52:D$116))</f>
        <v>0.15206185567010308</v>
      </c>
      <c r="F27" s="1">
        <v>47</v>
      </c>
      <c r="G27" s="14">
        <f>(F27-MIN(F$52:F$116))/(MAX(F$52:F$116)-MIN(F$52:F$116))</f>
        <v>0.1540983606557377</v>
      </c>
      <c r="H27" s="1">
        <v>65</v>
      </c>
      <c r="I27" s="14">
        <f>(H27-MIN(H$52:H$116))/(MAX(H$52:H$116)-MIN(H$52:H$116))</f>
        <v>0.16839378238341968</v>
      </c>
      <c r="J27" s="1">
        <v>1407</v>
      </c>
      <c r="K27" s="14">
        <f>(J27-MIN(J$52:J$116))/(MAX(J$52:J$116)-MIN(J$52:J$116))</f>
        <v>0.31049723756906078</v>
      </c>
      <c r="L27" s="1">
        <v>2902</v>
      </c>
      <c r="M27" s="14">
        <f>(L27-MIN(L$52:L$116))/(MAX(L$52:L$116)-MIN(L$52:L$116))</f>
        <v>0.18851046912271402</v>
      </c>
      <c r="N27" s="14">
        <f>E27+G27+I27+K27+M27</f>
        <v>0.97356170540103526</v>
      </c>
      <c r="O27" s="8">
        <v>1729541</v>
      </c>
      <c r="P27" s="8">
        <v>126027</v>
      </c>
      <c r="Q27" s="8">
        <v>-126027</v>
      </c>
      <c r="R27" s="1">
        <v>4175000</v>
      </c>
      <c r="S27" s="1">
        <v>2869717</v>
      </c>
      <c r="T27" s="1">
        <v>-3081055</v>
      </c>
      <c r="U27" s="1" t="s">
        <v>15</v>
      </c>
      <c r="V27" s="1">
        <v>13868</v>
      </c>
      <c r="W27" s="1" t="s">
        <v>15</v>
      </c>
      <c r="X27" s="1">
        <v>304805</v>
      </c>
      <c r="Y27" s="1">
        <v>152</v>
      </c>
      <c r="Z27" s="1">
        <v>201955</v>
      </c>
      <c r="AA27" s="1">
        <v>4484442</v>
      </c>
      <c r="AB27" s="8">
        <v>1729541</v>
      </c>
    </row>
    <row r="28" spans="1:28">
      <c r="A28" s="1" t="s">
        <v>136</v>
      </c>
      <c r="B28" s="1" t="s">
        <v>137</v>
      </c>
      <c r="C28" s="1" t="b">
        <v>0</v>
      </c>
      <c r="D28" s="1">
        <v>1941</v>
      </c>
      <c r="E28" s="14">
        <f>(D28-MIN(D$52:D$116))/(MAX(D$52:D$116)-MIN(D$52:D$116))</f>
        <v>0.13436890498746168</v>
      </c>
      <c r="F28" s="1">
        <v>180</v>
      </c>
      <c r="G28" s="14">
        <f>(F28-MIN(F$52:F$116))/(MAX(F$52:F$116)-MIN(F$52:F$116))</f>
        <v>0.5901639344262295</v>
      </c>
      <c r="H28" s="1">
        <v>61</v>
      </c>
      <c r="I28" s="14">
        <f>(H28-MIN(H$52:H$116))/(MAX(H$52:H$116)-MIN(H$52:H$116))</f>
        <v>0.15803108808290156</v>
      </c>
      <c r="J28" s="1">
        <v>1847</v>
      </c>
      <c r="K28" s="14">
        <f>(J28-MIN(J$52:J$116))/(MAX(J$52:J$116)-MIN(J$52:J$116))</f>
        <v>0.40773480662983425</v>
      </c>
      <c r="L28" s="1">
        <v>4009</v>
      </c>
      <c r="M28" s="14">
        <f>(L28-MIN(L$52:L$116))/(MAX(L$52:L$116)-MIN(L$52:L$116))</f>
        <v>0.26186058839120063</v>
      </c>
      <c r="N28" s="14">
        <f>E28+G28+I28+K28+M28</f>
        <v>1.5521593225176276</v>
      </c>
      <c r="O28" s="8">
        <v>608750</v>
      </c>
      <c r="P28" s="8">
        <v>524169</v>
      </c>
      <c r="Q28" s="8">
        <v>-329825</v>
      </c>
      <c r="R28" s="1">
        <v>1150000</v>
      </c>
      <c r="S28" s="1">
        <v>2157527</v>
      </c>
      <c r="T28" s="1">
        <v>-934484</v>
      </c>
      <c r="U28" s="1" t="s">
        <v>15</v>
      </c>
      <c r="V28" s="1">
        <v>76169</v>
      </c>
      <c r="W28" s="1" t="s">
        <v>15</v>
      </c>
      <c r="X28" s="1">
        <v>983346</v>
      </c>
      <c r="Y28" s="1">
        <v>52382</v>
      </c>
      <c r="Z28" s="1">
        <v>374125</v>
      </c>
      <c r="AA28" s="1">
        <v>3859065</v>
      </c>
      <c r="AB28" s="8">
        <v>803094</v>
      </c>
    </row>
    <row r="29" spans="1:28">
      <c r="A29" s="1" t="s">
        <v>63</v>
      </c>
      <c r="B29" s="1" t="s">
        <v>64</v>
      </c>
      <c r="C29" s="1" t="b">
        <v>0</v>
      </c>
      <c r="D29" s="1">
        <v>1728</v>
      </c>
      <c r="E29" s="14">
        <f>(D29-MIN(D$52:D$116))/(MAX(D$52:D$116)-MIN(D$52:D$116))</f>
        <v>0.11953190303705767</v>
      </c>
      <c r="F29" s="1">
        <v>251</v>
      </c>
      <c r="G29" s="14">
        <f>(F29-MIN(F$52:F$116))/(MAX(F$52:F$116)-MIN(F$52:F$116))</f>
        <v>0.82295081967213113</v>
      </c>
      <c r="H29" s="1">
        <v>194</v>
      </c>
      <c r="I29" s="14">
        <f>(H29-MIN(H$52:H$116))/(MAX(H$52:H$116)-MIN(H$52:H$116))</f>
        <v>0.50259067357512954</v>
      </c>
      <c r="J29" s="1">
        <v>3669</v>
      </c>
      <c r="K29" s="14">
        <f>(J29-MIN(J$52:J$116))/(MAX(J$52:J$116)-MIN(J$52:J$116))</f>
        <v>0.81038674033149172</v>
      </c>
      <c r="L29" s="1">
        <v>8305</v>
      </c>
      <c r="M29" s="14">
        <f>(L29-MIN(L$52:L$116))/(MAX(L$52:L$116)-MIN(L$52:L$116))</f>
        <v>0.54651470978001593</v>
      </c>
      <c r="N29" s="14">
        <f>E29+G29+I29+K29+M29</f>
        <v>2.8019748463958258</v>
      </c>
      <c r="O29" s="8">
        <v>81042</v>
      </c>
      <c r="P29" s="8">
        <v>466101</v>
      </c>
      <c r="Q29" s="8" t="s">
        <v>15</v>
      </c>
      <c r="R29" s="1">
        <v>3100000</v>
      </c>
      <c r="S29" s="1" t="s">
        <v>15</v>
      </c>
      <c r="T29" s="1" t="s">
        <v>15</v>
      </c>
      <c r="U29" s="1" t="s">
        <v>15</v>
      </c>
      <c r="V29" s="1">
        <v>5774</v>
      </c>
      <c r="W29" s="1" t="s">
        <v>15</v>
      </c>
      <c r="X29" s="1" t="s">
        <v>15</v>
      </c>
      <c r="Y29" s="1">
        <v>93925</v>
      </c>
      <c r="Z29" s="1">
        <v>271442</v>
      </c>
      <c r="AA29" s="1">
        <v>3471141</v>
      </c>
      <c r="AB29" s="8">
        <v>547143</v>
      </c>
    </row>
    <row r="30" spans="1:28">
      <c r="A30" s="1" t="s">
        <v>103</v>
      </c>
      <c r="B30" s="1" t="s">
        <v>104</v>
      </c>
      <c r="C30" s="1" t="b">
        <v>0</v>
      </c>
      <c r="D30" s="1">
        <v>16</v>
      </c>
      <c r="E30" s="14">
        <f>(D30-MIN(D$52:D$116))/(MAX(D$52:D$116)-MIN(D$52:D$116))</f>
        <v>2.7862914460852607E-4</v>
      </c>
      <c r="F30" s="1">
        <v>12</v>
      </c>
      <c r="G30" s="14">
        <f>(F30-MIN(F$52:F$116))/(MAX(F$52:F$116)-MIN(F$52:F$116))</f>
        <v>3.9344262295081971E-2</v>
      </c>
      <c r="H30" s="1">
        <v>0</v>
      </c>
      <c r="I30" s="14">
        <f>(H30-MIN(H$52:H$116))/(MAX(H$52:H$116)-MIN(H$52:H$116))</f>
        <v>0</v>
      </c>
      <c r="J30" s="1">
        <v>114</v>
      </c>
      <c r="K30" s="14">
        <f>(J30-MIN(J$52:J$116))/(MAX(J$52:J$116)-MIN(J$52:J$116))</f>
        <v>2.4751381215469614E-2</v>
      </c>
      <c r="L30" s="1">
        <v>136</v>
      </c>
      <c r="M30" s="14">
        <f>(L30-MIN(L$52:L$116))/(MAX(L$52:L$116)-MIN(L$52:L$116))</f>
        <v>5.2345613570103366E-3</v>
      </c>
      <c r="N30" s="14">
        <f>E30+G30+I30+K30+M30</f>
        <v>6.9608834012170454E-2</v>
      </c>
      <c r="O30" s="8">
        <v>1056320</v>
      </c>
      <c r="P30" s="8">
        <v>360528</v>
      </c>
      <c r="Q30" s="8" t="s">
        <v>15</v>
      </c>
      <c r="R30" s="1">
        <v>1100000</v>
      </c>
      <c r="S30" s="1">
        <v>842924</v>
      </c>
      <c r="T30" s="1">
        <v>-719000</v>
      </c>
      <c r="U30" s="1" t="s">
        <v>15</v>
      </c>
      <c r="V30" s="1" t="s">
        <v>15</v>
      </c>
      <c r="W30" s="1" t="s">
        <v>15</v>
      </c>
      <c r="X30" s="1">
        <v>1725545</v>
      </c>
      <c r="Y30" s="1">
        <v>947</v>
      </c>
      <c r="Z30" s="1">
        <v>251654</v>
      </c>
      <c r="AA30" s="1">
        <v>3202070</v>
      </c>
      <c r="AB30" s="8">
        <v>1416848</v>
      </c>
    </row>
    <row r="31" spans="1:28">
      <c r="A31" s="1" t="s">
        <v>151</v>
      </c>
      <c r="B31" s="1" t="s">
        <v>152</v>
      </c>
      <c r="C31" s="1" t="b">
        <v>0</v>
      </c>
      <c r="D31" s="1" t="s">
        <v>15</v>
      </c>
      <c r="F31" s="1" t="s">
        <v>15</v>
      </c>
      <c r="H31" s="1" t="s">
        <v>15</v>
      </c>
      <c r="J31" s="1" t="s">
        <v>15</v>
      </c>
      <c r="L31" s="1" t="s">
        <v>15</v>
      </c>
      <c r="O31" s="8">
        <v>15364167</v>
      </c>
      <c r="P31" s="8">
        <v>8453763</v>
      </c>
      <c r="Q31" s="8" t="s">
        <v>15</v>
      </c>
      <c r="R31" s="1">
        <v>1000000</v>
      </c>
      <c r="S31" s="1" t="s">
        <v>15</v>
      </c>
      <c r="T31" s="1" t="s">
        <v>15</v>
      </c>
      <c r="U31" s="1" t="s">
        <v>15</v>
      </c>
      <c r="V31" s="1">
        <v>32047</v>
      </c>
      <c r="W31" s="1" t="s">
        <v>15</v>
      </c>
      <c r="X31" s="1" t="s">
        <v>15</v>
      </c>
      <c r="Y31" s="1">
        <v>1829457</v>
      </c>
      <c r="Z31" s="1">
        <v>261879</v>
      </c>
      <c r="AA31" s="1">
        <v>3123383</v>
      </c>
      <c r="AB31" s="8">
        <v>23817930</v>
      </c>
    </row>
    <row r="32" spans="1:28">
      <c r="A32" s="1" t="s">
        <v>149</v>
      </c>
      <c r="B32" s="1" t="s">
        <v>150</v>
      </c>
      <c r="C32" s="1" t="b">
        <v>0</v>
      </c>
      <c r="D32" s="1">
        <v>17</v>
      </c>
      <c r="E32" s="14">
        <f>(D32-MIN(D$52:D$116))/(MAX(D$52:D$116)-MIN(D$52:D$116))</f>
        <v>3.4828643076065756E-4</v>
      </c>
      <c r="F32" s="1">
        <v>10</v>
      </c>
      <c r="G32" s="14">
        <f>(F32-MIN(F$52:F$116))/(MAX(F$52:F$116)-MIN(F$52:F$116))</f>
        <v>3.2786885245901641E-2</v>
      </c>
      <c r="H32" s="1">
        <v>17</v>
      </c>
      <c r="I32" s="14">
        <f>(H32-MIN(H$52:H$116))/(MAX(H$52:H$116)-MIN(H$52:H$116))</f>
        <v>4.4041450777202069E-2</v>
      </c>
      <c r="J32" s="1">
        <v>119</v>
      </c>
      <c r="K32" s="14">
        <f>(J32-MIN(J$52:J$116))/(MAX(J$52:J$116)-MIN(J$52:J$116))</f>
        <v>2.585635359116022E-2</v>
      </c>
      <c r="L32" s="1">
        <v>128</v>
      </c>
      <c r="M32" s="14">
        <f>(L32-MIN(L$52:L$116))/(MAX(L$52:L$116)-MIN(L$52:L$116))</f>
        <v>4.7044791942751126E-3</v>
      </c>
      <c r="N32" s="14">
        <f>E32+G32+I32+K32+M32</f>
        <v>0.10773745523929969</v>
      </c>
      <c r="O32" s="8">
        <v>2282768</v>
      </c>
      <c r="P32" s="8" t="s">
        <v>15</v>
      </c>
      <c r="Q32" s="8" t="s">
        <v>15</v>
      </c>
      <c r="R32" s="1" t="s">
        <v>15</v>
      </c>
      <c r="S32" s="1">
        <v>2964506</v>
      </c>
      <c r="T32" s="1" t="s">
        <v>15</v>
      </c>
      <c r="U32" s="1" t="s">
        <v>15</v>
      </c>
      <c r="V32" s="1">
        <v>4994</v>
      </c>
      <c r="W32" s="1" t="s">
        <v>15</v>
      </c>
      <c r="X32" s="1" t="s">
        <v>15</v>
      </c>
      <c r="Y32" s="1" t="s">
        <v>15</v>
      </c>
      <c r="Z32" s="1">
        <v>130724</v>
      </c>
      <c r="AA32" s="1">
        <v>3100224</v>
      </c>
      <c r="AB32" s="8">
        <v>2282768</v>
      </c>
    </row>
    <row r="33" spans="1:28">
      <c r="A33" s="1" t="s">
        <v>146</v>
      </c>
      <c r="B33" s="1" t="s">
        <v>147</v>
      </c>
      <c r="C33" s="1" t="b">
        <v>0</v>
      </c>
      <c r="D33" s="1">
        <v>2681</v>
      </c>
      <c r="E33" s="14">
        <f>(D33-MIN(D$52:D$116))/(MAX(D$52:D$116)-MIN(D$52:D$116))</f>
        <v>0.18591529674003901</v>
      </c>
      <c r="F33" s="1">
        <v>94</v>
      </c>
      <c r="G33" s="14">
        <f>(F33-MIN(F$52:F$116))/(MAX(F$52:F$116)-MIN(F$52:F$116))</f>
        <v>0.30819672131147541</v>
      </c>
      <c r="H33" s="1">
        <v>83</v>
      </c>
      <c r="I33" s="14">
        <f>(H33-MIN(H$52:H$116))/(MAX(H$52:H$116)-MIN(H$52:H$116))</f>
        <v>0.21502590673575128</v>
      </c>
      <c r="J33" s="1">
        <v>1730</v>
      </c>
      <c r="K33" s="14">
        <f>(J33-MIN(J$52:J$116))/(MAX(J$52:J$116)-MIN(J$52:J$116))</f>
        <v>0.38187845303867402</v>
      </c>
      <c r="L33" s="1">
        <v>3221</v>
      </c>
      <c r="M33" s="14">
        <f>(L33-MIN(L$52:L$116))/(MAX(L$52:L$116)-MIN(L$52:L$116))</f>
        <v>0.20964749536178107</v>
      </c>
      <c r="N33" s="14">
        <f>E33+G33+I33+K33+M33</f>
        <v>1.3006638731877207</v>
      </c>
      <c r="O33" s="8">
        <v>1441898</v>
      </c>
      <c r="P33" s="8">
        <v>630137</v>
      </c>
      <c r="Q33" s="8" t="s">
        <v>15</v>
      </c>
      <c r="R33" s="1">
        <v>2000000</v>
      </c>
      <c r="S33" s="1" t="s">
        <v>15</v>
      </c>
      <c r="T33" s="1" t="s">
        <v>15</v>
      </c>
      <c r="U33" s="1" t="s">
        <v>15</v>
      </c>
      <c r="V33" s="1">
        <v>178979</v>
      </c>
      <c r="W33" s="1" t="s">
        <v>15</v>
      </c>
      <c r="X33" s="1">
        <v>554422</v>
      </c>
      <c r="Y33" s="1">
        <v>1191</v>
      </c>
      <c r="Z33" s="1">
        <v>304110</v>
      </c>
      <c r="AA33" s="1">
        <v>3038702</v>
      </c>
      <c r="AB33" s="8">
        <v>2072035</v>
      </c>
    </row>
    <row r="34" spans="1:28">
      <c r="A34" s="1" t="s">
        <v>101</v>
      </c>
      <c r="B34" s="1" t="s">
        <v>102</v>
      </c>
      <c r="C34" s="1" t="b">
        <v>0</v>
      </c>
      <c r="D34" s="1" t="s">
        <v>15</v>
      </c>
      <c r="F34" s="1" t="s">
        <v>15</v>
      </c>
      <c r="H34" s="1" t="s">
        <v>15</v>
      </c>
      <c r="J34" s="1" t="s">
        <v>15</v>
      </c>
      <c r="L34" s="1" t="s">
        <v>15</v>
      </c>
      <c r="O34" s="8">
        <v>601438</v>
      </c>
      <c r="P34" s="8">
        <v>407503</v>
      </c>
      <c r="Q34" s="8" t="s">
        <v>15</v>
      </c>
      <c r="R34" s="1">
        <v>200000</v>
      </c>
      <c r="S34" s="1" t="s">
        <v>15</v>
      </c>
      <c r="T34" s="1" t="s">
        <v>15</v>
      </c>
      <c r="U34" s="1" t="s">
        <v>15</v>
      </c>
      <c r="V34" s="1">
        <v>21530</v>
      </c>
      <c r="W34" s="1" t="s">
        <v>15</v>
      </c>
      <c r="X34" s="1">
        <v>2234774</v>
      </c>
      <c r="Y34" s="1">
        <v>53775</v>
      </c>
      <c r="Z34" s="1">
        <v>182245</v>
      </c>
      <c r="AA34" s="1">
        <v>2692324</v>
      </c>
      <c r="AB34" s="8">
        <v>1008941</v>
      </c>
    </row>
    <row r="35" spans="1:28">
      <c r="A35" s="1" t="s">
        <v>50</v>
      </c>
      <c r="B35" s="1" t="s">
        <v>51</v>
      </c>
      <c r="C35" s="1" t="b">
        <v>0</v>
      </c>
      <c r="D35" s="1">
        <v>63</v>
      </c>
      <c r="E35" s="14">
        <f>(D35-MIN(D$52:D$116))/(MAX(D$52:D$116)-MIN(D$52:D$116))</f>
        <v>3.552521593758707E-3</v>
      </c>
      <c r="F35" s="1">
        <v>67</v>
      </c>
      <c r="G35" s="14">
        <f>(F35-MIN(F$52:F$116))/(MAX(F$52:F$116)-MIN(F$52:F$116))</f>
        <v>0.21967213114754097</v>
      </c>
      <c r="H35" s="1">
        <v>14</v>
      </c>
      <c r="I35" s="14">
        <f>(H35-MIN(H$52:H$116))/(MAX(H$52:H$116)-MIN(H$52:H$116))</f>
        <v>3.6269430051813469E-2</v>
      </c>
      <c r="J35" s="1">
        <v>2672</v>
      </c>
      <c r="K35" s="14">
        <f>(J35-MIN(J$52:J$116))/(MAX(J$52:J$116)-MIN(J$52:J$116))</f>
        <v>0.59005524861878456</v>
      </c>
      <c r="L35" s="1">
        <v>2822</v>
      </c>
      <c r="M35" s="14">
        <f>(L35-MIN(L$52:L$116))/(MAX(L$52:L$116)-MIN(L$52:L$116))</f>
        <v>0.18320964749536178</v>
      </c>
      <c r="N35" s="14">
        <f>E35+G35+I35+K35+M35</f>
        <v>1.0327589789072595</v>
      </c>
      <c r="O35" s="8" t="s">
        <v>15</v>
      </c>
      <c r="P35" s="8">
        <v>360528</v>
      </c>
      <c r="Q35" s="8" t="s">
        <v>15</v>
      </c>
      <c r="R35" s="1">
        <v>1000000</v>
      </c>
      <c r="S35" s="1" t="s">
        <v>15</v>
      </c>
      <c r="T35" s="1" t="s">
        <v>15</v>
      </c>
      <c r="U35" s="1" t="s">
        <v>15</v>
      </c>
      <c r="V35" s="1" t="s">
        <v>15</v>
      </c>
      <c r="W35" s="1" t="s">
        <v>15</v>
      </c>
      <c r="X35" s="1">
        <v>1387399</v>
      </c>
      <c r="Y35" s="1">
        <v>3083</v>
      </c>
      <c r="Z35" s="1">
        <v>273746</v>
      </c>
      <c r="AA35" s="1">
        <v>2664228</v>
      </c>
      <c r="AB35" s="8">
        <v>360528</v>
      </c>
    </row>
    <row r="36" spans="1:28">
      <c r="A36" s="4" t="s">
        <v>21</v>
      </c>
      <c r="B36" s="4" t="s">
        <v>22</v>
      </c>
      <c r="C36" s="4" t="b">
        <v>1</v>
      </c>
      <c r="D36" s="4" t="s">
        <v>15</v>
      </c>
      <c r="E36" s="4"/>
      <c r="F36" s="4" t="s">
        <v>15</v>
      </c>
      <c r="G36" s="4"/>
      <c r="H36" s="4" t="s">
        <v>15</v>
      </c>
      <c r="I36" s="4"/>
      <c r="J36" s="4" t="s">
        <v>15</v>
      </c>
      <c r="K36" s="4"/>
      <c r="L36" s="4" t="s">
        <v>15</v>
      </c>
      <c r="M36" s="4"/>
      <c r="N36" s="4"/>
      <c r="O36" s="9" t="s">
        <v>15</v>
      </c>
      <c r="P36" s="9">
        <v>985032</v>
      </c>
      <c r="Q36" s="9" t="s">
        <v>15</v>
      </c>
      <c r="R36" s="4">
        <v>800000</v>
      </c>
      <c r="S36" s="4" t="s">
        <v>15</v>
      </c>
      <c r="T36" s="4" t="s">
        <v>15</v>
      </c>
      <c r="U36" s="4" t="s">
        <v>15</v>
      </c>
      <c r="V36" s="4">
        <v>118134</v>
      </c>
      <c r="W36" s="4" t="s">
        <v>15</v>
      </c>
      <c r="X36" s="4">
        <v>602671</v>
      </c>
      <c r="Y36" s="4">
        <v>907502</v>
      </c>
      <c r="Z36" s="4">
        <v>224305</v>
      </c>
      <c r="AA36" s="4">
        <v>2652612</v>
      </c>
      <c r="AB36" s="9">
        <v>985032</v>
      </c>
    </row>
    <row r="37" spans="1:28">
      <c r="A37" s="4" t="s">
        <v>39</v>
      </c>
      <c r="B37" s="4" t="s">
        <v>40</v>
      </c>
      <c r="C37" s="4" t="b">
        <v>1</v>
      </c>
      <c r="D37" s="4" t="s">
        <v>15</v>
      </c>
      <c r="E37" s="4"/>
      <c r="F37" s="4" t="s">
        <v>15</v>
      </c>
      <c r="G37" s="4"/>
      <c r="H37" s="4" t="s">
        <v>15</v>
      </c>
      <c r="I37" s="4"/>
      <c r="J37" s="4" t="s">
        <v>15</v>
      </c>
      <c r="K37" s="4"/>
      <c r="L37" s="4" t="s">
        <v>15</v>
      </c>
      <c r="M37" s="4"/>
      <c r="N37" s="4"/>
      <c r="O37" s="9" t="s">
        <v>15</v>
      </c>
      <c r="P37" s="9">
        <v>1794412</v>
      </c>
      <c r="Q37" s="9" t="s">
        <v>15</v>
      </c>
      <c r="R37" s="4">
        <v>1300000</v>
      </c>
      <c r="S37" s="4" t="s">
        <v>15</v>
      </c>
      <c r="T37" s="4">
        <v>-1386055</v>
      </c>
      <c r="U37" s="4" t="s">
        <v>15</v>
      </c>
      <c r="V37" s="4">
        <v>55921</v>
      </c>
      <c r="W37" s="4" t="s">
        <v>15</v>
      </c>
      <c r="X37" s="4">
        <v>1736055</v>
      </c>
      <c r="Y37" s="4">
        <v>277464</v>
      </c>
      <c r="Z37" s="4">
        <v>440698</v>
      </c>
      <c r="AA37" s="4">
        <v>2424083</v>
      </c>
      <c r="AB37" s="9">
        <v>1794412</v>
      </c>
    </row>
    <row r="38" spans="1:28">
      <c r="A38" s="1" t="s">
        <v>172</v>
      </c>
      <c r="B38" s="1" t="s">
        <v>173</v>
      </c>
      <c r="C38" s="1" t="b">
        <v>0</v>
      </c>
      <c r="D38" s="1" t="s">
        <v>15</v>
      </c>
      <c r="F38" s="1" t="s">
        <v>15</v>
      </c>
      <c r="H38" s="1" t="s">
        <v>15</v>
      </c>
      <c r="J38" s="1" t="s">
        <v>15</v>
      </c>
      <c r="L38" s="1" t="s">
        <v>15</v>
      </c>
      <c r="O38" s="8">
        <v>8191755</v>
      </c>
      <c r="P38" s="8">
        <v>126027</v>
      </c>
      <c r="Q38" s="8" t="s">
        <v>15</v>
      </c>
      <c r="R38" s="1">
        <v>1000000</v>
      </c>
      <c r="S38" s="1" t="s">
        <v>15</v>
      </c>
      <c r="T38" s="1" t="s">
        <v>15</v>
      </c>
      <c r="U38" s="1" t="s">
        <v>15</v>
      </c>
      <c r="V38" s="1">
        <v>35812</v>
      </c>
      <c r="W38" s="1" t="s">
        <v>15</v>
      </c>
      <c r="X38" s="1">
        <v>694862</v>
      </c>
      <c r="Y38" s="1">
        <v>374689</v>
      </c>
      <c r="Z38" s="1">
        <v>262788</v>
      </c>
      <c r="AA38" s="1">
        <v>2368151</v>
      </c>
      <c r="AB38" s="8">
        <v>8317782</v>
      </c>
    </row>
    <row r="39" spans="1:28">
      <c r="A39" s="1" t="s">
        <v>120</v>
      </c>
      <c r="B39" s="1" t="s">
        <v>121</v>
      </c>
      <c r="C39" s="1" t="b">
        <v>0</v>
      </c>
      <c r="D39" s="1">
        <v>1053</v>
      </c>
      <c r="E39" s="14">
        <f>(D39-MIN(D$52:D$116))/(MAX(D$52:D$116)-MIN(D$52:D$116))</f>
        <v>7.2513234884368907E-2</v>
      </c>
      <c r="F39" s="1">
        <v>156</v>
      </c>
      <c r="G39" s="14">
        <f>(F39-MIN(F$52:F$116))/(MAX(F$52:F$116)-MIN(F$52:F$116))</f>
        <v>0.51147540983606554</v>
      </c>
      <c r="H39" s="1">
        <v>71</v>
      </c>
      <c r="I39" s="14">
        <f>(H39-MIN(H$52:H$116))/(MAX(H$52:H$116)-MIN(H$52:H$116))</f>
        <v>0.18393782383419688</v>
      </c>
      <c r="J39" s="1">
        <v>2333</v>
      </c>
      <c r="K39" s="14">
        <f>(J39-MIN(J$52:J$116))/(MAX(J$52:J$116)-MIN(J$52:J$116))</f>
        <v>0.51513812154696137</v>
      </c>
      <c r="L39" s="1">
        <v>3523</v>
      </c>
      <c r="M39" s="14">
        <f>(L39-MIN(L$52:L$116))/(MAX(L$52:L$116)-MIN(L$52:L$116))</f>
        <v>0.22965809700503578</v>
      </c>
      <c r="N39" s="14">
        <f>E39+G39+I39+K39+M39</f>
        <v>1.5127226871066284</v>
      </c>
      <c r="O39" s="8">
        <v>2542813</v>
      </c>
      <c r="P39" s="8">
        <v>901657</v>
      </c>
      <c r="Q39" s="8" t="s">
        <v>15</v>
      </c>
      <c r="R39" s="1">
        <v>900000</v>
      </c>
      <c r="S39" s="1">
        <v>649584</v>
      </c>
      <c r="T39" s="1">
        <v>-694862</v>
      </c>
      <c r="U39" s="1" t="s">
        <v>15</v>
      </c>
      <c r="V39" s="1" t="s">
        <v>15</v>
      </c>
      <c r="W39" s="1" t="s">
        <v>15</v>
      </c>
      <c r="X39" s="1">
        <v>769862</v>
      </c>
      <c r="Y39" s="1">
        <v>400572</v>
      </c>
      <c r="Z39" s="1">
        <v>330546</v>
      </c>
      <c r="AA39" s="1">
        <v>2355702</v>
      </c>
      <c r="AB39" s="8">
        <v>3444470</v>
      </c>
    </row>
    <row r="40" spans="1:28">
      <c r="A40" s="1" t="s">
        <v>41</v>
      </c>
      <c r="B40" s="1" t="s">
        <v>42</v>
      </c>
      <c r="C40" s="1" t="b">
        <v>0</v>
      </c>
      <c r="D40" s="1" t="s">
        <v>15</v>
      </c>
      <c r="F40" s="1" t="s">
        <v>15</v>
      </c>
      <c r="H40" s="1" t="s">
        <v>15</v>
      </c>
      <c r="J40" s="1" t="s">
        <v>15</v>
      </c>
      <c r="L40" s="1" t="s">
        <v>15</v>
      </c>
      <c r="O40" s="8">
        <v>436515</v>
      </c>
      <c r="P40" s="8">
        <v>441096</v>
      </c>
      <c r="Q40" s="8" t="s">
        <v>15</v>
      </c>
      <c r="R40" s="1">
        <v>750000</v>
      </c>
      <c r="S40" s="1" t="s">
        <v>15</v>
      </c>
      <c r="T40" s="1" t="s">
        <v>15</v>
      </c>
      <c r="U40" s="1" t="s">
        <v>15</v>
      </c>
      <c r="V40" s="1" t="s">
        <v>15</v>
      </c>
      <c r="W40" s="1" t="s">
        <v>15</v>
      </c>
      <c r="X40" s="1">
        <v>304805</v>
      </c>
      <c r="Y40" s="1">
        <v>819288</v>
      </c>
      <c r="Z40" s="1">
        <v>272880</v>
      </c>
      <c r="AA40" s="1">
        <v>2146973</v>
      </c>
      <c r="AB40" s="8">
        <v>877611</v>
      </c>
    </row>
    <row r="41" spans="1:28">
      <c r="A41" s="1" t="s">
        <v>108</v>
      </c>
      <c r="B41" s="1" t="s">
        <v>109</v>
      </c>
      <c r="C41" s="1" t="b">
        <v>0</v>
      </c>
      <c r="D41" s="1">
        <v>2742</v>
      </c>
      <c r="E41" s="14">
        <f>(D41-MIN(D$52:D$116))/(MAX(D$52:D$116)-MIN(D$52:D$116))</f>
        <v>0.19016439119531903</v>
      </c>
      <c r="F41" s="1">
        <v>92</v>
      </c>
      <c r="G41" s="14">
        <f>(F41-MIN(F$52:F$116))/(MAX(F$52:F$116)-MIN(F$52:F$116))</f>
        <v>0.30163934426229511</v>
      </c>
      <c r="H41" s="1">
        <v>194</v>
      </c>
      <c r="I41" s="14">
        <f>(H41-MIN(H$52:H$116))/(MAX(H$52:H$116)-MIN(H$52:H$116))</f>
        <v>0.50259067357512954</v>
      </c>
      <c r="J41" s="1">
        <v>2189</v>
      </c>
      <c r="K41" s="14">
        <f>(J41-MIN(J$52:J$116))/(MAX(J$52:J$116)-MIN(J$52:J$116))</f>
        <v>0.48331491712707181</v>
      </c>
      <c r="L41" s="1">
        <v>3329</v>
      </c>
      <c r="M41" s="14">
        <f>(L41-MIN(L$52:L$116))/(MAX(L$52:L$116)-MIN(L$52:L$116))</f>
        <v>0.21680360455870659</v>
      </c>
      <c r="N41" s="14">
        <f>E41+G41+I41+K41+M41</f>
        <v>1.694512930718522</v>
      </c>
      <c r="O41" s="8">
        <v>1623010</v>
      </c>
      <c r="P41" s="8">
        <v>1478269</v>
      </c>
      <c r="Q41" s="8" t="s">
        <v>15</v>
      </c>
      <c r="R41" s="1">
        <v>1100000</v>
      </c>
      <c r="S41" s="1" t="s">
        <v>15</v>
      </c>
      <c r="T41" s="1" t="s">
        <v>15</v>
      </c>
      <c r="U41" s="1" t="s">
        <v>15</v>
      </c>
      <c r="V41" s="1">
        <v>81364</v>
      </c>
      <c r="W41" s="1" t="s">
        <v>15</v>
      </c>
      <c r="X41" s="1">
        <v>554422</v>
      </c>
      <c r="Y41" s="1">
        <v>540</v>
      </c>
      <c r="Z41" s="1">
        <v>365038</v>
      </c>
      <c r="AA41" s="1">
        <v>2101364</v>
      </c>
      <c r="AB41" s="8">
        <v>3101279</v>
      </c>
    </row>
    <row r="42" spans="1:28">
      <c r="A42" s="1" t="s">
        <v>74</v>
      </c>
      <c r="B42" s="1" t="s">
        <v>75</v>
      </c>
      <c r="C42" s="1" t="b">
        <v>0</v>
      </c>
      <c r="D42" s="1">
        <v>12</v>
      </c>
      <c r="E42" s="14">
        <f>(D42-MIN(D$52:D$116))/(MAX(D$52:D$116)-MIN(D$52:D$116))</f>
        <v>0</v>
      </c>
      <c r="F42" s="1">
        <v>106</v>
      </c>
      <c r="G42" s="14">
        <f>(F42-MIN(F$52:F$116))/(MAX(F$52:F$116)-MIN(F$52:F$116))</f>
        <v>0.34754098360655739</v>
      </c>
      <c r="H42" s="1">
        <v>3</v>
      </c>
      <c r="I42" s="14">
        <f>(H42-MIN(H$52:H$116))/(MAX(H$52:H$116)-MIN(H$52:H$116))</f>
        <v>7.7720207253886009E-3</v>
      </c>
      <c r="J42" s="1">
        <v>599</v>
      </c>
      <c r="K42" s="14">
        <f>(J42-MIN(J$52:J$116))/(MAX(J$52:J$116)-MIN(J$52:J$116))</f>
        <v>0.13193370165745857</v>
      </c>
      <c r="L42" s="1">
        <v>904</v>
      </c>
      <c r="M42" s="14">
        <f>(L42-MIN(L$52:L$116))/(MAX(L$52:L$116)-MIN(L$52:L$116))</f>
        <v>5.6122448979591837E-2</v>
      </c>
      <c r="N42" s="14">
        <f>E42+G42+I42+K42+M42</f>
        <v>0.5433691549689964</v>
      </c>
      <c r="O42" s="8">
        <v>1451869</v>
      </c>
      <c r="P42" s="8">
        <v>189041</v>
      </c>
      <c r="Q42" s="8" t="s">
        <v>15</v>
      </c>
      <c r="R42" s="1">
        <v>750000</v>
      </c>
      <c r="S42" s="1" t="s">
        <v>15</v>
      </c>
      <c r="T42" s="1" t="s">
        <v>15</v>
      </c>
      <c r="U42" s="1" t="s">
        <v>15</v>
      </c>
      <c r="V42" s="1">
        <v>25785</v>
      </c>
      <c r="W42" s="1" t="s">
        <v>15</v>
      </c>
      <c r="X42" s="1">
        <v>1105218</v>
      </c>
      <c r="Y42" s="1">
        <v>1568</v>
      </c>
      <c r="Z42" s="1">
        <v>210692</v>
      </c>
      <c r="AA42" s="1">
        <v>2093263</v>
      </c>
      <c r="AB42" s="8">
        <v>1640910</v>
      </c>
    </row>
    <row r="43" spans="1:28">
      <c r="A43" s="1" t="s">
        <v>45</v>
      </c>
      <c r="B43" s="1" t="s">
        <v>46</v>
      </c>
      <c r="C43" s="1" t="b">
        <v>0</v>
      </c>
      <c r="D43" s="1">
        <v>14</v>
      </c>
      <c r="E43" s="14">
        <f>(D43-MIN(D$52:D$116))/(MAX(D$52:D$116)-MIN(D$52:D$116))</f>
        <v>1.3931457230426304E-4</v>
      </c>
      <c r="F43" s="1">
        <v>25</v>
      </c>
      <c r="G43" s="14">
        <f>(F43-MIN(F$52:F$116))/(MAX(F$52:F$116)-MIN(F$52:F$116))</f>
        <v>8.1967213114754092E-2</v>
      </c>
      <c r="H43" s="1">
        <v>2</v>
      </c>
      <c r="I43" s="14">
        <f>(H43-MIN(H$52:H$116))/(MAX(H$52:H$116)-MIN(H$52:H$116))</f>
        <v>5.1813471502590676E-3</v>
      </c>
      <c r="J43" s="1">
        <v>2326</v>
      </c>
      <c r="K43" s="14">
        <f>(J43-MIN(J$52:J$116))/(MAX(J$52:J$116)-MIN(J$52:J$116))</f>
        <v>0.51359116022099449</v>
      </c>
      <c r="L43" s="1">
        <v>2475</v>
      </c>
      <c r="M43" s="14">
        <f>(L43-MIN(L$52:L$116))/(MAX(L$52:L$116)-MIN(L$52:L$116))</f>
        <v>0.16021733368672145</v>
      </c>
      <c r="N43" s="14">
        <f>E43+G43+I43+K43+M43</f>
        <v>0.76109636874503339</v>
      </c>
      <c r="O43" s="8">
        <v>765313</v>
      </c>
      <c r="P43" s="8">
        <v>189041</v>
      </c>
      <c r="Q43" s="8" t="s">
        <v>15</v>
      </c>
      <c r="R43" s="1">
        <v>850000</v>
      </c>
      <c r="S43" s="1" t="s">
        <v>15</v>
      </c>
      <c r="T43" s="1" t="s">
        <v>15</v>
      </c>
      <c r="U43" s="1" t="s">
        <v>15</v>
      </c>
      <c r="V43" s="1">
        <v>84208</v>
      </c>
      <c r="W43" s="1" t="s">
        <v>15</v>
      </c>
      <c r="X43" s="1">
        <v>831809</v>
      </c>
      <c r="Y43" s="1">
        <v>272</v>
      </c>
      <c r="Z43" s="1">
        <v>248546</v>
      </c>
      <c r="AA43" s="1">
        <v>2014835</v>
      </c>
      <c r="AB43" s="8">
        <v>954354</v>
      </c>
    </row>
    <row r="44" spans="1:28">
      <c r="A44" s="4" t="s">
        <v>19</v>
      </c>
      <c r="B44" s="4" t="s">
        <v>20</v>
      </c>
      <c r="C44" s="4" t="b">
        <v>1</v>
      </c>
      <c r="D44" s="4">
        <v>39</v>
      </c>
      <c r="E44" s="15">
        <f>(D44-MIN(D$52:D$116))/(MAX(D$52:D$116)-MIN(D$52:D$116))</f>
        <v>1.8807467261075508E-3</v>
      </c>
      <c r="F44" s="4">
        <v>13</v>
      </c>
      <c r="G44" s="15">
        <f>(F44-MIN(F$52:F$116))/(MAX(F$52:F$116)-MIN(F$52:F$116))</f>
        <v>4.2622950819672129E-2</v>
      </c>
      <c r="H44" s="4">
        <v>14</v>
      </c>
      <c r="I44" s="15">
        <f>(H44-MIN(H$52:H$116))/(MAX(H$52:H$116)-MIN(H$52:H$116))</f>
        <v>3.6269430051813469E-2</v>
      </c>
      <c r="J44" s="4">
        <v>91</v>
      </c>
      <c r="K44" s="15">
        <f>(J44-MIN(J$52:J$116))/(MAX(J$52:J$116)-MIN(J$52:J$116))</f>
        <v>1.9668508287292819E-2</v>
      </c>
      <c r="L44" s="4">
        <v>225</v>
      </c>
      <c r="M44" s="15">
        <f>(L44-MIN(L$52:L$116))/(MAX(L$52:L$116)-MIN(L$52:L$116))</f>
        <v>1.1131725417439703E-2</v>
      </c>
      <c r="N44" s="15">
        <f>E44+G44+I44+K44+M44</f>
        <v>0.11157336130232566</v>
      </c>
      <c r="O44" s="9">
        <v>1624396</v>
      </c>
      <c r="P44" s="9">
        <v>869220</v>
      </c>
      <c r="Q44" s="9" t="s">
        <v>15</v>
      </c>
      <c r="R44" s="4">
        <v>200000</v>
      </c>
      <c r="S44" s="4" t="s">
        <v>15</v>
      </c>
      <c r="T44" s="4">
        <v>-4167</v>
      </c>
      <c r="U44" s="4" t="s">
        <v>15</v>
      </c>
      <c r="V44" s="4">
        <v>22884</v>
      </c>
      <c r="W44" s="4" t="s">
        <v>15</v>
      </c>
      <c r="X44" s="4" t="s">
        <v>15</v>
      </c>
      <c r="Y44" s="4">
        <v>1573324</v>
      </c>
      <c r="Z44" s="4">
        <v>211844</v>
      </c>
      <c r="AA44" s="4">
        <v>2003885</v>
      </c>
      <c r="AB44" s="9">
        <v>2493616</v>
      </c>
    </row>
    <row r="45" spans="1:28">
      <c r="A45" s="1" t="s">
        <v>165</v>
      </c>
      <c r="B45" s="1" t="s">
        <v>166</v>
      </c>
      <c r="C45" s="1" t="b">
        <v>0</v>
      </c>
      <c r="D45" s="1">
        <v>19</v>
      </c>
      <c r="E45" s="14">
        <f>(D45-MIN(D$52:D$116))/(MAX(D$52:D$116)-MIN(D$52:D$116))</f>
        <v>4.876010030649206E-4</v>
      </c>
      <c r="F45" s="1">
        <v>28</v>
      </c>
      <c r="G45" s="14">
        <f>(F45-MIN(F$52:F$116))/(MAX(F$52:F$116)-MIN(F$52:F$116))</f>
        <v>9.1803278688524587E-2</v>
      </c>
      <c r="H45" s="1">
        <v>5</v>
      </c>
      <c r="I45" s="14">
        <f>(H45-MIN(H$52:H$116))/(MAX(H$52:H$116)-MIN(H$52:H$116))</f>
        <v>1.2953367875647668E-2</v>
      </c>
      <c r="J45" s="1">
        <v>437</v>
      </c>
      <c r="K45" s="14">
        <f>(J45-MIN(J$52:J$116))/(MAX(J$52:J$116)-MIN(J$52:J$116))</f>
        <v>9.6132596685082866E-2</v>
      </c>
      <c r="L45" s="1">
        <v>496</v>
      </c>
      <c r="M45" s="14">
        <f>(L45-MIN(L$52:L$116))/(MAX(L$52:L$116)-MIN(L$52:L$116))</f>
        <v>2.9088258680095416E-2</v>
      </c>
      <c r="N45" s="14">
        <f>E45+G45+I45+K45+M45</f>
        <v>0.23046510293241546</v>
      </c>
      <c r="O45" s="8">
        <v>2165172</v>
      </c>
      <c r="P45" s="8">
        <v>3654808</v>
      </c>
      <c r="Q45" s="8" t="s">
        <v>15</v>
      </c>
      <c r="R45" s="1" t="s">
        <v>15</v>
      </c>
      <c r="S45" s="1" t="s">
        <v>15</v>
      </c>
      <c r="T45" s="1" t="s">
        <v>15</v>
      </c>
      <c r="U45" s="1" t="s">
        <v>15</v>
      </c>
      <c r="V45" s="1">
        <v>28093</v>
      </c>
      <c r="W45" s="1" t="s">
        <v>15</v>
      </c>
      <c r="X45" s="1">
        <v>312500</v>
      </c>
      <c r="Y45" s="1">
        <v>1553729</v>
      </c>
      <c r="Z45" s="1">
        <v>85274</v>
      </c>
      <c r="AA45" s="1">
        <v>1979596</v>
      </c>
      <c r="AB45" s="8">
        <v>5819980</v>
      </c>
    </row>
    <row r="46" spans="1:28">
      <c r="A46" s="1" t="s">
        <v>141</v>
      </c>
      <c r="B46" s="1" t="s">
        <v>142</v>
      </c>
      <c r="C46" s="1" t="b">
        <v>0</v>
      </c>
      <c r="D46" s="1" t="s">
        <v>15</v>
      </c>
      <c r="F46" s="1" t="s">
        <v>15</v>
      </c>
      <c r="H46" s="1" t="s">
        <v>15</v>
      </c>
      <c r="J46" s="1" t="s">
        <v>15</v>
      </c>
      <c r="L46" s="1" t="s">
        <v>15</v>
      </c>
      <c r="O46" s="8">
        <v>1297049</v>
      </c>
      <c r="P46" s="8">
        <v>13847074</v>
      </c>
      <c r="Q46" s="8" t="s">
        <v>15</v>
      </c>
      <c r="R46" s="1">
        <v>450000</v>
      </c>
      <c r="S46" s="1" t="s">
        <v>15</v>
      </c>
      <c r="T46" s="1" t="s">
        <v>15</v>
      </c>
      <c r="U46" s="1" t="s">
        <v>15</v>
      </c>
      <c r="V46" s="1">
        <v>81353</v>
      </c>
      <c r="W46" s="1" t="s">
        <v>15</v>
      </c>
      <c r="X46" s="1" t="s">
        <v>15</v>
      </c>
      <c r="Y46" s="1">
        <v>1085463</v>
      </c>
      <c r="Z46" s="1">
        <v>317543</v>
      </c>
      <c r="AA46" s="1">
        <v>1934359</v>
      </c>
      <c r="AB46" s="8">
        <v>15144123</v>
      </c>
    </row>
    <row r="47" spans="1:28">
      <c r="A47" s="1" t="s">
        <v>193</v>
      </c>
      <c r="B47" s="1" t="s">
        <v>194</v>
      </c>
      <c r="C47" s="1" t="b">
        <v>0</v>
      </c>
      <c r="D47" s="1">
        <v>28</v>
      </c>
      <c r="E47" s="14">
        <f t="shared" ref="E47:E61" si="0">(D47-MIN(D$52:D$116))/(MAX(D$52:D$116)-MIN(D$52:D$116))</f>
        <v>1.1145165784341043E-3</v>
      </c>
      <c r="F47" s="1">
        <v>0</v>
      </c>
      <c r="G47" s="14">
        <f t="shared" ref="G47:G61" si="1">(F47-MIN(F$52:F$116))/(MAX(F$52:F$116)-MIN(F$52:F$116))</f>
        <v>0</v>
      </c>
      <c r="H47" s="1">
        <v>0</v>
      </c>
      <c r="I47" s="14">
        <f t="shared" ref="I47:I61" si="2">(H47-MIN(H$52:H$116))/(MAX(H$52:H$116)-MIN(H$52:H$116))</f>
        <v>0</v>
      </c>
      <c r="J47" s="1">
        <v>22</v>
      </c>
      <c r="K47" s="14">
        <f t="shared" ref="K47:K61" si="3">(J47-MIN(J$52:J$116))/(MAX(J$52:J$116)-MIN(J$52:J$116))</f>
        <v>4.4198895027624313E-3</v>
      </c>
      <c r="L47" s="1">
        <v>232</v>
      </c>
      <c r="M47" s="14">
        <f t="shared" ref="M47:M61" si="4">(L47-MIN(L$52:L$116))/(MAX(L$52:L$116)-MIN(L$52:L$116))</f>
        <v>1.1595547309833023E-2</v>
      </c>
      <c r="N47" s="14">
        <f t="shared" ref="N47:N61" si="5">E47+G47+I47+K47+M47</f>
        <v>1.7129953391029559E-2</v>
      </c>
      <c r="O47" s="8">
        <v>493489</v>
      </c>
      <c r="P47" s="8">
        <v>462384</v>
      </c>
      <c r="Q47" s="8" t="s">
        <v>15</v>
      </c>
      <c r="R47" s="1" t="s">
        <v>15</v>
      </c>
      <c r="S47" s="1">
        <v>1848227</v>
      </c>
      <c r="T47" s="1" t="s">
        <v>15</v>
      </c>
      <c r="U47" s="1" t="s">
        <v>15</v>
      </c>
      <c r="V47" s="1" t="s">
        <v>15</v>
      </c>
      <c r="W47" s="1" t="s">
        <v>15</v>
      </c>
      <c r="X47" s="1" t="s">
        <v>15</v>
      </c>
      <c r="Y47" s="1" t="s">
        <v>15</v>
      </c>
      <c r="Z47" s="1" t="s">
        <v>15</v>
      </c>
      <c r="AA47" s="1">
        <v>1848227</v>
      </c>
      <c r="AB47" s="8">
        <v>955873</v>
      </c>
    </row>
    <row r="48" spans="1:28">
      <c r="A48" s="1" t="s">
        <v>138</v>
      </c>
      <c r="B48" s="1" t="s">
        <v>139</v>
      </c>
      <c r="C48" s="1" t="b">
        <v>0</v>
      </c>
      <c r="D48" s="1">
        <v>146</v>
      </c>
      <c r="E48" s="14">
        <f t="shared" si="0"/>
        <v>9.3340763443856226E-3</v>
      </c>
      <c r="F48" s="1">
        <v>17</v>
      </c>
      <c r="G48" s="14">
        <f t="shared" si="1"/>
        <v>5.5737704918032788E-2</v>
      </c>
      <c r="H48" s="1">
        <v>0</v>
      </c>
      <c r="I48" s="14">
        <f t="shared" si="2"/>
        <v>0</v>
      </c>
      <c r="J48" s="1">
        <v>215</v>
      </c>
      <c r="K48" s="14">
        <f t="shared" si="3"/>
        <v>4.7071823204419889E-2</v>
      </c>
      <c r="L48" s="1">
        <v>671</v>
      </c>
      <c r="M48" s="14">
        <f t="shared" si="4"/>
        <v>4.0683805989928441E-2</v>
      </c>
      <c r="N48" s="14">
        <f t="shared" si="5"/>
        <v>0.15282741045676673</v>
      </c>
      <c r="O48" s="8">
        <v>4346544</v>
      </c>
      <c r="P48" s="8">
        <v>1552453</v>
      </c>
      <c r="Q48" s="8" t="s">
        <v>15</v>
      </c>
      <c r="R48" s="1">
        <v>850000</v>
      </c>
      <c r="S48" s="1" t="s">
        <v>15</v>
      </c>
      <c r="T48" s="1" t="s">
        <v>15</v>
      </c>
      <c r="U48" s="1" t="s">
        <v>15</v>
      </c>
      <c r="V48" s="1">
        <v>50936</v>
      </c>
      <c r="W48" s="1" t="s">
        <v>15</v>
      </c>
      <c r="X48" s="1">
        <v>540751</v>
      </c>
      <c r="Y48" s="1">
        <v>2</v>
      </c>
      <c r="Z48" s="1">
        <v>357091</v>
      </c>
      <c r="AA48" s="1">
        <v>1798780</v>
      </c>
      <c r="AB48" s="8">
        <v>5898997</v>
      </c>
    </row>
    <row r="49" spans="1:28">
      <c r="A49" s="1" t="s">
        <v>167</v>
      </c>
      <c r="B49" s="1" t="s">
        <v>168</v>
      </c>
      <c r="C49" s="1" t="b">
        <v>0</v>
      </c>
      <c r="D49" s="1">
        <v>6759</v>
      </c>
      <c r="E49" s="14">
        <f t="shared" si="0"/>
        <v>0.46997770966843133</v>
      </c>
      <c r="F49" s="1">
        <v>140</v>
      </c>
      <c r="G49" s="14">
        <f t="shared" si="1"/>
        <v>0.45901639344262296</v>
      </c>
      <c r="H49" s="1">
        <v>387</v>
      </c>
      <c r="I49" s="14">
        <f t="shared" si="2"/>
        <v>1.0025906735751295</v>
      </c>
      <c r="J49" s="1">
        <v>3639</v>
      </c>
      <c r="K49" s="14">
        <f t="shared" si="3"/>
        <v>0.80375690607734807</v>
      </c>
      <c r="L49" s="1">
        <v>12754</v>
      </c>
      <c r="M49" s="14">
        <f t="shared" si="4"/>
        <v>0.84130665253114234</v>
      </c>
      <c r="N49" s="14">
        <f t="shared" si="5"/>
        <v>3.5766483352946743</v>
      </c>
      <c r="O49" s="8">
        <v>2022048</v>
      </c>
      <c r="P49" s="8">
        <v>4131594</v>
      </c>
      <c r="Q49" s="8" t="s">
        <v>15</v>
      </c>
      <c r="R49" s="1">
        <v>1000000</v>
      </c>
      <c r="S49" s="1" t="s">
        <v>15</v>
      </c>
      <c r="T49" s="1" t="s">
        <v>15</v>
      </c>
      <c r="U49" s="1" t="s">
        <v>15</v>
      </c>
      <c r="V49" s="1">
        <v>41953</v>
      </c>
      <c r="W49" s="1" t="s">
        <v>15</v>
      </c>
      <c r="X49" s="1">
        <v>300000</v>
      </c>
      <c r="Y49" s="1">
        <v>1231</v>
      </c>
      <c r="Z49" s="1">
        <v>404338</v>
      </c>
      <c r="AA49" s="1">
        <v>1747522</v>
      </c>
      <c r="AB49" s="8">
        <v>6153642</v>
      </c>
    </row>
    <row r="50" spans="1:28">
      <c r="A50" s="1" t="s">
        <v>117</v>
      </c>
      <c r="B50" s="1" t="s">
        <v>118</v>
      </c>
      <c r="C50" s="1" t="b">
        <v>0</v>
      </c>
      <c r="D50" s="1">
        <v>222</v>
      </c>
      <c r="E50" s="14">
        <f t="shared" si="0"/>
        <v>1.4628030091947618E-2</v>
      </c>
      <c r="F50" s="1">
        <v>61</v>
      </c>
      <c r="G50" s="14">
        <f t="shared" si="1"/>
        <v>0.2</v>
      </c>
      <c r="H50" s="1">
        <v>48</v>
      </c>
      <c r="I50" s="14">
        <f t="shared" si="2"/>
        <v>0.12435233160621761</v>
      </c>
      <c r="J50" s="1">
        <v>742</v>
      </c>
      <c r="K50" s="14">
        <f t="shared" si="3"/>
        <v>0.16353591160220995</v>
      </c>
      <c r="L50" s="1">
        <v>1238</v>
      </c>
      <c r="M50" s="14">
        <f t="shared" si="4"/>
        <v>7.8253379273787435E-2</v>
      </c>
      <c r="N50" s="14">
        <f t="shared" si="5"/>
        <v>0.58076965257416258</v>
      </c>
      <c r="O50" s="8">
        <v>880290</v>
      </c>
      <c r="P50" s="8">
        <v>409554</v>
      </c>
      <c r="Q50" s="8">
        <v>-409554</v>
      </c>
      <c r="R50" s="1">
        <v>400000</v>
      </c>
      <c r="S50" s="1">
        <v>1130036</v>
      </c>
      <c r="T50" s="1">
        <v>-33333</v>
      </c>
      <c r="U50" s="1" t="s">
        <v>15</v>
      </c>
      <c r="V50" s="1">
        <v>43057</v>
      </c>
      <c r="W50" s="1" t="s">
        <v>15</v>
      </c>
      <c r="X50" s="1" t="s">
        <v>15</v>
      </c>
      <c r="Y50" s="1">
        <v>778</v>
      </c>
      <c r="Z50" s="1">
        <v>197091</v>
      </c>
      <c r="AA50" s="1">
        <v>1737629</v>
      </c>
      <c r="AB50" s="8">
        <v>880290</v>
      </c>
    </row>
    <row r="51" spans="1:28">
      <c r="A51" s="4" t="s">
        <v>23</v>
      </c>
      <c r="B51" s="4" t="s">
        <v>24</v>
      </c>
      <c r="C51" s="4" t="b">
        <v>1</v>
      </c>
      <c r="D51" s="4">
        <v>144</v>
      </c>
      <c r="E51" s="15">
        <f t="shared" si="0"/>
        <v>9.1947617720813599E-3</v>
      </c>
      <c r="F51" s="4">
        <v>199</v>
      </c>
      <c r="G51" s="15">
        <f t="shared" si="1"/>
        <v>0.65245901639344261</v>
      </c>
      <c r="H51" s="4">
        <v>25</v>
      </c>
      <c r="I51" s="15">
        <f t="shared" si="2"/>
        <v>6.4766839378238336E-2</v>
      </c>
      <c r="J51" s="4">
        <v>2188</v>
      </c>
      <c r="K51" s="15">
        <f t="shared" si="3"/>
        <v>0.48309392265193368</v>
      </c>
      <c r="L51" s="4">
        <v>2598</v>
      </c>
      <c r="M51" s="15">
        <f t="shared" si="4"/>
        <v>0.1683673469387755</v>
      </c>
      <c r="N51" s="15">
        <f t="shared" si="5"/>
        <v>1.3778818871344714</v>
      </c>
      <c r="O51" s="9" t="s">
        <v>15</v>
      </c>
      <c r="P51" s="9">
        <v>126027</v>
      </c>
      <c r="Q51" s="9" t="s">
        <v>15</v>
      </c>
      <c r="R51" s="4">
        <v>1250000</v>
      </c>
      <c r="S51" s="4" t="s">
        <v>15</v>
      </c>
      <c r="T51" s="4">
        <v>-262500</v>
      </c>
      <c r="U51" s="4" t="s">
        <v>15</v>
      </c>
      <c r="V51" s="4">
        <v>35818</v>
      </c>
      <c r="W51" s="4" t="s">
        <v>15</v>
      </c>
      <c r="X51" s="4">
        <v>375304</v>
      </c>
      <c r="Y51" s="4">
        <v>486</v>
      </c>
      <c r="Z51" s="4">
        <v>240189</v>
      </c>
      <c r="AA51" s="4">
        <v>1639297</v>
      </c>
      <c r="AB51" s="9">
        <v>126027</v>
      </c>
    </row>
    <row r="52" spans="1:28">
      <c r="A52" s="4" t="s">
        <v>35</v>
      </c>
      <c r="B52" s="4" t="s">
        <v>36</v>
      </c>
      <c r="C52" s="4" t="b">
        <v>1</v>
      </c>
      <c r="D52" s="4">
        <v>61</v>
      </c>
      <c r="E52" s="15">
        <f t="shared" si="0"/>
        <v>3.4132070214544443E-3</v>
      </c>
      <c r="F52" s="4">
        <v>53</v>
      </c>
      <c r="G52" s="15">
        <f t="shared" si="1"/>
        <v>0.17377049180327869</v>
      </c>
      <c r="H52" s="4">
        <v>15</v>
      </c>
      <c r="I52" s="15">
        <f t="shared" si="2"/>
        <v>3.8860103626943004E-2</v>
      </c>
      <c r="J52" s="4">
        <v>2271</v>
      </c>
      <c r="K52" s="15">
        <f t="shared" si="3"/>
        <v>0.50143646408839782</v>
      </c>
      <c r="L52" s="4">
        <v>2374</v>
      </c>
      <c r="M52" s="15">
        <f t="shared" si="4"/>
        <v>0.15352504638218925</v>
      </c>
      <c r="N52" s="15">
        <f t="shared" si="5"/>
        <v>0.87100531292226313</v>
      </c>
      <c r="O52" s="9">
        <v>671737</v>
      </c>
      <c r="P52" s="9">
        <v>1248318</v>
      </c>
      <c r="Q52" s="9" t="s">
        <v>15</v>
      </c>
      <c r="R52" s="4">
        <v>700000</v>
      </c>
      <c r="S52" s="4" t="s">
        <v>15</v>
      </c>
      <c r="T52" s="4" t="s">
        <v>15</v>
      </c>
      <c r="U52" s="4" t="s">
        <v>15</v>
      </c>
      <c r="V52" s="4">
        <v>127017</v>
      </c>
      <c r="W52" s="4" t="s">
        <v>15</v>
      </c>
      <c r="X52" s="4">
        <v>300000</v>
      </c>
      <c r="Y52" s="4">
        <v>150458</v>
      </c>
      <c r="Z52" s="4">
        <v>309946</v>
      </c>
      <c r="AA52" s="4">
        <v>1587421</v>
      </c>
      <c r="AB52" s="9">
        <v>1920055</v>
      </c>
    </row>
    <row r="53" spans="1:28">
      <c r="A53" s="1" t="s">
        <v>184</v>
      </c>
      <c r="B53" s="1" t="s">
        <v>185</v>
      </c>
      <c r="C53" s="1" t="b">
        <v>0</v>
      </c>
      <c r="D53" s="1">
        <v>136</v>
      </c>
      <c r="E53" s="14">
        <f t="shared" si="0"/>
        <v>8.6375034828643071E-3</v>
      </c>
      <c r="F53" s="1">
        <v>24</v>
      </c>
      <c r="G53" s="14">
        <f t="shared" si="1"/>
        <v>7.8688524590163941E-2</v>
      </c>
      <c r="H53" s="1">
        <v>6</v>
      </c>
      <c r="I53" s="14">
        <f t="shared" si="2"/>
        <v>1.5544041450777202E-2</v>
      </c>
      <c r="J53" s="1">
        <v>2477</v>
      </c>
      <c r="K53" s="14">
        <f t="shared" si="3"/>
        <v>0.54696132596685088</v>
      </c>
      <c r="L53" s="1">
        <v>3136</v>
      </c>
      <c r="M53" s="14">
        <f t="shared" si="4"/>
        <v>0.20401537238271933</v>
      </c>
      <c r="N53" s="14">
        <f t="shared" si="5"/>
        <v>0.85384676787337566</v>
      </c>
      <c r="O53" s="8">
        <v>281073</v>
      </c>
      <c r="P53" s="8">
        <v>213063</v>
      </c>
      <c r="Q53" s="8" t="s">
        <v>15</v>
      </c>
      <c r="R53" s="1">
        <v>600000</v>
      </c>
      <c r="S53" s="1">
        <v>187469</v>
      </c>
      <c r="T53" s="1" t="s">
        <v>15</v>
      </c>
      <c r="U53" s="1" t="s">
        <v>15</v>
      </c>
      <c r="V53" s="1">
        <v>116337</v>
      </c>
      <c r="W53" s="1" t="s">
        <v>15</v>
      </c>
      <c r="X53" s="1">
        <v>422158</v>
      </c>
      <c r="Y53" s="1">
        <v>2401</v>
      </c>
      <c r="Z53" s="1">
        <v>248146</v>
      </c>
      <c r="AA53" s="1">
        <v>1576511</v>
      </c>
      <c r="AB53" s="8">
        <v>494136</v>
      </c>
    </row>
    <row r="54" spans="1:28" s="11" customFormat="1">
      <c r="A54" s="1" t="s">
        <v>106</v>
      </c>
      <c r="B54" s="1" t="s">
        <v>107</v>
      </c>
      <c r="C54" s="1" t="b">
        <v>0</v>
      </c>
      <c r="D54" s="1">
        <v>44</v>
      </c>
      <c r="E54" s="14">
        <f t="shared" si="0"/>
        <v>2.2290331568682086E-3</v>
      </c>
      <c r="F54" s="1">
        <v>10</v>
      </c>
      <c r="G54" s="14">
        <f t="shared" si="1"/>
        <v>3.2786885245901641E-2</v>
      </c>
      <c r="H54" s="1">
        <v>27</v>
      </c>
      <c r="I54" s="14">
        <f t="shared" si="2"/>
        <v>6.9948186528497408E-2</v>
      </c>
      <c r="J54" s="1">
        <v>178</v>
      </c>
      <c r="K54" s="14">
        <f t="shared" si="3"/>
        <v>3.8895027624309395E-2</v>
      </c>
      <c r="L54" s="1">
        <v>209</v>
      </c>
      <c r="M54" s="14">
        <f t="shared" si="4"/>
        <v>1.0071561091969255E-2</v>
      </c>
      <c r="N54" s="14">
        <f t="shared" si="5"/>
        <v>0.15393069364754589</v>
      </c>
      <c r="O54" s="8">
        <v>636246</v>
      </c>
      <c r="P54" s="8">
        <v>259907</v>
      </c>
      <c r="Q54" s="8" t="s">
        <v>15</v>
      </c>
      <c r="R54" s="1">
        <v>850000</v>
      </c>
      <c r="S54" s="1" t="s">
        <v>15</v>
      </c>
      <c r="T54" s="1" t="s">
        <v>15</v>
      </c>
      <c r="U54" s="1" t="s">
        <v>15</v>
      </c>
      <c r="V54" s="1">
        <v>48405</v>
      </c>
      <c r="W54" s="1" t="s">
        <v>15</v>
      </c>
      <c r="X54" s="1">
        <v>375304</v>
      </c>
      <c r="Y54" s="1">
        <v>60814</v>
      </c>
      <c r="Z54" s="1">
        <v>231946</v>
      </c>
      <c r="AA54" s="1">
        <v>1566469</v>
      </c>
      <c r="AB54" s="8">
        <v>896153</v>
      </c>
    </row>
    <row r="55" spans="1:28">
      <c r="A55" s="1" t="s">
        <v>112</v>
      </c>
      <c r="B55" s="1" t="s">
        <v>113</v>
      </c>
      <c r="C55" s="1" t="b">
        <v>0</v>
      </c>
      <c r="D55" s="1">
        <v>38</v>
      </c>
      <c r="E55" s="14">
        <f t="shared" si="0"/>
        <v>1.8110894399554194E-3</v>
      </c>
      <c r="F55" s="1">
        <v>37</v>
      </c>
      <c r="G55" s="14">
        <f t="shared" si="1"/>
        <v>0.12131147540983607</v>
      </c>
      <c r="H55" s="1">
        <v>13</v>
      </c>
      <c r="I55" s="14">
        <f t="shared" si="2"/>
        <v>3.367875647668394E-2</v>
      </c>
      <c r="J55" s="1">
        <v>2565</v>
      </c>
      <c r="K55" s="14">
        <f t="shared" si="3"/>
        <v>0.56640883977900558</v>
      </c>
      <c r="L55" s="1">
        <v>2647</v>
      </c>
      <c r="M55" s="14">
        <f t="shared" si="4"/>
        <v>0.17161410018552875</v>
      </c>
      <c r="N55" s="14">
        <f t="shared" si="5"/>
        <v>0.89482426129100978</v>
      </c>
      <c r="O55" s="8" t="s">
        <v>15</v>
      </c>
      <c r="P55" s="8">
        <v>698920</v>
      </c>
      <c r="Q55" s="8" t="s">
        <v>15</v>
      </c>
      <c r="R55" s="1">
        <v>700000</v>
      </c>
      <c r="S55" s="1" t="s">
        <v>15</v>
      </c>
      <c r="T55" s="1" t="s">
        <v>15</v>
      </c>
      <c r="U55" s="1" t="s">
        <v>15</v>
      </c>
      <c r="V55" s="1" t="s">
        <v>15</v>
      </c>
      <c r="W55" s="1" t="s">
        <v>15</v>
      </c>
      <c r="X55" s="1">
        <v>476451</v>
      </c>
      <c r="Y55" s="1">
        <v>111122</v>
      </c>
      <c r="Z55" s="1">
        <v>257486</v>
      </c>
      <c r="AA55" s="1">
        <v>1545059</v>
      </c>
      <c r="AB55" s="8">
        <v>698920</v>
      </c>
    </row>
    <row r="56" spans="1:28">
      <c r="A56" s="4" t="s">
        <v>29</v>
      </c>
      <c r="B56" s="4" t="s">
        <v>30</v>
      </c>
      <c r="C56" s="4" t="b">
        <v>1</v>
      </c>
      <c r="D56" s="4">
        <v>40</v>
      </c>
      <c r="E56" s="15">
        <f t="shared" si="0"/>
        <v>1.9504040122596824E-3</v>
      </c>
      <c r="F56" s="4">
        <v>240</v>
      </c>
      <c r="G56" s="15">
        <f t="shared" si="1"/>
        <v>0.78688524590163933</v>
      </c>
      <c r="H56" s="4">
        <v>11</v>
      </c>
      <c r="I56" s="15">
        <f t="shared" si="2"/>
        <v>2.8497409326424871E-2</v>
      </c>
      <c r="J56" s="4">
        <v>1132</v>
      </c>
      <c r="K56" s="15">
        <f t="shared" si="3"/>
        <v>0.24972375690607734</v>
      </c>
      <c r="L56" s="4">
        <v>1758</v>
      </c>
      <c r="M56" s="15">
        <f t="shared" si="4"/>
        <v>0.11270871985157699</v>
      </c>
      <c r="N56" s="15">
        <f t="shared" si="5"/>
        <v>1.1797655359979782</v>
      </c>
      <c r="O56" s="9" t="s">
        <v>15</v>
      </c>
      <c r="P56" s="9">
        <v>698242</v>
      </c>
      <c r="Q56" s="9" t="s">
        <v>15</v>
      </c>
      <c r="R56" s="4">
        <v>1200000</v>
      </c>
      <c r="S56" s="4">
        <v>27610</v>
      </c>
      <c r="T56" s="4">
        <v>-144062</v>
      </c>
      <c r="U56" s="4" t="s">
        <v>15</v>
      </c>
      <c r="V56" s="4">
        <v>16514</v>
      </c>
      <c r="W56" s="4" t="s">
        <v>15</v>
      </c>
      <c r="X56" s="4" t="s">
        <v>15</v>
      </c>
      <c r="Y56" s="4">
        <v>101740</v>
      </c>
      <c r="Z56" s="4">
        <v>288542</v>
      </c>
      <c r="AA56" s="4">
        <v>1490344</v>
      </c>
      <c r="AB56" s="9">
        <v>698242</v>
      </c>
    </row>
    <row r="57" spans="1:28">
      <c r="A57" s="1" t="s">
        <v>170</v>
      </c>
      <c r="B57" s="1" t="s">
        <v>171</v>
      </c>
      <c r="C57" s="1" t="b">
        <v>0</v>
      </c>
      <c r="D57" s="1">
        <v>16</v>
      </c>
      <c r="E57" s="14">
        <f t="shared" si="0"/>
        <v>2.7862914460852607E-4</v>
      </c>
      <c r="F57" s="1">
        <v>1</v>
      </c>
      <c r="G57" s="14">
        <f t="shared" si="1"/>
        <v>3.2786885245901639E-3</v>
      </c>
      <c r="H57" s="1">
        <v>8</v>
      </c>
      <c r="I57" s="14">
        <f t="shared" si="2"/>
        <v>2.072538860103627E-2</v>
      </c>
      <c r="J57" s="1">
        <v>723</v>
      </c>
      <c r="K57" s="14">
        <f t="shared" si="3"/>
        <v>0.15933701657458563</v>
      </c>
      <c r="L57" s="1">
        <v>936</v>
      </c>
      <c r="M57" s="14">
        <f t="shared" si="4"/>
        <v>5.8242777630532733E-2</v>
      </c>
      <c r="N57" s="14">
        <f t="shared" si="5"/>
        <v>0.24186250047535332</v>
      </c>
      <c r="O57" s="8">
        <v>664461</v>
      </c>
      <c r="P57" s="8">
        <v>956775</v>
      </c>
      <c r="Q57" s="8" t="s">
        <v>15</v>
      </c>
      <c r="R57" s="1">
        <v>350000</v>
      </c>
      <c r="S57" s="1" t="s">
        <v>15</v>
      </c>
      <c r="T57" s="1" t="s">
        <v>15</v>
      </c>
      <c r="U57" s="1" t="s">
        <v>15</v>
      </c>
      <c r="V57" s="1">
        <v>23870</v>
      </c>
      <c r="W57" s="1" t="s">
        <v>15</v>
      </c>
      <c r="X57" s="1">
        <v>556416</v>
      </c>
      <c r="Y57" s="1">
        <v>285414</v>
      </c>
      <c r="Z57" s="1">
        <v>199157</v>
      </c>
      <c r="AA57" s="1">
        <v>1414857</v>
      </c>
      <c r="AB57" s="8">
        <v>1621236</v>
      </c>
    </row>
    <row r="58" spans="1:28">
      <c r="A58" s="1" t="s">
        <v>81</v>
      </c>
      <c r="B58" s="1" t="s">
        <v>82</v>
      </c>
      <c r="C58" s="1" t="b">
        <v>0</v>
      </c>
      <c r="D58" s="1">
        <v>63</v>
      </c>
      <c r="E58" s="14">
        <f t="shared" si="0"/>
        <v>3.552521593758707E-3</v>
      </c>
      <c r="F58" s="1">
        <v>305</v>
      </c>
      <c r="G58" s="14">
        <f t="shared" si="1"/>
        <v>1</v>
      </c>
      <c r="H58" s="1">
        <v>14</v>
      </c>
      <c r="I58" s="14">
        <f t="shared" si="2"/>
        <v>3.6269430051813469E-2</v>
      </c>
      <c r="J58" s="1">
        <v>1902</v>
      </c>
      <c r="K58" s="14">
        <f t="shared" si="3"/>
        <v>0.41988950276243092</v>
      </c>
      <c r="L58" s="1">
        <v>2572</v>
      </c>
      <c r="M58" s="14">
        <f t="shared" si="4"/>
        <v>0.16664457990988604</v>
      </c>
      <c r="N58" s="14">
        <f t="shared" si="5"/>
        <v>1.6263560343178891</v>
      </c>
      <c r="O58" s="8">
        <v>1550019</v>
      </c>
      <c r="P58" s="8">
        <v>315068</v>
      </c>
      <c r="Q58" s="8" t="s">
        <v>15</v>
      </c>
      <c r="R58" s="1">
        <v>600000</v>
      </c>
      <c r="S58" s="1" t="s">
        <v>15</v>
      </c>
      <c r="T58" s="1" t="s">
        <v>15</v>
      </c>
      <c r="U58" s="1" t="s">
        <v>15</v>
      </c>
      <c r="V58" s="1">
        <v>3475</v>
      </c>
      <c r="W58" s="1" t="s">
        <v>15</v>
      </c>
      <c r="X58" s="1">
        <v>556416</v>
      </c>
      <c r="Y58" s="1">
        <v>473</v>
      </c>
      <c r="Z58" s="1">
        <v>250100</v>
      </c>
      <c r="AA58" s="1">
        <v>1410464</v>
      </c>
      <c r="AB58" s="8">
        <v>1865087</v>
      </c>
    </row>
    <row r="59" spans="1:28">
      <c r="A59" s="1" t="s">
        <v>205</v>
      </c>
      <c r="B59" s="1" t="s">
        <v>206</v>
      </c>
      <c r="C59" s="1" t="b">
        <v>0</v>
      </c>
      <c r="D59" s="1">
        <v>67</v>
      </c>
      <c r="E59" s="14">
        <f t="shared" si="0"/>
        <v>3.8311507383672334E-3</v>
      </c>
      <c r="F59" s="1">
        <v>7</v>
      </c>
      <c r="G59" s="14">
        <f t="shared" si="1"/>
        <v>2.2950819672131147E-2</v>
      </c>
      <c r="H59" s="1">
        <v>0</v>
      </c>
      <c r="I59" s="14">
        <f t="shared" si="2"/>
        <v>0</v>
      </c>
      <c r="J59" s="1">
        <v>728</v>
      </c>
      <c r="K59" s="14">
        <f t="shared" si="3"/>
        <v>0.16044198895027625</v>
      </c>
      <c r="L59" s="1">
        <v>898</v>
      </c>
      <c r="M59" s="14">
        <f t="shared" si="4"/>
        <v>5.5724887357540422E-2</v>
      </c>
      <c r="N59" s="14">
        <f t="shared" si="5"/>
        <v>0.24294884671831504</v>
      </c>
      <c r="O59" s="8">
        <v>28798</v>
      </c>
      <c r="P59" s="8" t="s">
        <v>15</v>
      </c>
      <c r="Q59" s="8" t="s">
        <v>15</v>
      </c>
      <c r="R59" s="1">
        <v>300000</v>
      </c>
      <c r="S59" s="1" t="s">
        <v>15</v>
      </c>
      <c r="T59" s="1" t="s">
        <v>15</v>
      </c>
      <c r="U59" s="1" t="s">
        <v>15</v>
      </c>
      <c r="V59" s="1">
        <v>31653</v>
      </c>
      <c r="W59" s="1">
        <v>400000</v>
      </c>
      <c r="X59" s="1" t="s">
        <v>15</v>
      </c>
      <c r="Y59" s="1" t="s">
        <v>15</v>
      </c>
      <c r="Z59" s="1">
        <v>655037</v>
      </c>
      <c r="AA59" s="1">
        <v>1386690</v>
      </c>
      <c r="AB59" s="8">
        <v>28798</v>
      </c>
    </row>
    <row r="60" spans="1:28">
      <c r="A60" s="1" t="s">
        <v>154</v>
      </c>
      <c r="B60" s="1" t="s">
        <v>155</v>
      </c>
      <c r="C60" s="1" t="b">
        <v>0</v>
      </c>
      <c r="D60" s="1">
        <v>52</v>
      </c>
      <c r="E60" s="14">
        <f t="shared" si="0"/>
        <v>2.7862914460852605E-3</v>
      </c>
      <c r="F60" s="1">
        <v>20</v>
      </c>
      <c r="G60" s="14">
        <f t="shared" si="1"/>
        <v>6.5573770491803282E-2</v>
      </c>
      <c r="H60" s="1">
        <v>15</v>
      </c>
      <c r="I60" s="14">
        <f t="shared" si="2"/>
        <v>3.8860103626943004E-2</v>
      </c>
      <c r="J60" s="1">
        <v>856</v>
      </c>
      <c r="K60" s="14">
        <f t="shared" si="3"/>
        <v>0.18872928176795581</v>
      </c>
      <c r="L60" s="1">
        <v>1184</v>
      </c>
      <c r="M60" s="14">
        <f t="shared" si="4"/>
        <v>7.4675324675324672E-2</v>
      </c>
      <c r="N60" s="14">
        <f t="shared" si="5"/>
        <v>0.37062477200811206</v>
      </c>
      <c r="O60" s="8">
        <v>1637034</v>
      </c>
      <c r="P60" s="8">
        <v>969729</v>
      </c>
      <c r="Q60" s="8" t="s">
        <v>15</v>
      </c>
      <c r="R60" s="1">
        <v>750000</v>
      </c>
      <c r="S60" s="1">
        <v>77716</v>
      </c>
      <c r="T60" s="1" t="s">
        <v>15</v>
      </c>
      <c r="U60" s="1" t="s">
        <v>15</v>
      </c>
      <c r="V60" s="1">
        <v>63791</v>
      </c>
      <c r="W60" s="1" t="s">
        <v>15</v>
      </c>
      <c r="X60" s="1">
        <v>100000</v>
      </c>
      <c r="Y60" s="1">
        <v>972</v>
      </c>
      <c r="Z60" s="1">
        <v>329078</v>
      </c>
      <c r="AA60" s="1">
        <v>1321557</v>
      </c>
      <c r="AB60" s="8">
        <v>2606763</v>
      </c>
    </row>
    <row r="61" spans="1:28">
      <c r="A61" s="1" t="s">
        <v>160</v>
      </c>
      <c r="B61" s="1" t="s">
        <v>161</v>
      </c>
      <c r="C61" s="1" t="b">
        <v>0</v>
      </c>
      <c r="D61" s="1">
        <v>49</v>
      </c>
      <c r="E61" s="14">
        <f t="shared" si="0"/>
        <v>2.5773195876288659E-3</v>
      </c>
      <c r="F61" s="1">
        <v>52</v>
      </c>
      <c r="G61" s="14">
        <f t="shared" si="1"/>
        <v>0.17049180327868851</v>
      </c>
      <c r="H61" s="1">
        <v>0</v>
      </c>
      <c r="I61" s="14">
        <f t="shared" si="2"/>
        <v>0</v>
      </c>
      <c r="J61" s="1">
        <v>1469</v>
      </c>
      <c r="K61" s="14">
        <f t="shared" si="3"/>
        <v>0.32419889502762433</v>
      </c>
      <c r="L61" s="1">
        <v>1744</v>
      </c>
      <c r="M61" s="14">
        <f t="shared" si="4"/>
        <v>0.11178107606679036</v>
      </c>
      <c r="N61" s="14">
        <f t="shared" si="5"/>
        <v>0.60904909396073204</v>
      </c>
      <c r="O61" s="8">
        <v>506765</v>
      </c>
      <c r="P61" s="8">
        <v>441096</v>
      </c>
      <c r="Q61" s="8" t="s">
        <v>15</v>
      </c>
      <c r="R61" s="1">
        <v>900000</v>
      </c>
      <c r="S61" s="1" t="s">
        <v>15</v>
      </c>
      <c r="T61" s="1">
        <v>-125000</v>
      </c>
      <c r="U61" s="1" t="s">
        <v>15</v>
      </c>
      <c r="V61" s="1">
        <v>228763</v>
      </c>
      <c r="W61" s="1" t="s">
        <v>15</v>
      </c>
      <c r="X61" s="1" t="s">
        <v>15</v>
      </c>
      <c r="Y61" s="1">
        <v>51587</v>
      </c>
      <c r="Z61" s="1">
        <v>263413</v>
      </c>
      <c r="AA61" s="1">
        <v>1318763</v>
      </c>
      <c r="AB61" s="8">
        <v>947861</v>
      </c>
    </row>
    <row r="62" spans="1:28">
      <c r="A62" s="1" t="s">
        <v>134</v>
      </c>
      <c r="B62" s="1" t="s">
        <v>135</v>
      </c>
      <c r="C62" s="1" t="b">
        <v>0</v>
      </c>
      <c r="D62" s="1" t="s">
        <v>15</v>
      </c>
      <c r="F62" s="1" t="s">
        <v>15</v>
      </c>
      <c r="H62" s="1" t="s">
        <v>15</v>
      </c>
      <c r="J62" s="1" t="s">
        <v>15</v>
      </c>
      <c r="L62" s="1" t="s">
        <v>15</v>
      </c>
      <c r="O62" s="8">
        <v>187500</v>
      </c>
      <c r="P62" s="8">
        <v>480632</v>
      </c>
      <c r="Q62" s="8" t="s">
        <v>15</v>
      </c>
      <c r="R62" s="1">
        <v>700000</v>
      </c>
      <c r="S62" s="1" t="s">
        <v>15</v>
      </c>
      <c r="T62" s="1">
        <v>-280000</v>
      </c>
      <c r="U62" s="1" t="s">
        <v>15</v>
      </c>
      <c r="V62" s="1">
        <v>48357</v>
      </c>
      <c r="W62" s="1" t="s">
        <v>15</v>
      </c>
      <c r="X62" s="1">
        <v>150000</v>
      </c>
      <c r="Y62" s="1">
        <v>416441</v>
      </c>
      <c r="Z62" s="1">
        <v>262663</v>
      </c>
      <c r="AA62" s="1">
        <v>1297461</v>
      </c>
      <c r="AB62" s="8">
        <v>668132</v>
      </c>
    </row>
    <row r="63" spans="1:28">
      <c r="A63" s="4" t="s">
        <v>33</v>
      </c>
      <c r="B63" s="4" t="s">
        <v>34</v>
      </c>
      <c r="C63" s="4" t="b">
        <v>1</v>
      </c>
      <c r="D63" s="4">
        <v>16</v>
      </c>
      <c r="E63" s="15">
        <f>(D63-MIN(D$52:D$116))/(MAX(D$52:D$116)-MIN(D$52:D$116))</f>
        <v>2.7862914460852607E-4</v>
      </c>
      <c r="F63" s="4">
        <v>52</v>
      </c>
      <c r="G63" s="15">
        <f>(F63-MIN(F$52:F$116))/(MAX(F$52:F$116)-MIN(F$52:F$116))</f>
        <v>0.17049180327868851</v>
      </c>
      <c r="H63" s="4">
        <v>6</v>
      </c>
      <c r="I63" s="15">
        <f>(H63-MIN(H$52:H$116))/(MAX(H$52:H$116)-MIN(H$52:H$116))</f>
        <v>1.5544041450777202E-2</v>
      </c>
      <c r="J63" s="4">
        <v>874</v>
      </c>
      <c r="K63" s="15">
        <f>(J63-MIN(J$52:J$116))/(MAX(J$52:J$116)-MIN(J$52:J$116))</f>
        <v>0.19270718232044198</v>
      </c>
      <c r="L63" s="4">
        <v>873</v>
      </c>
      <c r="M63" s="15">
        <f>(L63-MIN(L$52:L$116))/(MAX(L$52:L$116)-MIN(L$52:L$116))</f>
        <v>5.4068380598992841E-2</v>
      </c>
      <c r="N63" s="15">
        <f>E63+G63+I63+K63+M63</f>
        <v>0.43309003679350905</v>
      </c>
      <c r="O63" s="9">
        <v>384728</v>
      </c>
      <c r="P63" s="9">
        <v>393818</v>
      </c>
      <c r="Q63" s="9" t="s">
        <v>15</v>
      </c>
      <c r="R63" s="4">
        <v>600000</v>
      </c>
      <c r="S63" s="4" t="s">
        <v>15</v>
      </c>
      <c r="T63" s="4" t="s">
        <v>15</v>
      </c>
      <c r="U63" s="4" t="s">
        <v>15</v>
      </c>
      <c r="V63" s="4">
        <v>125978</v>
      </c>
      <c r="W63" s="4" t="s">
        <v>15</v>
      </c>
      <c r="X63" s="4">
        <v>71023</v>
      </c>
      <c r="Y63" s="4">
        <v>200308</v>
      </c>
      <c r="Z63" s="4">
        <v>274975</v>
      </c>
      <c r="AA63" s="4">
        <v>1272284</v>
      </c>
      <c r="AB63" s="9">
        <v>778546</v>
      </c>
    </row>
    <row r="64" spans="1:28">
      <c r="A64" s="1" t="s">
        <v>97</v>
      </c>
      <c r="B64" s="1" t="s">
        <v>98</v>
      </c>
      <c r="C64" s="1" t="b">
        <v>0</v>
      </c>
      <c r="D64" s="1" t="s">
        <v>15</v>
      </c>
      <c r="F64" s="1" t="s">
        <v>15</v>
      </c>
      <c r="H64" s="1" t="s">
        <v>15</v>
      </c>
      <c r="J64" s="1" t="s">
        <v>15</v>
      </c>
      <c r="L64" s="1" t="s">
        <v>15</v>
      </c>
      <c r="O64" s="8" t="s">
        <v>15</v>
      </c>
      <c r="P64" s="8">
        <v>417619</v>
      </c>
      <c r="Q64" s="8" t="s">
        <v>15</v>
      </c>
      <c r="R64" s="1">
        <v>750000</v>
      </c>
      <c r="S64" s="1" t="s">
        <v>15</v>
      </c>
      <c r="T64" s="1">
        <v>-75000</v>
      </c>
      <c r="U64" s="1" t="s">
        <v>15</v>
      </c>
      <c r="V64" s="1">
        <v>9410</v>
      </c>
      <c r="W64" s="1" t="s">
        <v>15</v>
      </c>
      <c r="X64" s="1">
        <v>175000</v>
      </c>
      <c r="Y64" s="1">
        <v>150656</v>
      </c>
      <c r="Z64" s="1">
        <v>261516</v>
      </c>
      <c r="AA64" s="1">
        <v>1271582</v>
      </c>
      <c r="AB64" s="8">
        <v>417619</v>
      </c>
    </row>
    <row r="65" spans="1:28">
      <c r="A65" s="1" t="s">
        <v>78</v>
      </c>
      <c r="B65" s="1" t="s">
        <v>79</v>
      </c>
      <c r="C65" s="1" t="b">
        <v>0</v>
      </c>
      <c r="D65" s="1">
        <v>74</v>
      </c>
      <c r="E65" s="14">
        <f>(D65-MIN(D$52:D$116))/(MAX(D$52:D$116)-MIN(D$52:D$116))</f>
        <v>4.3187517414321535E-3</v>
      </c>
      <c r="F65" s="1">
        <v>115</v>
      </c>
      <c r="G65" s="14">
        <f>(F65-MIN(F$52:F$116))/(MAX(F$52:F$116)-MIN(F$52:F$116))</f>
        <v>0.37704918032786883</v>
      </c>
      <c r="H65" s="1">
        <v>4</v>
      </c>
      <c r="I65" s="14">
        <f>(H65-MIN(H$52:H$116))/(MAX(H$52:H$116)-MIN(H$52:H$116))</f>
        <v>1.0362694300518135E-2</v>
      </c>
      <c r="J65" s="1">
        <v>552</v>
      </c>
      <c r="K65" s="14">
        <f>(J65-MIN(J$52:J$116))/(MAX(J$52:J$116)-MIN(J$52:J$116))</f>
        <v>0.12154696132596685</v>
      </c>
      <c r="L65" s="1">
        <v>714</v>
      </c>
      <c r="M65" s="14">
        <f>(L65-MIN(L$52:L$116))/(MAX(L$52:L$116)-MIN(L$52:L$116))</f>
        <v>4.3532997614630267E-2</v>
      </c>
      <c r="N65" s="14">
        <f>E65+G65+I65+K65+M65</f>
        <v>0.55681058531041616</v>
      </c>
      <c r="O65" s="8">
        <v>17378</v>
      </c>
      <c r="P65" s="8">
        <v>141833</v>
      </c>
      <c r="Q65" s="8" t="s">
        <v>15</v>
      </c>
      <c r="R65" s="1">
        <v>600000</v>
      </c>
      <c r="S65" s="1" t="s">
        <v>15</v>
      </c>
      <c r="T65" s="1" t="s">
        <v>15</v>
      </c>
      <c r="U65" s="1" t="s">
        <v>15</v>
      </c>
      <c r="V65" s="1">
        <v>41626</v>
      </c>
      <c r="W65" s="1" t="s">
        <v>15</v>
      </c>
      <c r="X65" s="1">
        <v>335349</v>
      </c>
      <c r="Y65" s="1">
        <v>25553</v>
      </c>
      <c r="Z65" s="1">
        <v>206121</v>
      </c>
      <c r="AA65" s="1">
        <v>1208649</v>
      </c>
      <c r="AB65" s="8">
        <v>159211</v>
      </c>
    </row>
    <row r="66" spans="1:28">
      <c r="A66" s="1" t="s">
        <v>94</v>
      </c>
      <c r="B66" s="1" t="s">
        <v>15</v>
      </c>
      <c r="C66" s="1" t="b">
        <v>0</v>
      </c>
      <c r="D66" s="1" t="s">
        <v>15</v>
      </c>
      <c r="F66" s="1" t="s">
        <v>15</v>
      </c>
      <c r="H66" s="1" t="s">
        <v>15</v>
      </c>
      <c r="J66" s="1" t="s">
        <v>15</v>
      </c>
      <c r="L66" s="1" t="s">
        <v>15</v>
      </c>
      <c r="O66" s="8" t="s">
        <v>15</v>
      </c>
      <c r="P66" s="8" t="s">
        <v>15</v>
      </c>
      <c r="Q66" s="8" t="s">
        <v>15</v>
      </c>
      <c r="R66" s="1" t="s">
        <v>15</v>
      </c>
      <c r="S66" s="1">
        <v>93585</v>
      </c>
      <c r="T66" s="1" t="s">
        <v>15</v>
      </c>
      <c r="U66" s="1" t="s">
        <v>15</v>
      </c>
      <c r="V66" s="1" t="s">
        <v>15</v>
      </c>
      <c r="W66" s="1" t="s">
        <v>15</v>
      </c>
      <c r="X66" s="1">
        <v>365625</v>
      </c>
      <c r="Y66" s="1">
        <v>680833</v>
      </c>
      <c r="Z66" s="1">
        <v>6615</v>
      </c>
      <c r="AA66" s="1">
        <v>1146658</v>
      </c>
      <c r="AB66" s="8" t="s">
        <v>15</v>
      </c>
    </row>
    <row r="67" spans="1:28">
      <c r="A67" s="1" t="s">
        <v>174</v>
      </c>
      <c r="B67" s="1" t="s">
        <v>175</v>
      </c>
      <c r="C67" s="1" t="b">
        <v>0</v>
      </c>
      <c r="D67" s="1">
        <v>18</v>
      </c>
      <c r="E67" s="14">
        <f>(D67-MIN(D$52:D$116))/(MAX(D$52:D$116)-MIN(D$52:D$116))</f>
        <v>4.1794371691278906E-4</v>
      </c>
      <c r="F67" s="1">
        <v>12</v>
      </c>
      <c r="G67" s="14">
        <f>(F67-MIN(F$52:F$116))/(MAX(F$52:F$116)-MIN(F$52:F$116))</f>
        <v>3.9344262295081971E-2</v>
      </c>
      <c r="H67" s="1">
        <v>0</v>
      </c>
      <c r="I67" s="14">
        <f>(H67-MIN(H$52:H$116))/(MAX(H$52:H$116)-MIN(H$52:H$116))</f>
        <v>0</v>
      </c>
      <c r="J67" s="1">
        <v>41</v>
      </c>
      <c r="K67" s="14">
        <f>(J67-MIN(J$52:J$116))/(MAX(J$52:J$116)-MIN(J$52:J$116))</f>
        <v>8.6187845303867406E-3</v>
      </c>
      <c r="L67" s="1">
        <v>111</v>
      </c>
      <c r="M67" s="14">
        <f>(L67-MIN(L$52:L$116))/(MAX(L$52:L$116)-MIN(L$52:L$116))</f>
        <v>3.5780545984627618E-3</v>
      </c>
      <c r="N67" s="14">
        <f>E67+G67+I67+K67+M67</f>
        <v>5.1959045140844262E-2</v>
      </c>
      <c r="O67" s="8" t="s">
        <v>15</v>
      </c>
      <c r="P67" s="8" t="s">
        <v>15</v>
      </c>
      <c r="Q67" s="8" t="s">
        <v>15</v>
      </c>
      <c r="R67" s="1">
        <v>788750</v>
      </c>
      <c r="S67" s="1" t="s">
        <v>15</v>
      </c>
      <c r="T67" s="1" t="s">
        <v>15</v>
      </c>
      <c r="U67" s="1" t="s">
        <v>15</v>
      </c>
      <c r="V67" s="1">
        <v>53122</v>
      </c>
      <c r="W67" s="1" t="s">
        <v>15</v>
      </c>
      <c r="X67" s="1" t="s">
        <v>15</v>
      </c>
      <c r="Y67" s="1" t="s">
        <v>15</v>
      </c>
      <c r="Z67" s="1">
        <v>288589</v>
      </c>
      <c r="AA67" s="1">
        <v>1130461</v>
      </c>
      <c r="AB67" s="8" t="s">
        <v>15</v>
      </c>
    </row>
    <row r="68" spans="1:28">
      <c r="A68" s="1" t="s">
        <v>201</v>
      </c>
      <c r="B68" s="1" t="s">
        <v>202</v>
      </c>
      <c r="C68" s="1" t="b">
        <v>0</v>
      </c>
      <c r="D68" s="1" t="s">
        <v>15</v>
      </c>
      <c r="F68" s="1" t="s">
        <v>15</v>
      </c>
      <c r="H68" s="1" t="s">
        <v>15</v>
      </c>
      <c r="J68" s="1" t="s">
        <v>15</v>
      </c>
      <c r="L68" s="1" t="s">
        <v>15</v>
      </c>
      <c r="O68" s="8" t="s">
        <v>15</v>
      </c>
      <c r="P68" s="8">
        <v>511734</v>
      </c>
      <c r="Q68" s="8" t="s">
        <v>15</v>
      </c>
      <c r="R68" s="1">
        <v>500000</v>
      </c>
      <c r="S68" s="1" t="s">
        <v>15</v>
      </c>
      <c r="T68" s="1" t="s">
        <v>15</v>
      </c>
      <c r="U68" s="1" t="s">
        <v>15</v>
      </c>
      <c r="V68" s="1">
        <v>16514</v>
      </c>
      <c r="W68" s="1" t="s">
        <v>15</v>
      </c>
      <c r="X68" s="1" t="s">
        <v>15</v>
      </c>
      <c r="Y68" s="1">
        <v>356071</v>
      </c>
      <c r="Z68" s="1">
        <v>239502</v>
      </c>
      <c r="AA68" s="1">
        <v>1112087</v>
      </c>
      <c r="AB68" s="8">
        <v>511734</v>
      </c>
    </row>
    <row r="69" spans="1:28">
      <c r="A69" s="1" t="s">
        <v>182</v>
      </c>
      <c r="B69" s="1" t="s">
        <v>183</v>
      </c>
      <c r="C69" s="1" t="b">
        <v>0</v>
      </c>
      <c r="D69" s="1">
        <v>33</v>
      </c>
      <c r="E69" s="14">
        <f t="shared" ref="E69:E75" si="6">(D69-MIN(D$52:D$116))/(MAX(D$52:D$116)-MIN(D$52:D$116))</f>
        <v>1.4628030091947619E-3</v>
      </c>
      <c r="F69" s="1">
        <v>0</v>
      </c>
      <c r="G69" s="14">
        <f t="shared" ref="G69:G75" si="7">(F69-MIN(F$52:F$116))/(MAX(F$52:F$116)-MIN(F$52:F$116))</f>
        <v>0</v>
      </c>
      <c r="H69" s="1">
        <v>4</v>
      </c>
      <c r="I69" s="14">
        <f t="shared" ref="I69:I75" si="8">(H69-MIN(H$52:H$116))/(MAX(H$52:H$116)-MIN(H$52:H$116))</f>
        <v>1.0362694300518135E-2</v>
      </c>
      <c r="J69" s="1">
        <v>71</v>
      </c>
      <c r="K69" s="14">
        <f t="shared" ref="K69:K75" si="9">(J69-MIN(J$52:J$116))/(MAX(J$52:J$116)-MIN(J$52:J$116))</f>
        <v>1.5248618784530387E-2</v>
      </c>
      <c r="L69" s="1">
        <v>102</v>
      </c>
      <c r="M69" s="14">
        <f t="shared" ref="M69:M75" si="10">(L69-MIN(L$52:L$116))/(MAX(L$52:L$116)-MIN(L$52:L$116))</f>
        <v>2.981712165385635E-3</v>
      </c>
      <c r="N69" s="14">
        <f t="shared" ref="N69:N75" si="11">E69+G69+I69+K69+M69</f>
        <v>3.0055828259628915E-2</v>
      </c>
      <c r="O69" s="8">
        <v>117551</v>
      </c>
      <c r="P69" s="8">
        <v>378082</v>
      </c>
      <c r="Q69" s="8" t="s">
        <v>15</v>
      </c>
      <c r="R69" s="1">
        <v>800000</v>
      </c>
      <c r="S69" s="1" t="s">
        <v>15</v>
      </c>
      <c r="T69" s="1">
        <v>-41250</v>
      </c>
      <c r="U69" s="1" t="s">
        <v>15</v>
      </c>
      <c r="V69" s="1">
        <v>27861</v>
      </c>
      <c r="W69" s="1" t="s">
        <v>15</v>
      </c>
      <c r="X69" s="1" t="s">
        <v>15</v>
      </c>
      <c r="Y69" s="1">
        <v>494</v>
      </c>
      <c r="Z69" s="1">
        <v>314288</v>
      </c>
      <c r="AA69" s="1">
        <v>1101393</v>
      </c>
      <c r="AB69" s="8">
        <v>495633</v>
      </c>
    </row>
    <row r="70" spans="1:28">
      <c r="A70" s="4" t="s">
        <v>37</v>
      </c>
      <c r="B70" s="4" t="s">
        <v>38</v>
      </c>
      <c r="C70" s="4" t="b">
        <v>1</v>
      </c>
      <c r="D70" s="4">
        <v>82</v>
      </c>
      <c r="E70" s="15">
        <f t="shared" si="6"/>
        <v>4.8760100306492063E-3</v>
      </c>
      <c r="F70" s="4">
        <v>35</v>
      </c>
      <c r="G70" s="15">
        <f t="shared" si="7"/>
        <v>0.11475409836065574</v>
      </c>
      <c r="H70" s="4">
        <v>48</v>
      </c>
      <c r="I70" s="15">
        <f t="shared" si="8"/>
        <v>0.12435233160621761</v>
      </c>
      <c r="J70" s="4">
        <v>1258</v>
      </c>
      <c r="K70" s="15">
        <f t="shared" si="9"/>
        <v>0.27756906077348065</v>
      </c>
      <c r="L70" s="4">
        <v>1328</v>
      </c>
      <c r="M70" s="15">
        <f t="shared" si="10"/>
        <v>8.4216803604558702E-2</v>
      </c>
      <c r="N70" s="15">
        <f t="shared" si="11"/>
        <v>0.60576830437556195</v>
      </c>
      <c r="O70" s="9">
        <v>1635238</v>
      </c>
      <c r="P70" s="9">
        <v>283649</v>
      </c>
      <c r="Q70" s="9" t="s">
        <v>15</v>
      </c>
      <c r="R70" s="4">
        <v>700000</v>
      </c>
      <c r="S70" s="4">
        <v>214678</v>
      </c>
      <c r="T70" s="4">
        <v>-100000</v>
      </c>
      <c r="U70" s="4" t="s">
        <v>15</v>
      </c>
      <c r="V70" s="4">
        <v>33271</v>
      </c>
      <c r="W70" s="4" t="s">
        <v>15</v>
      </c>
      <c r="X70" s="4" t="s">
        <v>15</v>
      </c>
      <c r="Y70" s="4">
        <v>1950</v>
      </c>
      <c r="Z70" s="4">
        <v>249201</v>
      </c>
      <c r="AA70" s="4">
        <v>1099100</v>
      </c>
      <c r="AB70" s="9">
        <v>1918887</v>
      </c>
    </row>
    <row r="71" spans="1:28">
      <c r="A71" s="1" t="s">
        <v>156</v>
      </c>
      <c r="B71" s="1" t="s">
        <v>157</v>
      </c>
      <c r="C71" s="1" t="b">
        <v>0</v>
      </c>
      <c r="D71" s="1">
        <v>29</v>
      </c>
      <c r="E71" s="14">
        <f t="shared" si="6"/>
        <v>1.1841738645862357E-3</v>
      </c>
      <c r="F71" s="1">
        <v>0</v>
      </c>
      <c r="G71" s="14">
        <f t="shared" si="7"/>
        <v>0</v>
      </c>
      <c r="H71" s="1">
        <v>0</v>
      </c>
      <c r="I71" s="14">
        <f t="shared" si="8"/>
        <v>0</v>
      </c>
      <c r="J71" s="1">
        <v>300</v>
      </c>
      <c r="K71" s="14">
        <f t="shared" si="9"/>
        <v>6.5856353591160224E-2</v>
      </c>
      <c r="L71" s="1">
        <v>533</v>
      </c>
      <c r="M71" s="14">
        <f t="shared" si="10"/>
        <v>3.1539888682745827E-2</v>
      </c>
      <c r="N71" s="14">
        <f t="shared" si="11"/>
        <v>9.8580416138492277E-2</v>
      </c>
      <c r="O71" s="8">
        <v>3181250</v>
      </c>
      <c r="P71" s="8">
        <v>563798</v>
      </c>
      <c r="Q71" s="8" t="s">
        <v>15</v>
      </c>
      <c r="R71" s="1">
        <v>600000</v>
      </c>
      <c r="S71" s="1">
        <v>227449</v>
      </c>
      <c r="T71" s="1" t="s">
        <v>15</v>
      </c>
      <c r="U71" s="1" t="s">
        <v>15</v>
      </c>
      <c r="V71" s="1" t="s">
        <v>15</v>
      </c>
      <c r="W71" s="1" t="s">
        <v>15</v>
      </c>
      <c r="X71" s="1" t="s">
        <v>15</v>
      </c>
      <c r="Y71" s="1" t="s">
        <v>15</v>
      </c>
      <c r="Z71" s="1">
        <v>265214</v>
      </c>
      <c r="AA71" s="1">
        <v>1092663</v>
      </c>
      <c r="AB71" s="8">
        <v>3745048</v>
      </c>
    </row>
    <row r="72" spans="1:28">
      <c r="A72" s="1" t="s">
        <v>69</v>
      </c>
      <c r="B72" s="1" t="s">
        <v>70</v>
      </c>
      <c r="C72" s="1" t="b">
        <v>0</v>
      </c>
      <c r="D72" s="1">
        <v>14368</v>
      </c>
      <c r="E72" s="14">
        <f t="shared" si="6"/>
        <v>1</v>
      </c>
      <c r="F72" s="1">
        <v>41</v>
      </c>
      <c r="G72" s="14">
        <f t="shared" si="7"/>
        <v>0.13442622950819672</v>
      </c>
      <c r="H72" s="1">
        <v>171</v>
      </c>
      <c r="I72" s="14">
        <f t="shared" si="8"/>
        <v>0.44300518134715028</v>
      </c>
      <c r="J72" s="1">
        <v>583</v>
      </c>
      <c r="K72" s="14">
        <f t="shared" si="9"/>
        <v>0.12839779005524862</v>
      </c>
      <c r="L72" s="1">
        <v>4607</v>
      </c>
      <c r="M72" s="14">
        <f t="shared" si="10"/>
        <v>0.30148423005565861</v>
      </c>
      <c r="N72" s="14">
        <f t="shared" si="11"/>
        <v>2.0073134309662546</v>
      </c>
      <c r="O72" s="8">
        <v>850010</v>
      </c>
      <c r="P72" s="8">
        <v>126027</v>
      </c>
      <c r="Q72" s="8" t="s">
        <v>15</v>
      </c>
      <c r="R72" s="1">
        <v>400000</v>
      </c>
      <c r="S72" s="1" t="s">
        <v>15</v>
      </c>
      <c r="T72" s="1" t="s">
        <v>15</v>
      </c>
      <c r="U72" s="1" t="s">
        <v>15</v>
      </c>
      <c r="V72" s="1">
        <v>83585</v>
      </c>
      <c r="W72" s="1" t="s">
        <v>15</v>
      </c>
      <c r="X72" s="1">
        <v>323466</v>
      </c>
      <c r="Y72" s="1">
        <v>4669</v>
      </c>
      <c r="Z72" s="1">
        <v>275101</v>
      </c>
      <c r="AA72" s="1">
        <v>1086821</v>
      </c>
      <c r="AB72" s="8">
        <v>976037</v>
      </c>
    </row>
    <row r="73" spans="1:28">
      <c r="A73" s="1" t="s">
        <v>209</v>
      </c>
      <c r="B73" s="1" t="s">
        <v>210</v>
      </c>
      <c r="C73" s="1" t="b">
        <v>0</v>
      </c>
      <c r="D73" s="1">
        <v>1215</v>
      </c>
      <c r="E73" s="14">
        <f t="shared" si="6"/>
        <v>8.3797715241014203E-2</v>
      </c>
      <c r="F73" s="1">
        <v>74</v>
      </c>
      <c r="G73" s="14">
        <f t="shared" si="7"/>
        <v>0.24262295081967214</v>
      </c>
      <c r="H73" s="1">
        <v>65</v>
      </c>
      <c r="I73" s="14">
        <f t="shared" si="8"/>
        <v>0.16839378238341968</v>
      </c>
      <c r="J73" s="1">
        <v>4527</v>
      </c>
      <c r="K73" s="14">
        <f t="shared" si="9"/>
        <v>1</v>
      </c>
      <c r="L73" s="1">
        <v>15149</v>
      </c>
      <c r="M73" s="14">
        <f t="shared" si="10"/>
        <v>1</v>
      </c>
      <c r="N73" s="14">
        <f t="shared" si="11"/>
        <v>2.4948144484441057</v>
      </c>
      <c r="O73" s="8">
        <v>607837</v>
      </c>
      <c r="P73" s="8">
        <v>379164</v>
      </c>
      <c r="Q73" s="8" t="s">
        <v>15</v>
      </c>
      <c r="R73" s="1">
        <v>650000</v>
      </c>
      <c r="S73" s="1" t="s">
        <v>15</v>
      </c>
      <c r="T73" s="1" t="s">
        <v>15</v>
      </c>
      <c r="U73" s="1" t="s">
        <v>15</v>
      </c>
      <c r="V73" s="1">
        <v>137767</v>
      </c>
      <c r="W73" s="1" t="s">
        <v>15</v>
      </c>
      <c r="X73" s="1" t="s">
        <v>15</v>
      </c>
      <c r="Y73" s="1">
        <v>705</v>
      </c>
      <c r="Z73" s="1">
        <v>269076</v>
      </c>
      <c r="AA73" s="1">
        <v>1057548</v>
      </c>
      <c r="AB73" s="8">
        <v>987001</v>
      </c>
    </row>
    <row r="74" spans="1:28">
      <c r="A74" s="1" t="s">
        <v>56</v>
      </c>
      <c r="B74" s="1" t="s">
        <v>57</v>
      </c>
      <c r="C74" s="1" t="b">
        <v>0</v>
      </c>
      <c r="D74" s="1">
        <v>125</v>
      </c>
      <c r="E74" s="14">
        <f t="shared" si="6"/>
        <v>7.871273335190861E-3</v>
      </c>
      <c r="F74" s="1">
        <v>0</v>
      </c>
      <c r="G74" s="14">
        <f t="shared" si="7"/>
        <v>0</v>
      </c>
      <c r="H74" s="1">
        <v>0</v>
      </c>
      <c r="I74" s="14">
        <f t="shared" si="8"/>
        <v>0</v>
      </c>
      <c r="J74" s="1">
        <v>23</v>
      </c>
      <c r="K74" s="14">
        <f t="shared" si="9"/>
        <v>4.6408839779005524E-3</v>
      </c>
      <c r="L74" s="1">
        <v>1088</v>
      </c>
      <c r="M74" s="14">
        <f t="shared" si="10"/>
        <v>6.8314338722501991E-2</v>
      </c>
      <c r="N74" s="14">
        <f t="shared" si="11"/>
        <v>8.0826496035593401E-2</v>
      </c>
      <c r="O74" s="8">
        <v>825464</v>
      </c>
      <c r="P74" s="8">
        <v>189041</v>
      </c>
      <c r="Q74" s="8" t="s">
        <v>15</v>
      </c>
      <c r="R74" s="1">
        <v>500000</v>
      </c>
      <c r="S74" s="1" t="s">
        <v>15</v>
      </c>
      <c r="T74" s="1" t="s">
        <v>15</v>
      </c>
      <c r="U74" s="1" t="s">
        <v>15</v>
      </c>
      <c r="V74" s="1">
        <v>600</v>
      </c>
      <c r="W74" s="1" t="s">
        <v>15</v>
      </c>
      <c r="X74" s="1">
        <v>304805</v>
      </c>
      <c r="Y74" s="1">
        <v>1215</v>
      </c>
      <c r="Z74" s="1">
        <v>248017</v>
      </c>
      <c r="AA74" s="1">
        <v>1054637</v>
      </c>
      <c r="AB74" s="8">
        <v>1014505</v>
      </c>
    </row>
    <row r="75" spans="1:28">
      <c r="A75" s="1" t="s">
        <v>132</v>
      </c>
      <c r="B75" s="1" t="s">
        <v>133</v>
      </c>
      <c r="C75" s="1" t="b">
        <v>0</v>
      </c>
      <c r="D75" s="1">
        <v>30</v>
      </c>
      <c r="E75" s="14">
        <f t="shared" si="6"/>
        <v>1.2538311507383673E-3</v>
      </c>
      <c r="F75" s="1">
        <v>22</v>
      </c>
      <c r="G75" s="14">
        <f t="shared" si="7"/>
        <v>7.2131147540983612E-2</v>
      </c>
      <c r="H75" s="1">
        <v>7</v>
      </c>
      <c r="I75" s="14">
        <f t="shared" si="8"/>
        <v>1.8134715025906734E-2</v>
      </c>
      <c r="J75" s="1">
        <v>337</v>
      </c>
      <c r="K75" s="14">
        <f t="shared" si="9"/>
        <v>7.4033149171270712E-2</v>
      </c>
      <c r="L75" s="1">
        <v>400</v>
      </c>
      <c r="M75" s="14">
        <f t="shared" si="10"/>
        <v>2.2727272727272728E-2</v>
      </c>
      <c r="N75" s="14">
        <f t="shared" si="11"/>
        <v>0.18828011561617217</v>
      </c>
      <c r="O75" s="8">
        <v>1668260</v>
      </c>
      <c r="P75" s="8">
        <v>388167</v>
      </c>
      <c r="Q75" s="8" t="s">
        <v>15</v>
      </c>
      <c r="R75" s="1">
        <v>325000</v>
      </c>
      <c r="S75" s="1">
        <v>831299</v>
      </c>
      <c r="T75" s="1">
        <v>-583325</v>
      </c>
      <c r="U75" s="1" t="s">
        <v>15</v>
      </c>
      <c r="V75" s="1" t="s">
        <v>15</v>
      </c>
      <c r="W75" s="1" t="s">
        <v>15</v>
      </c>
      <c r="X75" s="1">
        <v>200000</v>
      </c>
      <c r="Y75" s="1">
        <v>1425</v>
      </c>
      <c r="Z75" s="1">
        <v>259996</v>
      </c>
      <c r="AA75" s="1">
        <v>1034395</v>
      </c>
      <c r="AB75" s="8">
        <v>2056427</v>
      </c>
    </row>
    <row r="76" spans="1:28">
      <c r="A76" s="1" t="s">
        <v>169</v>
      </c>
      <c r="B76" s="1" t="s">
        <v>15</v>
      </c>
      <c r="C76" s="1" t="b">
        <v>0</v>
      </c>
      <c r="D76" s="1" t="s">
        <v>15</v>
      </c>
      <c r="F76" s="1" t="s">
        <v>15</v>
      </c>
      <c r="H76" s="1" t="s">
        <v>15</v>
      </c>
      <c r="J76" s="1" t="s">
        <v>15</v>
      </c>
      <c r="L76" s="1" t="s">
        <v>15</v>
      </c>
      <c r="O76" s="8">
        <v>1362375</v>
      </c>
      <c r="P76" s="8" t="s">
        <v>15</v>
      </c>
      <c r="Q76" s="8" t="s">
        <v>15</v>
      </c>
      <c r="R76" s="1">
        <v>100000</v>
      </c>
      <c r="S76" s="1">
        <v>181993</v>
      </c>
      <c r="T76" s="1" t="s">
        <v>15</v>
      </c>
      <c r="U76" s="1" t="s">
        <v>15</v>
      </c>
      <c r="V76" s="1" t="s">
        <v>15</v>
      </c>
      <c r="W76" s="1" t="s">
        <v>15</v>
      </c>
      <c r="X76" s="1">
        <v>554422</v>
      </c>
      <c r="Y76" s="1">
        <v>162</v>
      </c>
      <c r="Z76" s="1">
        <v>162779</v>
      </c>
      <c r="AA76" s="1">
        <v>999356</v>
      </c>
      <c r="AB76" s="8">
        <v>1362375</v>
      </c>
    </row>
    <row r="77" spans="1:28">
      <c r="A77" s="1" t="s">
        <v>127</v>
      </c>
      <c r="B77" s="1" t="s">
        <v>128</v>
      </c>
      <c r="C77" s="1" t="b">
        <v>0</v>
      </c>
      <c r="D77" s="1">
        <v>4343</v>
      </c>
      <c r="E77" s="14">
        <f>(D77-MIN(D$52:D$116))/(MAX(D$52:D$116)-MIN(D$52:D$116))</f>
        <v>0.30168570632488156</v>
      </c>
      <c r="F77" s="1">
        <v>144</v>
      </c>
      <c r="G77" s="14">
        <f>(F77-MIN(F$52:F$116))/(MAX(F$52:F$116)-MIN(F$52:F$116))</f>
        <v>0.47213114754098362</v>
      </c>
      <c r="H77" s="1">
        <v>386</v>
      </c>
      <c r="I77" s="14">
        <f>(H77-MIN(H$52:H$116))/(MAX(H$52:H$116)-MIN(H$52:H$116))</f>
        <v>1</v>
      </c>
      <c r="J77" s="1">
        <v>2639</v>
      </c>
      <c r="K77" s="14">
        <f>(J77-MIN(J$52:J$116))/(MAX(J$52:J$116)-MIN(J$52:J$116))</f>
        <v>0.58276243093922653</v>
      </c>
      <c r="L77" s="1">
        <v>7315</v>
      </c>
      <c r="M77" s="14">
        <f>(L77-MIN(L$52:L$116))/(MAX(L$52:L$116)-MIN(L$52:L$116))</f>
        <v>0.48091704214153191</v>
      </c>
      <c r="N77" s="14">
        <f>E77+G77+I77+K77+M77</f>
        <v>2.8374963269466233</v>
      </c>
      <c r="O77" s="8" t="s">
        <v>15</v>
      </c>
      <c r="P77" s="8">
        <v>126027</v>
      </c>
      <c r="Q77" s="8" t="s">
        <v>15</v>
      </c>
      <c r="R77" s="1">
        <v>700000</v>
      </c>
      <c r="S77" s="1" t="s">
        <v>15</v>
      </c>
      <c r="T77" s="1" t="s">
        <v>15</v>
      </c>
      <c r="U77" s="1" t="s">
        <v>15</v>
      </c>
      <c r="V77" s="1">
        <v>37172</v>
      </c>
      <c r="W77" s="1" t="s">
        <v>15</v>
      </c>
      <c r="X77" s="1" t="s">
        <v>15</v>
      </c>
      <c r="Y77" s="1">
        <v>566</v>
      </c>
      <c r="Z77" s="1">
        <v>231330</v>
      </c>
      <c r="AA77" s="1">
        <v>969068</v>
      </c>
      <c r="AB77" s="8">
        <v>126027</v>
      </c>
    </row>
    <row r="78" spans="1:28">
      <c r="A78" s="1" t="s">
        <v>180</v>
      </c>
      <c r="B78" s="1" t="s">
        <v>181</v>
      </c>
      <c r="C78" s="1" t="b">
        <v>0</v>
      </c>
      <c r="D78" s="1">
        <v>29</v>
      </c>
      <c r="E78" s="14">
        <f>(D78-MIN(D$52:D$116))/(MAX(D$52:D$116)-MIN(D$52:D$116))</f>
        <v>1.1841738645862357E-3</v>
      </c>
      <c r="F78" s="1">
        <v>39</v>
      </c>
      <c r="G78" s="14">
        <f>(F78-MIN(F$52:F$116))/(MAX(F$52:F$116)-MIN(F$52:F$116))</f>
        <v>0.12786885245901639</v>
      </c>
      <c r="H78" s="1">
        <v>0</v>
      </c>
      <c r="I78" s="14">
        <f>(H78-MIN(H$52:H$116))/(MAX(H$52:H$116)-MIN(H$52:H$116))</f>
        <v>0</v>
      </c>
      <c r="J78" s="1">
        <v>465</v>
      </c>
      <c r="K78" s="14">
        <f>(J78-MIN(J$52:J$116))/(MAX(J$52:J$116)-MIN(J$52:J$116))</f>
        <v>0.10232044198895028</v>
      </c>
      <c r="L78" s="1">
        <v>566</v>
      </c>
      <c r="M78" s="14">
        <f>(L78-MIN(L$52:L$116))/(MAX(L$52:L$116)-MIN(L$52:L$116))</f>
        <v>3.3726477604028623E-2</v>
      </c>
      <c r="N78" s="14">
        <f>E78+G78+I78+K78+M78</f>
        <v>0.26509994591658154</v>
      </c>
      <c r="O78" s="8">
        <v>4046157</v>
      </c>
      <c r="P78" s="8">
        <v>1757552</v>
      </c>
      <c r="Q78" s="8">
        <v>-560222</v>
      </c>
      <c r="R78" s="1" t="s">
        <v>15</v>
      </c>
      <c r="S78" s="1" t="s">
        <v>15</v>
      </c>
      <c r="T78" s="1">
        <v>-5104</v>
      </c>
      <c r="U78" s="1" t="s">
        <v>15</v>
      </c>
      <c r="V78" s="1">
        <v>56301</v>
      </c>
      <c r="W78" s="1" t="s">
        <v>15</v>
      </c>
      <c r="X78" s="1" t="s">
        <v>15</v>
      </c>
      <c r="Y78" s="1">
        <v>864523</v>
      </c>
      <c r="Z78" s="1">
        <v>477</v>
      </c>
      <c r="AA78" s="1">
        <v>916197</v>
      </c>
      <c r="AB78" s="8">
        <v>5243487</v>
      </c>
    </row>
    <row r="79" spans="1:28">
      <c r="A79" s="1" t="s">
        <v>52</v>
      </c>
      <c r="B79" s="1" t="s">
        <v>53</v>
      </c>
      <c r="C79" s="1" t="b">
        <v>0</v>
      </c>
      <c r="D79" s="1">
        <v>41</v>
      </c>
      <c r="E79" s="14">
        <f>(D79-MIN(D$52:D$116))/(MAX(D$52:D$116)-MIN(D$52:D$116))</f>
        <v>2.020061298411814E-3</v>
      </c>
      <c r="F79" s="1">
        <v>0</v>
      </c>
      <c r="G79" s="14">
        <f>(F79-MIN(F$52:F$116))/(MAX(F$52:F$116)-MIN(F$52:F$116))</f>
        <v>0</v>
      </c>
      <c r="H79" s="1">
        <v>0</v>
      </c>
      <c r="I79" s="14">
        <f>(H79-MIN(H$52:H$116))/(MAX(H$52:H$116)-MIN(H$52:H$116))</f>
        <v>0</v>
      </c>
      <c r="J79" s="1">
        <v>73</v>
      </c>
      <c r="K79" s="14">
        <f>(J79-MIN(J$52:J$116))/(MAX(J$52:J$116)-MIN(J$52:J$116))</f>
        <v>1.5690607734806631E-2</v>
      </c>
      <c r="L79" s="1">
        <v>266</v>
      </c>
      <c r="M79" s="14">
        <f>(L79-MIN(L$52:L$116))/(MAX(L$52:L$116)-MIN(L$52:L$116))</f>
        <v>1.3848396501457727E-2</v>
      </c>
      <c r="N79" s="14">
        <f>E79+G79+I79+K79+M79</f>
        <v>3.1559065534676169E-2</v>
      </c>
      <c r="O79" s="8">
        <v>4452476</v>
      </c>
      <c r="P79" s="8">
        <v>365320</v>
      </c>
      <c r="Q79" s="8" t="s">
        <v>15</v>
      </c>
      <c r="R79" s="1" t="s">
        <v>15</v>
      </c>
      <c r="S79" s="1">
        <v>16586</v>
      </c>
      <c r="T79" s="1" t="s">
        <v>15</v>
      </c>
      <c r="U79" s="1" t="s">
        <v>15</v>
      </c>
      <c r="V79" s="1">
        <v>46145</v>
      </c>
      <c r="W79" s="1" t="s">
        <v>15</v>
      </c>
      <c r="X79" s="1">
        <v>200000</v>
      </c>
      <c r="Y79" s="1">
        <v>426629</v>
      </c>
      <c r="Z79" s="1">
        <v>222093</v>
      </c>
      <c r="AA79" s="1">
        <v>911453</v>
      </c>
      <c r="AB79" s="8">
        <v>4817796</v>
      </c>
    </row>
    <row r="80" spans="1:28">
      <c r="A80" s="1" t="s">
        <v>47</v>
      </c>
      <c r="B80" s="1" t="s">
        <v>15</v>
      </c>
      <c r="C80" s="1" t="b">
        <v>0</v>
      </c>
      <c r="D80" s="1" t="s">
        <v>15</v>
      </c>
      <c r="F80" s="1" t="s">
        <v>15</v>
      </c>
      <c r="H80" s="1" t="s">
        <v>15</v>
      </c>
      <c r="J80" s="1" t="s">
        <v>15</v>
      </c>
      <c r="L80" s="1" t="s">
        <v>15</v>
      </c>
      <c r="O80" s="8">
        <v>83237</v>
      </c>
      <c r="P80" s="8">
        <v>235370</v>
      </c>
      <c r="Q80" s="8" t="s">
        <v>15</v>
      </c>
      <c r="R80" s="1">
        <v>509870</v>
      </c>
      <c r="S80" s="1">
        <v>73122</v>
      </c>
      <c r="T80" s="1">
        <v>-1042</v>
      </c>
      <c r="U80" s="1" t="s">
        <v>15</v>
      </c>
      <c r="V80" s="1">
        <v>50080</v>
      </c>
      <c r="W80" s="1" t="s">
        <v>15</v>
      </c>
      <c r="X80" s="1" t="s">
        <v>15</v>
      </c>
      <c r="Y80" s="1">
        <v>76547</v>
      </c>
      <c r="Z80" s="1">
        <v>192008</v>
      </c>
      <c r="AA80" s="1">
        <v>900585</v>
      </c>
      <c r="AB80" s="8">
        <v>318607</v>
      </c>
    </row>
    <row r="81" spans="1:28">
      <c r="A81" s="1" t="s">
        <v>88</v>
      </c>
      <c r="B81" s="1" t="s">
        <v>15</v>
      </c>
      <c r="C81" s="1" t="b">
        <v>0</v>
      </c>
      <c r="D81" s="1" t="s">
        <v>15</v>
      </c>
      <c r="F81" s="1" t="s">
        <v>15</v>
      </c>
      <c r="H81" s="1" t="s">
        <v>15</v>
      </c>
      <c r="J81" s="1" t="s">
        <v>15</v>
      </c>
      <c r="L81" s="1" t="s">
        <v>15</v>
      </c>
      <c r="O81" s="8">
        <v>1599641</v>
      </c>
      <c r="P81" s="8" t="s">
        <v>15</v>
      </c>
      <c r="Q81" s="8" t="s">
        <v>15</v>
      </c>
      <c r="R81" s="1" t="s">
        <v>15</v>
      </c>
      <c r="S81" s="1">
        <v>684694</v>
      </c>
      <c r="T81" s="1" t="s">
        <v>15</v>
      </c>
      <c r="U81" s="1" t="s">
        <v>15</v>
      </c>
      <c r="V81" s="1" t="s">
        <v>15</v>
      </c>
      <c r="W81" s="1" t="s">
        <v>15</v>
      </c>
      <c r="X81" s="1">
        <v>93750</v>
      </c>
      <c r="Y81" s="1">
        <v>874</v>
      </c>
      <c r="Z81" s="1">
        <v>80818</v>
      </c>
      <c r="AA81" s="1">
        <v>860136</v>
      </c>
      <c r="AB81" s="8">
        <v>1599641</v>
      </c>
    </row>
    <row r="82" spans="1:28">
      <c r="A82" s="1" t="s">
        <v>191</v>
      </c>
      <c r="B82" s="1" t="s">
        <v>192</v>
      </c>
      <c r="C82" s="1" t="b">
        <v>0</v>
      </c>
      <c r="D82" s="1">
        <v>45</v>
      </c>
      <c r="E82" s="14">
        <f>(D82-MIN(D$52:D$116))/(MAX(D$52:D$116)-MIN(D$52:D$116))</f>
        <v>2.29869044302034E-3</v>
      </c>
      <c r="F82" s="1">
        <v>11</v>
      </c>
      <c r="G82" s="14">
        <f>(F82-MIN(F$52:F$116))/(MAX(F$52:F$116)-MIN(F$52:F$116))</f>
        <v>3.6065573770491806E-2</v>
      </c>
      <c r="H82" s="1">
        <v>2</v>
      </c>
      <c r="I82" s="14">
        <f>(H82-MIN(H$52:H$116))/(MAX(H$52:H$116)-MIN(H$52:H$116))</f>
        <v>5.1813471502590676E-3</v>
      </c>
      <c r="J82" s="1">
        <v>395</v>
      </c>
      <c r="K82" s="14">
        <f>(J82-MIN(J$52:J$116))/(MAX(J$52:J$116)-MIN(J$52:J$116))</f>
        <v>8.6850828729281765E-2</v>
      </c>
      <c r="L82" s="1">
        <v>2192</v>
      </c>
      <c r="M82" s="14">
        <f>(L82-MIN(L$52:L$116))/(MAX(L$52:L$116)-MIN(L$52:L$116))</f>
        <v>0.14146567717996289</v>
      </c>
      <c r="N82" s="14">
        <f>E82+G82+I82+K82+M82</f>
        <v>0.2718621172730159</v>
      </c>
      <c r="O82" s="8">
        <v>400478</v>
      </c>
      <c r="P82" s="8">
        <v>196983</v>
      </c>
      <c r="Q82" s="8" t="s">
        <v>15</v>
      </c>
      <c r="R82" s="1">
        <v>400000</v>
      </c>
      <c r="S82" s="1" t="s">
        <v>15</v>
      </c>
      <c r="T82" s="1" t="s">
        <v>15</v>
      </c>
      <c r="U82" s="1" t="s">
        <v>15</v>
      </c>
      <c r="V82" s="1">
        <v>57580</v>
      </c>
      <c r="W82" s="1" t="s">
        <v>15</v>
      </c>
      <c r="X82" s="1">
        <v>125000</v>
      </c>
      <c r="Y82" s="1">
        <v>330</v>
      </c>
      <c r="Z82" s="1">
        <v>229284</v>
      </c>
      <c r="AA82" s="1">
        <v>812194</v>
      </c>
      <c r="AB82" s="8">
        <v>597461</v>
      </c>
    </row>
    <row r="83" spans="1:28">
      <c r="A83" s="1" t="s">
        <v>49</v>
      </c>
      <c r="B83" s="1" t="s">
        <v>15</v>
      </c>
      <c r="C83" s="1" t="b">
        <v>0</v>
      </c>
      <c r="D83" s="1" t="s">
        <v>15</v>
      </c>
      <c r="F83" s="1" t="s">
        <v>15</v>
      </c>
      <c r="H83" s="1" t="s">
        <v>15</v>
      </c>
      <c r="J83" s="1" t="s">
        <v>15</v>
      </c>
      <c r="L83" s="1" t="s">
        <v>15</v>
      </c>
      <c r="O83" s="8" t="s">
        <v>15</v>
      </c>
      <c r="P83" s="8">
        <v>207940</v>
      </c>
      <c r="Q83" s="8" t="s">
        <v>15</v>
      </c>
      <c r="R83" s="1">
        <v>325000</v>
      </c>
      <c r="S83" s="1" t="s">
        <v>15</v>
      </c>
      <c r="T83" s="1" t="s">
        <v>15</v>
      </c>
      <c r="U83" s="1" t="s">
        <v>15</v>
      </c>
      <c r="V83" s="1">
        <v>22344</v>
      </c>
      <c r="W83" s="1" t="s">
        <v>15</v>
      </c>
      <c r="X83" s="1">
        <v>275000</v>
      </c>
      <c r="Y83" s="1">
        <v>713</v>
      </c>
      <c r="Z83" s="1">
        <v>184899</v>
      </c>
      <c r="AA83" s="1">
        <v>807956</v>
      </c>
      <c r="AB83" s="8">
        <v>207940</v>
      </c>
    </row>
    <row r="84" spans="1:28">
      <c r="A84" s="1" t="s">
        <v>187</v>
      </c>
      <c r="B84" s="1" t="s">
        <v>15</v>
      </c>
      <c r="C84" s="1" t="b">
        <v>0</v>
      </c>
      <c r="D84" s="1" t="s">
        <v>15</v>
      </c>
      <c r="F84" s="1" t="s">
        <v>15</v>
      </c>
      <c r="H84" s="1" t="s">
        <v>15</v>
      </c>
      <c r="J84" s="1" t="s">
        <v>15</v>
      </c>
      <c r="L84" s="1" t="s">
        <v>15</v>
      </c>
      <c r="O84" s="8" t="s">
        <v>15</v>
      </c>
      <c r="P84" s="8">
        <v>463261</v>
      </c>
      <c r="Q84" s="8">
        <v>-94556</v>
      </c>
      <c r="R84" s="1" t="s">
        <v>15</v>
      </c>
      <c r="S84" s="1">
        <v>774401</v>
      </c>
      <c r="T84" s="1" t="s">
        <v>15</v>
      </c>
      <c r="U84" s="1" t="s">
        <v>15</v>
      </c>
      <c r="V84" s="1" t="s">
        <v>15</v>
      </c>
      <c r="W84" s="1" t="s">
        <v>15</v>
      </c>
      <c r="X84" s="1" t="s">
        <v>15</v>
      </c>
      <c r="Y84" s="1" t="s">
        <v>15</v>
      </c>
      <c r="Z84" s="1" t="s">
        <v>15</v>
      </c>
      <c r="AA84" s="1">
        <v>774401</v>
      </c>
      <c r="AB84" s="8">
        <v>368705</v>
      </c>
    </row>
    <row r="85" spans="1:28">
      <c r="A85" s="1" t="s">
        <v>163</v>
      </c>
      <c r="B85" s="1" t="s">
        <v>164</v>
      </c>
      <c r="C85" s="1" t="b">
        <v>0</v>
      </c>
      <c r="D85" s="1" t="s">
        <v>15</v>
      </c>
      <c r="F85" s="1" t="s">
        <v>15</v>
      </c>
      <c r="H85" s="1" t="s">
        <v>15</v>
      </c>
      <c r="J85" s="1" t="s">
        <v>15</v>
      </c>
      <c r="L85" s="1" t="s">
        <v>15</v>
      </c>
      <c r="O85" s="8" t="s">
        <v>15</v>
      </c>
      <c r="P85" s="8">
        <v>384930</v>
      </c>
      <c r="Q85" s="8" t="s">
        <v>15</v>
      </c>
      <c r="R85" s="1" t="s">
        <v>15</v>
      </c>
      <c r="S85" s="1" t="s">
        <v>15</v>
      </c>
      <c r="T85" s="1">
        <v>-10800</v>
      </c>
      <c r="U85" s="1" t="s">
        <v>15</v>
      </c>
      <c r="V85" s="1">
        <v>51870</v>
      </c>
      <c r="W85" s="1" t="s">
        <v>15</v>
      </c>
      <c r="X85" s="1">
        <v>256191</v>
      </c>
      <c r="Y85" s="1">
        <v>401130</v>
      </c>
      <c r="Z85" s="1">
        <v>63744</v>
      </c>
      <c r="AA85" s="1">
        <v>762135</v>
      </c>
      <c r="AB85" s="8">
        <v>384930</v>
      </c>
    </row>
    <row r="86" spans="1:28">
      <c r="A86" s="1" t="s">
        <v>72</v>
      </c>
      <c r="B86" s="1" t="s">
        <v>73</v>
      </c>
      <c r="C86" s="1" t="b">
        <v>0</v>
      </c>
      <c r="D86" s="1">
        <v>59</v>
      </c>
      <c r="E86" s="14">
        <f>(D86-MIN(D$52:D$116))/(MAX(D$52:D$116)-MIN(D$52:D$116))</f>
        <v>3.2738924491501811E-3</v>
      </c>
      <c r="F86" s="1">
        <v>4</v>
      </c>
      <c r="G86" s="14">
        <f>(F86-MIN(F$52:F$116))/(MAX(F$52:F$116)-MIN(F$52:F$116))</f>
        <v>1.3114754098360656E-2</v>
      </c>
      <c r="H86" s="1">
        <v>0</v>
      </c>
      <c r="I86" s="14">
        <f>(H86-MIN(H$52:H$116))/(MAX(H$52:H$116)-MIN(H$52:H$116))</f>
        <v>0</v>
      </c>
      <c r="J86" s="1">
        <v>233</v>
      </c>
      <c r="K86" s="14">
        <f>(J86-MIN(J$52:J$116))/(MAX(J$52:J$116)-MIN(J$52:J$116))</f>
        <v>5.1049723756906078E-2</v>
      </c>
      <c r="L86" s="1">
        <v>383</v>
      </c>
      <c r="M86" s="14">
        <f>(L86-MIN(L$52:L$116))/(MAX(L$52:L$116)-MIN(L$52:L$116))</f>
        <v>2.1600848131460376E-2</v>
      </c>
      <c r="N86" s="14">
        <f>E86+G86+I86+K86+M86</f>
        <v>8.9039218435877282E-2</v>
      </c>
      <c r="O86" s="8" t="s">
        <v>15</v>
      </c>
      <c r="P86" s="8">
        <v>659249</v>
      </c>
      <c r="Q86" s="8" t="s">
        <v>15</v>
      </c>
      <c r="R86" s="1">
        <v>250000</v>
      </c>
      <c r="S86" s="1" t="s">
        <v>15</v>
      </c>
      <c r="T86" s="1">
        <v>-485813</v>
      </c>
      <c r="U86" s="1" t="s">
        <v>15</v>
      </c>
      <c r="V86" s="1">
        <v>59175</v>
      </c>
      <c r="W86" s="1" t="s">
        <v>15</v>
      </c>
      <c r="X86" s="1">
        <v>180250</v>
      </c>
      <c r="Y86" s="1">
        <v>427316</v>
      </c>
      <c r="Z86" s="1">
        <v>187922</v>
      </c>
      <c r="AA86" s="1">
        <v>618850</v>
      </c>
      <c r="AB86" s="8">
        <v>659249</v>
      </c>
    </row>
    <row r="87" spans="1:28">
      <c r="A87" s="1" t="s">
        <v>198</v>
      </c>
      <c r="B87" s="1" t="s">
        <v>199</v>
      </c>
      <c r="C87" s="1" t="b">
        <v>0</v>
      </c>
      <c r="D87" s="1">
        <v>56</v>
      </c>
      <c r="E87" s="14">
        <f>(D87-MIN(D$52:D$116))/(MAX(D$52:D$116)-MIN(D$52:D$116))</f>
        <v>3.0649205906937865E-3</v>
      </c>
      <c r="F87" s="1">
        <v>25</v>
      </c>
      <c r="G87" s="14">
        <f>(F87-MIN(F$52:F$116))/(MAX(F$52:F$116)-MIN(F$52:F$116))</f>
        <v>8.1967213114754092E-2</v>
      </c>
      <c r="H87" s="1">
        <v>19</v>
      </c>
      <c r="I87" s="14">
        <f>(H87-MIN(H$52:H$116))/(MAX(H$52:H$116)-MIN(H$52:H$116))</f>
        <v>4.9222797927461141E-2</v>
      </c>
      <c r="J87" s="1">
        <v>117</v>
      </c>
      <c r="K87" s="14">
        <f>(J87-MIN(J$52:J$116))/(MAX(J$52:J$116)-MIN(J$52:J$116))</f>
        <v>2.541436464088398E-2</v>
      </c>
      <c r="L87" s="1">
        <v>258</v>
      </c>
      <c r="M87" s="14">
        <f>(L87-MIN(L$52:L$116))/(MAX(L$52:L$116)-MIN(L$52:L$116))</f>
        <v>1.3318314338722503E-2</v>
      </c>
      <c r="N87" s="14">
        <f>E87+G87+I87+K87+M87</f>
        <v>0.1729876106125155</v>
      </c>
      <c r="O87" s="8">
        <v>185063</v>
      </c>
      <c r="P87" s="8">
        <v>540672</v>
      </c>
      <c r="Q87" s="8" t="s">
        <v>15</v>
      </c>
      <c r="R87" s="1">
        <v>250000</v>
      </c>
      <c r="S87" s="1" t="s">
        <v>15</v>
      </c>
      <c r="T87" s="1" t="s">
        <v>15</v>
      </c>
      <c r="U87" s="1" t="s">
        <v>15</v>
      </c>
      <c r="V87" s="1">
        <v>10181</v>
      </c>
      <c r="W87" s="1" t="s">
        <v>15</v>
      </c>
      <c r="X87" s="1" t="s">
        <v>15</v>
      </c>
      <c r="Y87" s="1">
        <v>2435</v>
      </c>
      <c r="Z87" s="1">
        <v>288558</v>
      </c>
      <c r="AA87" s="1">
        <v>551174</v>
      </c>
      <c r="AB87" s="8">
        <v>725735</v>
      </c>
    </row>
    <row r="88" spans="1:28">
      <c r="A88" s="4" t="s">
        <v>14</v>
      </c>
      <c r="B88" s="4" t="s">
        <v>16</v>
      </c>
      <c r="C88" s="4" t="b">
        <v>1</v>
      </c>
      <c r="D88" s="4">
        <v>18</v>
      </c>
      <c r="E88" s="15">
        <f>(D88-MIN(D$52:D$116))/(MAX(D$52:D$116)-MIN(D$52:D$116))</f>
        <v>4.1794371691278906E-4</v>
      </c>
      <c r="F88" s="4">
        <v>42</v>
      </c>
      <c r="G88" s="15">
        <f>(F88-MIN(F$52:F$116))/(MAX(F$52:F$116)-MIN(F$52:F$116))</f>
        <v>0.13770491803278689</v>
      </c>
      <c r="H88" s="4">
        <v>4</v>
      </c>
      <c r="I88" s="15">
        <f>(H88-MIN(H$52:H$116))/(MAX(H$52:H$116)-MIN(H$52:H$116))</f>
        <v>1.0362694300518135E-2</v>
      </c>
      <c r="J88" s="4">
        <v>864</v>
      </c>
      <c r="K88" s="15">
        <f>(J88-MIN(J$52:J$116))/(MAX(J$52:J$116)-MIN(J$52:J$116))</f>
        <v>0.19049723756906078</v>
      </c>
      <c r="L88" s="4">
        <v>905</v>
      </c>
      <c r="M88" s="15">
        <f>(L88-MIN(L$52:L$116))/(MAX(L$52:L$116)-MIN(L$52:L$116))</f>
        <v>5.6188709249933737E-2</v>
      </c>
      <c r="N88" s="15">
        <f>E88+G88+I88+K88+M88</f>
        <v>0.39517150286921238</v>
      </c>
      <c r="O88" s="9">
        <v>19794175</v>
      </c>
      <c r="P88" s="9">
        <v>2748364</v>
      </c>
      <c r="Q88" s="9" t="s">
        <v>15</v>
      </c>
      <c r="R88" s="4">
        <v>1750000</v>
      </c>
      <c r="S88" s="4" t="s">
        <v>15</v>
      </c>
      <c r="T88" s="4">
        <v>-3504386</v>
      </c>
      <c r="U88" s="4" t="s">
        <v>15</v>
      </c>
      <c r="V88" s="4">
        <v>46950</v>
      </c>
      <c r="W88" s="4" t="s">
        <v>15</v>
      </c>
      <c r="X88" s="4">
        <v>1617011</v>
      </c>
      <c r="Y88" s="4">
        <v>174839</v>
      </c>
      <c r="Z88" s="4">
        <v>420636</v>
      </c>
      <c r="AA88" s="4">
        <v>505050</v>
      </c>
      <c r="AB88" s="9">
        <v>22542539</v>
      </c>
    </row>
    <row r="89" spans="1:28">
      <c r="A89" s="1" t="s">
        <v>110</v>
      </c>
      <c r="B89" s="1" t="s">
        <v>111</v>
      </c>
      <c r="C89" s="1" t="b">
        <v>0</v>
      </c>
      <c r="D89" s="1">
        <v>19</v>
      </c>
      <c r="E89" s="14">
        <f>(D89-MIN(D$52:D$116))/(MAX(D$52:D$116)-MIN(D$52:D$116))</f>
        <v>4.876010030649206E-4</v>
      </c>
      <c r="F89" s="1">
        <v>10</v>
      </c>
      <c r="G89" s="14">
        <f>(F89-MIN(F$52:F$116))/(MAX(F$52:F$116)-MIN(F$52:F$116))</f>
        <v>3.2786885245901641E-2</v>
      </c>
      <c r="H89" s="1">
        <v>11</v>
      </c>
      <c r="I89" s="14">
        <f>(H89-MIN(H$52:H$116))/(MAX(H$52:H$116)-MIN(H$52:H$116))</f>
        <v>2.8497409326424871E-2</v>
      </c>
      <c r="J89" s="1">
        <v>379</v>
      </c>
      <c r="K89" s="14">
        <f>(J89-MIN(J$52:J$116))/(MAX(J$52:J$116)-MIN(J$52:J$116))</f>
        <v>8.3314917127071828E-2</v>
      </c>
      <c r="L89" s="1">
        <v>460</v>
      </c>
      <c r="M89" s="14">
        <f>(L89-MIN(L$52:L$116))/(MAX(L$52:L$116)-MIN(L$52:L$116))</f>
        <v>2.6702888947786906E-2</v>
      </c>
      <c r="N89" s="14">
        <f>E89+G89+I89+K89+M89</f>
        <v>0.17178970165025018</v>
      </c>
      <c r="O89" s="8">
        <v>591250</v>
      </c>
      <c r="P89" s="8">
        <v>576792</v>
      </c>
      <c r="Q89" s="8" t="s">
        <v>15</v>
      </c>
      <c r="R89" s="1">
        <v>300000</v>
      </c>
      <c r="S89" s="1" t="s">
        <v>15</v>
      </c>
      <c r="T89" s="1">
        <v>-575000</v>
      </c>
      <c r="U89" s="1" t="s">
        <v>15</v>
      </c>
      <c r="V89" s="1" t="s">
        <v>15</v>
      </c>
      <c r="W89" s="1" t="s">
        <v>15</v>
      </c>
      <c r="X89" s="1">
        <v>275000</v>
      </c>
      <c r="Y89" s="1">
        <v>152055</v>
      </c>
      <c r="Z89" s="1">
        <v>247338</v>
      </c>
      <c r="AA89" s="1">
        <v>399393</v>
      </c>
      <c r="AB89" s="8">
        <v>1168042</v>
      </c>
    </row>
    <row r="90" spans="1:28">
      <c r="A90" s="1" t="s">
        <v>131</v>
      </c>
      <c r="B90" s="1" t="s">
        <v>15</v>
      </c>
      <c r="C90" s="1" t="b">
        <v>0</v>
      </c>
      <c r="D90" s="1" t="s">
        <v>15</v>
      </c>
      <c r="F90" s="1" t="s">
        <v>15</v>
      </c>
      <c r="H90" s="1" t="s">
        <v>15</v>
      </c>
      <c r="J90" s="1" t="s">
        <v>15</v>
      </c>
      <c r="L90" s="1" t="s">
        <v>15</v>
      </c>
      <c r="O90" s="8" t="s">
        <v>15</v>
      </c>
      <c r="P90" s="8" t="s">
        <v>15</v>
      </c>
      <c r="Q90" s="8" t="s">
        <v>15</v>
      </c>
      <c r="R90" s="1" t="s">
        <v>15</v>
      </c>
      <c r="S90" s="1" t="s">
        <v>15</v>
      </c>
      <c r="T90" s="1" t="s">
        <v>15</v>
      </c>
      <c r="U90" s="1" t="s">
        <v>15</v>
      </c>
      <c r="V90" s="1" t="s">
        <v>15</v>
      </c>
      <c r="W90" s="1" t="s">
        <v>15</v>
      </c>
      <c r="X90" s="1" t="s">
        <v>15</v>
      </c>
      <c r="Y90" s="1">
        <v>362096</v>
      </c>
      <c r="Z90" s="1" t="s">
        <v>15</v>
      </c>
      <c r="AA90" s="1">
        <v>362096</v>
      </c>
      <c r="AB90" s="8" t="s">
        <v>15</v>
      </c>
    </row>
    <row r="91" spans="1:28">
      <c r="A91" s="4" t="s">
        <v>27</v>
      </c>
      <c r="B91" s="4" t="s">
        <v>28</v>
      </c>
      <c r="C91" s="4" t="b">
        <v>1</v>
      </c>
      <c r="D91" s="4" t="s">
        <v>15</v>
      </c>
      <c r="E91" s="4"/>
      <c r="F91" s="4" t="s">
        <v>15</v>
      </c>
      <c r="G91" s="4"/>
      <c r="H91" s="4" t="s">
        <v>15</v>
      </c>
      <c r="I91" s="4"/>
      <c r="J91" s="4" t="s">
        <v>15</v>
      </c>
      <c r="K91" s="4"/>
      <c r="L91" s="4" t="s">
        <v>15</v>
      </c>
      <c r="M91" s="4"/>
      <c r="N91" s="4"/>
      <c r="O91" s="9">
        <v>8308552</v>
      </c>
      <c r="P91" s="9">
        <v>3576206</v>
      </c>
      <c r="Q91" s="9" t="s">
        <v>15</v>
      </c>
      <c r="R91" s="4" t="s">
        <v>15</v>
      </c>
      <c r="S91" s="5" t="s">
        <v>15</v>
      </c>
      <c r="T91" s="4" t="s">
        <v>15</v>
      </c>
      <c r="U91" s="4" t="s">
        <v>15</v>
      </c>
      <c r="V91" s="5">
        <v>53947</v>
      </c>
      <c r="W91" s="4" t="s">
        <v>15</v>
      </c>
      <c r="X91" s="4" t="s">
        <v>15</v>
      </c>
      <c r="Y91" s="5">
        <v>147950</v>
      </c>
      <c r="Z91" s="5">
        <v>158403</v>
      </c>
      <c r="AA91" s="5">
        <v>360300</v>
      </c>
      <c r="AB91" s="9">
        <v>11884758</v>
      </c>
    </row>
    <row r="92" spans="1:28">
      <c r="A92" s="1" t="s">
        <v>67</v>
      </c>
      <c r="B92" s="1" t="s">
        <v>68</v>
      </c>
      <c r="C92" s="1" t="b">
        <v>0</v>
      </c>
      <c r="D92" s="1">
        <v>14</v>
      </c>
      <c r="E92" s="14">
        <f>(D92-MIN(D$52:D$116))/(MAX(D$52:D$116)-MIN(D$52:D$116))</f>
        <v>1.3931457230426304E-4</v>
      </c>
      <c r="F92" s="1">
        <v>10</v>
      </c>
      <c r="G92" s="14">
        <f>(F92-MIN(F$52:F$116))/(MAX(F$52:F$116)-MIN(F$52:F$116))</f>
        <v>3.2786885245901641E-2</v>
      </c>
      <c r="H92" s="1">
        <v>3</v>
      </c>
      <c r="I92" s="14">
        <f>(H92-MIN(H$52:H$116))/(MAX(H$52:H$116)-MIN(H$52:H$116))</f>
        <v>7.7720207253886009E-3</v>
      </c>
      <c r="J92" s="1">
        <v>114</v>
      </c>
      <c r="K92" s="14">
        <f>(J92-MIN(J$52:J$116))/(MAX(J$52:J$116)-MIN(J$52:J$116))</f>
        <v>2.4751381215469614E-2</v>
      </c>
      <c r="L92" s="1">
        <v>176</v>
      </c>
      <c r="M92" s="14">
        <f>(L92-MIN(L$52:L$116))/(MAX(L$52:L$116)-MIN(L$52:L$116))</f>
        <v>7.8849721706864568E-3</v>
      </c>
      <c r="N92" s="14">
        <f>E92+G92+I92+K92+M92</f>
        <v>7.3334573929750568E-2</v>
      </c>
      <c r="O92" s="8" t="s">
        <v>15</v>
      </c>
      <c r="P92" s="8" t="s">
        <v>15</v>
      </c>
      <c r="Q92" s="8" t="s">
        <v>15</v>
      </c>
      <c r="R92" s="1">
        <v>70000</v>
      </c>
      <c r="S92" s="1" t="s">
        <v>15</v>
      </c>
      <c r="T92" s="1" t="s">
        <v>15</v>
      </c>
      <c r="U92" s="1" t="s">
        <v>15</v>
      </c>
      <c r="V92" s="1">
        <v>28164</v>
      </c>
      <c r="W92" s="1" t="s">
        <v>15</v>
      </c>
      <c r="X92" s="1" t="s">
        <v>15</v>
      </c>
      <c r="Y92" s="1">
        <v>774</v>
      </c>
      <c r="Z92" s="1">
        <v>221003</v>
      </c>
      <c r="AA92" s="1">
        <v>319941</v>
      </c>
      <c r="AB92" s="8" t="s">
        <v>15</v>
      </c>
    </row>
    <row r="93" spans="1:28">
      <c r="A93" s="1" t="s">
        <v>54</v>
      </c>
      <c r="B93" s="1" t="s">
        <v>55</v>
      </c>
      <c r="C93" s="1" t="b">
        <v>0</v>
      </c>
      <c r="D93" s="1" t="s">
        <v>15</v>
      </c>
      <c r="F93" s="1" t="s">
        <v>15</v>
      </c>
      <c r="H93" s="1" t="s">
        <v>15</v>
      </c>
      <c r="J93" s="1" t="s">
        <v>15</v>
      </c>
      <c r="L93" s="1" t="s">
        <v>15</v>
      </c>
      <c r="O93" s="8">
        <v>5266578</v>
      </c>
      <c r="P93" s="8">
        <v>2041016</v>
      </c>
      <c r="Q93" s="8" t="s">
        <v>15</v>
      </c>
      <c r="R93" s="1" t="s">
        <v>15</v>
      </c>
      <c r="S93" s="1" t="s">
        <v>15</v>
      </c>
      <c r="T93" s="1" t="s">
        <v>15</v>
      </c>
      <c r="U93" s="1" t="s">
        <v>15</v>
      </c>
      <c r="V93" s="1">
        <v>18834</v>
      </c>
      <c r="W93" s="1" t="s">
        <v>15</v>
      </c>
      <c r="X93" s="1">
        <v>135836</v>
      </c>
      <c r="Y93" s="1">
        <v>176</v>
      </c>
      <c r="Z93" s="1">
        <v>94941</v>
      </c>
      <c r="AA93" s="1">
        <v>249787</v>
      </c>
      <c r="AB93" s="8">
        <v>7307594</v>
      </c>
    </row>
    <row r="94" spans="1:28">
      <c r="A94" s="1" t="s">
        <v>80</v>
      </c>
      <c r="B94" s="1" t="s">
        <v>15</v>
      </c>
      <c r="C94" s="1" t="b">
        <v>0</v>
      </c>
      <c r="D94" s="1" t="s">
        <v>15</v>
      </c>
      <c r="F94" s="1" t="s">
        <v>15</v>
      </c>
      <c r="H94" s="1" t="s">
        <v>15</v>
      </c>
      <c r="J94" s="1" t="s">
        <v>15</v>
      </c>
      <c r="L94" s="1" t="s">
        <v>15</v>
      </c>
      <c r="O94" s="8" t="s">
        <v>15</v>
      </c>
      <c r="P94" s="8" t="s">
        <v>15</v>
      </c>
      <c r="Q94" s="8" t="s">
        <v>15</v>
      </c>
      <c r="R94" s="1" t="s">
        <v>15</v>
      </c>
      <c r="S94" s="1" t="s">
        <v>15</v>
      </c>
      <c r="T94" s="1">
        <v>-36666</v>
      </c>
      <c r="U94" s="1">
        <v>36666</v>
      </c>
      <c r="V94" s="1">
        <v>228656</v>
      </c>
      <c r="W94" s="1" t="s">
        <v>15</v>
      </c>
      <c r="X94" s="1" t="s">
        <v>15</v>
      </c>
      <c r="Y94" s="1" t="s">
        <v>15</v>
      </c>
      <c r="Z94" s="1" t="s">
        <v>15</v>
      </c>
      <c r="AA94" s="1">
        <v>228656</v>
      </c>
      <c r="AB94" s="8" t="s">
        <v>15</v>
      </c>
    </row>
    <row r="95" spans="1:28">
      <c r="A95" s="1" t="s">
        <v>114</v>
      </c>
      <c r="B95" s="1" t="s">
        <v>115</v>
      </c>
      <c r="C95" s="1" t="b">
        <v>0</v>
      </c>
      <c r="D95" s="1" t="s">
        <v>15</v>
      </c>
      <c r="F95" s="1" t="s">
        <v>15</v>
      </c>
      <c r="H95" s="1" t="s">
        <v>15</v>
      </c>
      <c r="J95" s="1" t="s">
        <v>15</v>
      </c>
      <c r="L95" s="1" t="s">
        <v>15</v>
      </c>
      <c r="O95" s="8">
        <v>1624396</v>
      </c>
      <c r="P95" s="8">
        <v>869220</v>
      </c>
      <c r="Q95" s="8" t="s">
        <v>15</v>
      </c>
      <c r="R95" s="1" t="s">
        <v>15</v>
      </c>
      <c r="S95" s="1" t="s">
        <v>15</v>
      </c>
      <c r="T95" s="1" t="s">
        <v>15</v>
      </c>
      <c r="U95" s="1" t="s">
        <v>15</v>
      </c>
      <c r="V95" s="1">
        <v>11892</v>
      </c>
      <c r="W95" s="1" t="s">
        <v>15</v>
      </c>
      <c r="X95" s="1" t="s">
        <v>15</v>
      </c>
      <c r="Y95" s="1" t="s">
        <v>15</v>
      </c>
      <c r="Z95" s="1">
        <v>216582</v>
      </c>
      <c r="AA95" s="1">
        <v>228474</v>
      </c>
      <c r="AB95" s="8">
        <v>2493616</v>
      </c>
    </row>
    <row r="96" spans="1:28">
      <c r="A96" s="1" t="s">
        <v>188</v>
      </c>
      <c r="B96" s="1" t="s">
        <v>15</v>
      </c>
      <c r="C96" s="1" t="b">
        <v>0</v>
      </c>
      <c r="D96" s="1" t="s">
        <v>15</v>
      </c>
      <c r="F96" s="1" t="s">
        <v>15</v>
      </c>
      <c r="H96" s="1" t="s">
        <v>15</v>
      </c>
      <c r="J96" s="1" t="s">
        <v>15</v>
      </c>
      <c r="L96" s="1" t="s">
        <v>15</v>
      </c>
      <c r="O96" s="8" t="s">
        <v>15</v>
      </c>
      <c r="P96" s="8" t="s">
        <v>15</v>
      </c>
      <c r="Q96" s="8" t="s">
        <v>15</v>
      </c>
      <c r="R96" s="1" t="s">
        <v>15</v>
      </c>
      <c r="S96" s="1" t="s">
        <v>15</v>
      </c>
      <c r="T96" s="1" t="s">
        <v>15</v>
      </c>
      <c r="U96" s="1">
        <v>109298</v>
      </c>
      <c r="V96" s="1">
        <v>103773</v>
      </c>
      <c r="W96" s="1" t="s">
        <v>15</v>
      </c>
      <c r="X96" s="1" t="s">
        <v>15</v>
      </c>
      <c r="Y96" s="1" t="s">
        <v>15</v>
      </c>
      <c r="Z96" s="1" t="s">
        <v>15</v>
      </c>
      <c r="AA96" s="1">
        <v>213071</v>
      </c>
      <c r="AB96" s="8" t="s">
        <v>15</v>
      </c>
    </row>
    <row r="97" spans="1:28">
      <c r="A97" s="1" t="s">
        <v>95</v>
      </c>
      <c r="B97" s="1" t="s">
        <v>96</v>
      </c>
      <c r="C97" s="1" t="b">
        <v>0</v>
      </c>
      <c r="D97" s="1" t="s">
        <v>15</v>
      </c>
      <c r="F97" s="1" t="s">
        <v>15</v>
      </c>
      <c r="H97" s="1" t="s">
        <v>15</v>
      </c>
      <c r="J97" s="1" t="s">
        <v>15</v>
      </c>
      <c r="L97" s="1" t="s">
        <v>15</v>
      </c>
      <c r="O97" s="8">
        <v>4890344</v>
      </c>
      <c r="P97" s="8">
        <v>1788391</v>
      </c>
      <c r="Q97" s="8" t="s">
        <v>15</v>
      </c>
      <c r="R97" s="1">
        <v>350000</v>
      </c>
      <c r="S97" s="1" t="s">
        <v>15</v>
      </c>
      <c r="T97" s="1">
        <v>-400729</v>
      </c>
      <c r="U97" s="1" t="s">
        <v>15</v>
      </c>
      <c r="V97" s="1">
        <v>78552</v>
      </c>
      <c r="W97" s="1" t="s">
        <v>15</v>
      </c>
      <c r="X97" s="1" t="s">
        <v>15</v>
      </c>
      <c r="Y97" s="1">
        <v>12961</v>
      </c>
      <c r="Z97" s="1">
        <v>170941</v>
      </c>
      <c r="AA97" s="1">
        <v>211725</v>
      </c>
      <c r="AB97" s="8">
        <v>6678735</v>
      </c>
    </row>
    <row r="98" spans="1:28">
      <c r="A98" s="1" t="s">
        <v>176</v>
      </c>
      <c r="B98" s="1" t="s">
        <v>15</v>
      </c>
      <c r="C98" s="1" t="b">
        <v>0</v>
      </c>
      <c r="D98" s="1" t="s">
        <v>15</v>
      </c>
      <c r="F98" s="1" t="s">
        <v>15</v>
      </c>
      <c r="H98" s="1" t="s">
        <v>15</v>
      </c>
      <c r="J98" s="1" t="s">
        <v>15</v>
      </c>
      <c r="L98" s="1" t="s">
        <v>15</v>
      </c>
      <c r="O98" s="8">
        <v>257817</v>
      </c>
      <c r="P98" s="8" t="s">
        <v>15</v>
      </c>
      <c r="Q98" s="8" t="s">
        <v>15</v>
      </c>
      <c r="R98" s="1" t="s">
        <v>15</v>
      </c>
      <c r="S98" s="1">
        <v>178980</v>
      </c>
      <c r="T98" s="1" t="s">
        <v>15</v>
      </c>
      <c r="U98" s="1" t="s">
        <v>15</v>
      </c>
      <c r="V98" s="1">
        <v>3486</v>
      </c>
      <c r="W98" s="1" t="s">
        <v>15</v>
      </c>
      <c r="X98" s="1" t="s">
        <v>15</v>
      </c>
      <c r="Y98" s="1" t="s">
        <v>15</v>
      </c>
      <c r="Z98" s="1" t="s">
        <v>15</v>
      </c>
      <c r="AA98" s="1">
        <v>182466</v>
      </c>
      <c r="AB98" s="8">
        <v>257817</v>
      </c>
    </row>
    <row r="99" spans="1:28">
      <c r="A99" s="1" t="s">
        <v>92</v>
      </c>
      <c r="B99" s="1" t="s">
        <v>93</v>
      </c>
      <c r="C99" s="1" t="b">
        <v>0</v>
      </c>
      <c r="D99" s="1">
        <v>13</v>
      </c>
      <c r="E99" s="14">
        <f>(D99-MIN(D$52:D$116))/(MAX(D$52:D$116)-MIN(D$52:D$116))</f>
        <v>6.9657286152131518E-5</v>
      </c>
      <c r="F99" s="1">
        <v>0</v>
      </c>
      <c r="G99" s="14">
        <f>(F99-MIN(F$52:F$116))/(MAX(F$52:F$116)-MIN(F$52:F$116))</f>
        <v>0</v>
      </c>
      <c r="H99" s="1">
        <v>0</v>
      </c>
      <c r="I99" s="14">
        <f>(H99-MIN(H$52:H$116))/(MAX(H$52:H$116)-MIN(H$52:H$116))</f>
        <v>0</v>
      </c>
      <c r="J99" s="1">
        <v>2</v>
      </c>
      <c r="K99" s="14">
        <f>(J99-MIN(J$52:J$116))/(MAX(J$52:J$116)-MIN(J$52:J$116))</f>
        <v>0</v>
      </c>
      <c r="L99" s="1">
        <v>57</v>
      </c>
      <c r="M99" s="14">
        <f>(L99-MIN(L$52:L$116))/(MAX(L$52:L$116)-MIN(L$52:L$116))</f>
        <v>0</v>
      </c>
      <c r="N99" s="14">
        <f>E99+G99+I99+K99+M99</f>
        <v>6.9657286152131518E-5</v>
      </c>
      <c r="O99" s="8">
        <v>343434</v>
      </c>
      <c r="P99" s="8" t="s">
        <v>15</v>
      </c>
      <c r="Q99" s="8" t="s">
        <v>15</v>
      </c>
      <c r="R99" s="1" t="s">
        <v>15</v>
      </c>
      <c r="S99" s="1">
        <v>181755</v>
      </c>
      <c r="T99" s="1" t="s">
        <v>15</v>
      </c>
      <c r="U99" s="1" t="s">
        <v>15</v>
      </c>
      <c r="V99" s="1" t="s">
        <v>15</v>
      </c>
      <c r="W99" s="1" t="s">
        <v>15</v>
      </c>
      <c r="X99" s="1" t="s">
        <v>15</v>
      </c>
      <c r="Y99" s="1" t="s">
        <v>15</v>
      </c>
      <c r="Z99" s="1" t="s">
        <v>15</v>
      </c>
      <c r="AA99" s="1">
        <v>181755</v>
      </c>
      <c r="AB99" s="8">
        <v>343434</v>
      </c>
    </row>
    <row r="100" spans="1:28">
      <c r="A100" s="1" t="s">
        <v>153</v>
      </c>
      <c r="B100" s="1" t="s">
        <v>15</v>
      </c>
      <c r="C100" s="1" t="b">
        <v>0</v>
      </c>
      <c r="D100" s="1" t="s">
        <v>15</v>
      </c>
      <c r="F100" s="1" t="s">
        <v>15</v>
      </c>
      <c r="H100" s="1" t="s">
        <v>15</v>
      </c>
      <c r="J100" s="1" t="s">
        <v>15</v>
      </c>
      <c r="L100" s="1" t="s">
        <v>15</v>
      </c>
      <c r="O100" s="8" t="s">
        <v>15</v>
      </c>
      <c r="P100" s="8" t="s">
        <v>15</v>
      </c>
      <c r="Q100" s="8" t="s">
        <v>15</v>
      </c>
      <c r="R100" s="1" t="s">
        <v>15</v>
      </c>
      <c r="S100" s="1" t="s">
        <v>15</v>
      </c>
      <c r="T100" s="1" t="s">
        <v>15</v>
      </c>
      <c r="U100" s="1">
        <v>119292</v>
      </c>
      <c r="V100" s="1" t="s">
        <v>15</v>
      </c>
      <c r="W100" s="1" t="s">
        <v>15</v>
      </c>
      <c r="X100" s="1" t="s">
        <v>15</v>
      </c>
      <c r="Y100" s="1" t="s">
        <v>15</v>
      </c>
      <c r="Z100" s="1" t="s">
        <v>15</v>
      </c>
      <c r="AA100" s="1">
        <v>119292</v>
      </c>
      <c r="AB100" s="8" t="s">
        <v>15</v>
      </c>
    </row>
    <row r="101" spans="1:28">
      <c r="A101" s="1" t="s">
        <v>83</v>
      </c>
      <c r="B101" s="1" t="s">
        <v>84</v>
      </c>
      <c r="C101" s="1" t="b">
        <v>0</v>
      </c>
      <c r="D101" s="1">
        <v>221</v>
      </c>
      <c r="E101" s="14">
        <f>(D101-MIN(D$52:D$116))/(MAX(D$52:D$116)-MIN(D$52:D$116))</f>
        <v>1.4558372805795486E-2</v>
      </c>
      <c r="F101" s="1">
        <v>204</v>
      </c>
      <c r="G101" s="14">
        <f>(F101-MIN(F$52:F$116))/(MAX(F$52:F$116)-MIN(F$52:F$116))</f>
        <v>0.66885245901639345</v>
      </c>
      <c r="H101" s="1">
        <v>49</v>
      </c>
      <c r="I101" s="14">
        <f>(H101-MIN(H$52:H$116))/(MAX(H$52:H$116)-MIN(H$52:H$116))</f>
        <v>0.12694300518134716</v>
      </c>
      <c r="J101" s="1">
        <v>1063</v>
      </c>
      <c r="K101" s="14">
        <f>(J101-MIN(J$52:J$116))/(MAX(J$52:J$116)-MIN(J$52:J$116))</f>
        <v>0.23447513812154697</v>
      </c>
      <c r="L101" s="1">
        <v>1671</v>
      </c>
      <c r="M101" s="14">
        <f>(L101-MIN(L$52:L$116))/(MAX(L$52:L$116)-MIN(L$52:L$116))</f>
        <v>0.10694407633183144</v>
      </c>
      <c r="N101" s="14">
        <f>E101+G101+I101+K101+M101</f>
        <v>1.1517730514569147</v>
      </c>
      <c r="O101" s="8">
        <v>7509039</v>
      </c>
      <c r="P101" s="8">
        <v>381285</v>
      </c>
      <c r="Q101" s="8" t="s">
        <v>15</v>
      </c>
      <c r="R101" s="1" t="s">
        <v>15</v>
      </c>
      <c r="S101" s="1" t="s">
        <v>15</v>
      </c>
      <c r="T101" s="1" t="s">
        <v>15</v>
      </c>
      <c r="U101" s="1" t="s">
        <v>15</v>
      </c>
      <c r="V101" s="1">
        <v>14689</v>
      </c>
      <c r="W101" s="1" t="s">
        <v>15</v>
      </c>
      <c r="X101" s="1" t="s">
        <v>15</v>
      </c>
      <c r="Y101" s="1" t="s">
        <v>15</v>
      </c>
      <c r="Z101" s="1">
        <v>96840</v>
      </c>
      <c r="AA101" s="1">
        <v>111529</v>
      </c>
      <c r="AB101" s="8">
        <v>7890324</v>
      </c>
    </row>
    <row r="102" spans="1:28">
      <c r="A102" s="11" t="s">
        <v>105</v>
      </c>
      <c r="B102" s="11" t="s">
        <v>15</v>
      </c>
      <c r="C102" s="11" t="b">
        <v>0</v>
      </c>
      <c r="D102" s="11" t="s">
        <v>15</v>
      </c>
      <c r="E102" s="11"/>
      <c r="F102" s="11" t="s">
        <v>15</v>
      </c>
      <c r="G102" s="11"/>
      <c r="H102" s="11" t="s">
        <v>15</v>
      </c>
      <c r="I102" s="11"/>
      <c r="J102" s="11" t="s">
        <v>15</v>
      </c>
      <c r="K102" s="11"/>
      <c r="L102" s="11" t="s">
        <v>15</v>
      </c>
      <c r="M102" s="11"/>
      <c r="N102" s="11"/>
      <c r="O102" s="13">
        <v>3285</v>
      </c>
      <c r="P102" s="13" t="s">
        <v>15</v>
      </c>
      <c r="Q102" s="13">
        <v>44093</v>
      </c>
      <c r="R102" s="11" t="s">
        <v>15</v>
      </c>
      <c r="S102" s="11">
        <v>-102500</v>
      </c>
      <c r="T102" s="11" t="s">
        <v>15</v>
      </c>
      <c r="U102" s="11">
        <v>3285</v>
      </c>
      <c r="V102" s="11" t="s">
        <v>15</v>
      </c>
      <c r="W102" s="11" t="s">
        <v>15</v>
      </c>
      <c r="X102" s="11" t="s">
        <v>15</v>
      </c>
      <c r="Y102" s="11" t="s">
        <v>15</v>
      </c>
      <c r="Z102" s="11" t="s">
        <v>15</v>
      </c>
      <c r="AA102" s="11">
        <v>102500</v>
      </c>
      <c r="AB102" s="13">
        <v>-44093</v>
      </c>
    </row>
    <row r="103" spans="1:28">
      <c r="A103" s="4" t="s">
        <v>25</v>
      </c>
      <c r="B103" s="4" t="s">
        <v>26</v>
      </c>
      <c r="C103" s="4" t="b">
        <v>1</v>
      </c>
      <c r="D103" s="4" t="s">
        <v>15</v>
      </c>
      <c r="E103" s="4"/>
      <c r="F103" s="4" t="s">
        <v>15</v>
      </c>
      <c r="G103" s="4"/>
      <c r="H103" s="4" t="s">
        <v>15</v>
      </c>
      <c r="I103" s="4"/>
      <c r="J103" s="4" t="s">
        <v>15</v>
      </c>
      <c r="K103" s="4"/>
      <c r="L103" s="4" t="s">
        <v>15</v>
      </c>
      <c r="M103" s="4"/>
      <c r="N103" s="4"/>
      <c r="O103" s="9">
        <v>30766064</v>
      </c>
      <c r="P103" s="9" t="s">
        <v>15</v>
      </c>
      <c r="Q103" s="9" t="s">
        <v>15</v>
      </c>
      <c r="R103" s="4" t="s">
        <v>15</v>
      </c>
      <c r="S103" s="5">
        <v>10259</v>
      </c>
      <c r="T103" s="4" t="s">
        <v>15</v>
      </c>
      <c r="U103" s="4" t="s">
        <v>15</v>
      </c>
      <c r="V103" s="5">
        <v>77978</v>
      </c>
      <c r="W103" s="4" t="s">
        <v>15</v>
      </c>
      <c r="X103" s="4" t="s">
        <v>15</v>
      </c>
      <c r="Y103" s="5">
        <v>2856</v>
      </c>
      <c r="Z103" s="5" t="s">
        <v>15</v>
      </c>
      <c r="AA103" s="5">
        <v>91093</v>
      </c>
      <c r="AB103" s="9">
        <v>30766064</v>
      </c>
    </row>
    <row r="104" spans="1:28">
      <c r="A104" s="1" t="s">
        <v>89</v>
      </c>
      <c r="B104" s="1" t="s">
        <v>15</v>
      </c>
      <c r="C104" s="1" t="b">
        <v>0</v>
      </c>
      <c r="D104" s="1" t="s">
        <v>15</v>
      </c>
      <c r="F104" s="1" t="s">
        <v>15</v>
      </c>
      <c r="H104" s="1" t="s">
        <v>15</v>
      </c>
      <c r="J104" s="1" t="s">
        <v>15</v>
      </c>
      <c r="L104" s="1" t="s">
        <v>15</v>
      </c>
      <c r="O104" s="8">
        <v>412878</v>
      </c>
      <c r="P104" s="8" t="s">
        <v>15</v>
      </c>
      <c r="Q104" s="8" t="s">
        <v>15</v>
      </c>
      <c r="R104" s="1" t="s">
        <v>15</v>
      </c>
      <c r="S104" s="1" t="s">
        <v>15</v>
      </c>
      <c r="T104" s="1">
        <v>-25000</v>
      </c>
      <c r="U104" s="1">
        <v>112492</v>
      </c>
      <c r="V104" s="1" t="s">
        <v>15</v>
      </c>
      <c r="W104" s="1" t="s">
        <v>15</v>
      </c>
      <c r="X104" s="1" t="s">
        <v>15</v>
      </c>
      <c r="Y104" s="1" t="s">
        <v>15</v>
      </c>
      <c r="Z104" s="1" t="s">
        <v>15</v>
      </c>
      <c r="AA104" s="1">
        <v>87492</v>
      </c>
      <c r="AB104" s="8">
        <v>412878</v>
      </c>
    </row>
    <row r="105" spans="1:28">
      <c r="A105" s="1" t="s">
        <v>144</v>
      </c>
      <c r="B105" s="1" t="s">
        <v>15</v>
      </c>
      <c r="C105" s="1" t="b">
        <v>0</v>
      </c>
      <c r="D105" s="1" t="s">
        <v>15</v>
      </c>
      <c r="F105" s="1" t="s">
        <v>15</v>
      </c>
      <c r="H105" s="1" t="s">
        <v>15</v>
      </c>
      <c r="J105" s="1" t="s">
        <v>15</v>
      </c>
      <c r="L105" s="1" t="s">
        <v>15</v>
      </c>
      <c r="O105" s="8" t="s">
        <v>15</v>
      </c>
      <c r="P105" s="8" t="s">
        <v>15</v>
      </c>
      <c r="Q105" s="8" t="s">
        <v>15</v>
      </c>
      <c r="R105" s="1" t="s">
        <v>15</v>
      </c>
      <c r="S105" s="1" t="s">
        <v>15</v>
      </c>
      <c r="T105" s="1">
        <v>-25000</v>
      </c>
      <c r="U105" s="1">
        <v>108579</v>
      </c>
      <c r="V105" s="1">
        <v>1413</v>
      </c>
      <c r="W105" s="1" t="s">
        <v>15</v>
      </c>
      <c r="X105" s="1" t="s">
        <v>15</v>
      </c>
      <c r="Y105" s="1" t="s">
        <v>15</v>
      </c>
      <c r="Z105" s="1" t="s">
        <v>15</v>
      </c>
      <c r="AA105" s="1">
        <v>84992</v>
      </c>
      <c r="AB105" s="8" t="s">
        <v>15</v>
      </c>
    </row>
    <row r="106" spans="1:28">
      <c r="A106" s="1" t="s">
        <v>143</v>
      </c>
      <c r="B106" s="1" t="s">
        <v>15</v>
      </c>
      <c r="C106" s="1" t="b">
        <v>0</v>
      </c>
      <c r="D106" s="1" t="s">
        <v>15</v>
      </c>
      <c r="F106" s="1" t="s">
        <v>15</v>
      </c>
      <c r="H106" s="1" t="s">
        <v>15</v>
      </c>
      <c r="J106" s="1" t="s">
        <v>15</v>
      </c>
      <c r="L106" s="1" t="s">
        <v>15</v>
      </c>
      <c r="O106" s="8">
        <v>431750</v>
      </c>
      <c r="P106" s="8">
        <v>44093</v>
      </c>
      <c r="Q106" s="8">
        <v>-44093</v>
      </c>
      <c r="R106" s="1" t="s">
        <v>15</v>
      </c>
      <c r="S106" s="1" t="s">
        <v>15</v>
      </c>
      <c r="T106" s="1">
        <v>-25000</v>
      </c>
      <c r="U106" s="1">
        <v>108750</v>
      </c>
      <c r="V106" s="1" t="s">
        <v>15</v>
      </c>
      <c r="W106" s="1" t="s">
        <v>15</v>
      </c>
      <c r="X106" s="1" t="s">
        <v>15</v>
      </c>
      <c r="Y106" s="1" t="s">
        <v>15</v>
      </c>
      <c r="Z106" s="1" t="s">
        <v>15</v>
      </c>
      <c r="AA106" s="1">
        <v>83750</v>
      </c>
      <c r="AB106" s="8">
        <v>431750</v>
      </c>
    </row>
    <row r="107" spans="1:28">
      <c r="A107" s="1" t="s">
        <v>162</v>
      </c>
      <c r="B107" s="1" t="s">
        <v>15</v>
      </c>
      <c r="C107" s="1" t="b">
        <v>0</v>
      </c>
      <c r="D107" s="1" t="s">
        <v>15</v>
      </c>
      <c r="F107" s="1" t="s">
        <v>15</v>
      </c>
      <c r="H107" s="1" t="s">
        <v>15</v>
      </c>
      <c r="J107" s="1" t="s">
        <v>15</v>
      </c>
      <c r="L107" s="1" t="s">
        <v>15</v>
      </c>
      <c r="O107" s="8">
        <v>371750</v>
      </c>
      <c r="P107" s="8" t="s">
        <v>15</v>
      </c>
      <c r="Q107" s="8" t="s">
        <v>15</v>
      </c>
      <c r="R107" s="1" t="s">
        <v>15</v>
      </c>
      <c r="S107" s="1" t="s">
        <v>15</v>
      </c>
      <c r="T107" s="1">
        <v>-25000</v>
      </c>
      <c r="U107" s="1">
        <v>102492</v>
      </c>
      <c r="V107" s="1" t="s">
        <v>15</v>
      </c>
      <c r="W107" s="1" t="s">
        <v>15</v>
      </c>
      <c r="X107" s="1" t="s">
        <v>15</v>
      </c>
      <c r="Y107" s="1" t="s">
        <v>15</v>
      </c>
      <c r="Z107" s="1" t="s">
        <v>15</v>
      </c>
      <c r="AA107" s="1">
        <v>77492</v>
      </c>
      <c r="AB107" s="8">
        <v>371750</v>
      </c>
    </row>
    <row r="108" spans="1:28">
      <c r="A108" s="1" t="s">
        <v>195</v>
      </c>
      <c r="B108" s="1" t="s">
        <v>15</v>
      </c>
      <c r="C108" s="1" t="b">
        <v>0</v>
      </c>
      <c r="D108" s="1" t="s">
        <v>15</v>
      </c>
      <c r="F108" s="1" t="s">
        <v>15</v>
      </c>
      <c r="H108" s="1" t="s">
        <v>15</v>
      </c>
      <c r="J108" s="1" t="s">
        <v>15</v>
      </c>
      <c r="L108" s="1" t="s">
        <v>15</v>
      </c>
      <c r="O108" s="8">
        <v>192758</v>
      </c>
      <c r="P108" s="8" t="s">
        <v>15</v>
      </c>
      <c r="Q108" s="8" t="s">
        <v>15</v>
      </c>
      <c r="R108" s="1" t="s">
        <v>15</v>
      </c>
      <c r="S108" s="1" t="s">
        <v>15</v>
      </c>
      <c r="T108" s="1" t="s">
        <v>15</v>
      </c>
      <c r="U108" s="1" t="s">
        <v>15</v>
      </c>
      <c r="V108" s="1">
        <v>55097</v>
      </c>
      <c r="W108" s="1" t="s">
        <v>15</v>
      </c>
      <c r="X108" s="1" t="s">
        <v>15</v>
      </c>
      <c r="Y108" s="1" t="s">
        <v>15</v>
      </c>
      <c r="Z108" s="1" t="s">
        <v>15</v>
      </c>
      <c r="AA108" s="1">
        <v>55097</v>
      </c>
      <c r="AB108" s="8">
        <v>192758</v>
      </c>
    </row>
    <row r="109" spans="1:28">
      <c r="A109" s="1" t="s">
        <v>148</v>
      </c>
      <c r="B109" s="1" t="s">
        <v>15</v>
      </c>
      <c r="C109" s="1" t="b">
        <v>0</v>
      </c>
      <c r="D109" s="1" t="s">
        <v>15</v>
      </c>
      <c r="F109" s="1" t="s">
        <v>15</v>
      </c>
      <c r="H109" s="1" t="s">
        <v>15</v>
      </c>
      <c r="J109" s="1" t="s">
        <v>15</v>
      </c>
      <c r="L109" s="1" t="s">
        <v>15</v>
      </c>
      <c r="O109" s="8">
        <v>176378</v>
      </c>
      <c r="P109" s="8" t="s">
        <v>15</v>
      </c>
      <c r="Q109" s="8" t="s">
        <v>15</v>
      </c>
      <c r="R109" s="1" t="s">
        <v>15</v>
      </c>
      <c r="S109" s="1">
        <v>50591</v>
      </c>
      <c r="T109" s="1" t="s">
        <v>15</v>
      </c>
      <c r="U109" s="1" t="s">
        <v>15</v>
      </c>
      <c r="V109" s="1" t="s">
        <v>15</v>
      </c>
      <c r="W109" s="1" t="s">
        <v>15</v>
      </c>
      <c r="X109" s="1" t="s">
        <v>15</v>
      </c>
      <c r="Y109" s="1" t="s">
        <v>15</v>
      </c>
      <c r="Z109" s="1" t="s">
        <v>15</v>
      </c>
      <c r="AA109" s="1">
        <v>50591</v>
      </c>
      <c r="AB109" s="8">
        <v>176378</v>
      </c>
    </row>
    <row r="110" spans="1:28">
      <c r="A110" s="1" t="s">
        <v>203</v>
      </c>
      <c r="B110" s="1" t="s">
        <v>204</v>
      </c>
      <c r="C110" s="1" t="b">
        <v>0</v>
      </c>
      <c r="D110" s="1">
        <v>41</v>
      </c>
      <c r="E110" s="14">
        <f>(D110-MIN(D$52:D$116))/(MAX(D$52:D$116)-MIN(D$52:D$116))</f>
        <v>2.020061298411814E-3</v>
      </c>
      <c r="F110" s="1">
        <v>13</v>
      </c>
      <c r="G110" s="14">
        <f>(F110-MIN(F$52:F$116))/(MAX(F$52:F$116)-MIN(F$52:F$116))</f>
        <v>4.2622950819672129E-2</v>
      </c>
      <c r="H110" s="1">
        <v>1</v>
      </c>
      <c r="I110" s="14">
        <f>(H110-MIN(H$52:H$116))/(MAX(H$52:H$116)-MIN(H$52:H$116))</f>
        <v>2.5906735751295338E-3</v>
      </c>
      <c r="J110" s="1">
        <v>761</v>
      </c>
      <c r="K110" s="14">
        <f>(J110-MIN(J$52:J$116))/(MAX(J$52:J$116)-MIN(J$52:J$116))</f>
        <v>0.16773480662983425</v>
      </c>
      <c r="L110" s="1">
        <v>1486</v>
      </c>
      <c r="M110" s="14">
        <f>(L110-MIN(L$52:L$116))/(MAX(L$52:L$116)-MIN(L$52:L$116))</f>
        <v>9.4685926318579375E-2</v>
      </c>
      <c r="N110" s="14">
        <f>E110+G110+I110+K110+M110</f>
        <v>0.30965441864162713</v>
      </c>
      <c r="O110" s="8" t="s">
        <v>15</v>
      </c>
      <c r="P110" s="8" t="s">
        <v>15</v>
      </c>
      <c r="Q110" s="8" t="s">
        <v>15</v>
      </c>
      <c r="R110" s="1" t="s">
        <v>15</v>
      </c>
      <c r="S110" s="1" t="s">
        <v>15</v>
      </c>
      <c r="T110" s="1" t="s">
        <v>15</v>
      </c>
      <c r="U110" s="1" t="s">
        <v>15</v>
      </c>
      <c r="V110" s="1">
        <v>49288</v>
      </c>
      <c r="W110" s="1" t="s">
        <v>15</v>
      </c>
      <c r="X110" s="1" t="s">
        <v>15</v>
      </c>
      <c r="Y110" s="1" t="s">
        <v>15</v>
      </c>
      <c r="Z110" s="1" t="s">
        <v>15</v>
      </c>
      <c r="AA110" s="1">
        <v>49288</v>
      </c>
      <c r="AB110" s="8" t="s">
        <v>15</v>
      </c>
    </row>
    <row r="111" spans="1:28">
      <c r="A111" s="1" t="s">
        <v>85</v>
      </c>
      <c r="B111" s="1" t="s">
        <v>15</v>
      </c>
      <c r="C111" s="1" t="b">
        <v>0</v>
      </c>
      <c r="D111" s="1" t="s">
        <v>15</v>
      </c>
      <c r="F111" s="1" t="s">
        <v>15</v>
      </c>
      <c r="H111" s="1" t="s">
        <v>15</v>
      </c>
      <c r="J111" s="1" t="s">
        <v>15</v>
      </c>
      <c r="L111" s="1" t="s">
        <v>15</v>
      </c>
      <c r="O111" s="8" t="s">
        <v>15</v>
      </c>
      <c r="P111" s="8" t="s">
        <v>15</v>
      </c>
      <c r="Q111" s="8" t="s">
        <v>15</v>
      </c>
      <c r="R111" s="1" t="s">
        <v>15</v>
      </c>
      <c r="S111" s="1" t="s">
        <v>15</v>
      </c>
      <c r="T111" s="1">
        <v>-101250</v>
      </c>
      <c r="U111" s="1">
        <v>101250</v>
      </c>
      <c r="V111" s="1">
        <v>27942</v>
      </c>
      <c r="W111" s="1" t="s">
        <v>15</v>
      </c>
      <c r="X111" s="1" t="s">
        <v>15</v>
      </c>
      <c r="Y111" s="1" t="s">
        <v>15</v>
      </c>
      <c r="Z111" s="1" t="s">
        <v>15</v>
      </c>
      <c r="AA111" s="1">
        <v>27942</v>
      </c>
      <c r="AB111" s="8" t="s">
        <v>15</v>
      </c>
    </row>
    <row r="112" spans="1:28">
      <c r="A112" s="1" t="s">
        <v>177</v>
      </c>
      <c r="B112" s="1" t="s">
        <v>178</v>
      </c>
      <c r="C112" s="1" t="b">
        <v>0</v>
      </c>
      <c r="D112" s="1">
        <v>12</v>
      </c>
      <c r="E112" s="14">
        <f>(D112-MIN(D$52:D$116))/(MAX(D$52:D$116)-MIN(D$52:D$116))</f>
        <v>0</v>
      </c>
      <c r="F112" s="1">
        <v>16</v>
      </c>
      <c r="G112" s="14">
        <f>(F112-MIN(F$52:F$116))/(MAX(F$52:F$116)-MIN(F$52:F$116))</f>
        <v>5.2459016393442623E-2</v>
      </c>
      <c r="H112" s="1">
        <v>0</v>
      </c>
      <c r="I112" s="14">
        <f>(H112-MIN(H$52:H$116))/(MAX(H$52:H$116)-MIN(H$52:H$116))</f>
        <v>0</v>
      </c>
      <c r="J112" s="1">
        <v>50</v>
      </c>
      <c r="K112" s="14">
        <f>(J112-MIN(J$52:J$116))/(MAX(J$52:J$116)-MIN(J$52:J$116))</f>
        <v>1.0607734806629835E-2</v>
      </c>
      <c r="L112" s="1">
        <v>504</v>
      </c>
      <c r="M112" s="14">
        <f>(L112-MIN(L$52:L$116))/(MAX(L$52:L$116)-MIN(L$52:L$116))</f>
        <v>2.9618340842830639E-2</v>
      </c>
      <c r="N112" s="14">
        <f>E112+G112+I112+K112+M112</f>
        <v>9.2685092042903094E-2</v>
      </c>
      <c r="O112" s="8" t="s">
        <v>15</v>
      </c>
      <c r="P112" s="8">
        <v>151418</v>
      </c>
      <c r="Q112" s="8" t="s">
        <v>15</v>
      </c>
      <c r="R112" s="1" t="s">
        <v>15</v>
      </c>
      <c r="S112" s="1">
        <v>7961</v>
      </c>
      <c r="T112" s="1" t="s">
        <v>15</v>
      </c>
      <c r="U112" s="1" t="s">
        <v>15</v>
      </c>
      <c r="V112" s="1" t="s">
        <v>15</v>
      </c>
      <c r="W112" s="1" t="s">
        <v>15</v>
      </c>
      <c r="X112" s="1" t="s">
        <v>15</v>
      </c>
      <c r="Y112" s="1" t="s">
        <v>15</v>
      </c>
      <c r="Z112" s="1" t="s">
        <v>15</v>
      </c>
      <c r="AA112" s="1">
        <v>7961</v>
      </c>
      <c r="AB112" s="8">
        <v>151418</v>
      </c>
    </row>
    <row r="113" spans="1:28">
      <c r="A113" s="1" t="s">
        <v>186</v>
      </c>
      <c r="B113" s="1" t="s">
        <v>15</v>
      </c>
      <c r="C113" s="1" t="b">
        <v>0</v>
      </c>
      <c r="D113" s="1" t="s">
        <v>15</v>
      </c>
      <c r="F113" s="1" t="s">
        <v>15</v>
      </c>
      <c r="H113" s="1" t="s">
        <v>15</v>
      </c>
      <c r="J113" s="1" t="s">
        <v>15</v>
      </c>
      <c r="L113" s="1" t="s">
        <v>15</v>
      </c>
      <c r="O113" s="8" t="s">
        <v>15</v>
      </c>
      <c r="P113" s="8" t="s">
        <v>15</v>
      </c>
      <c r="Q113" s="8" t="s">
        <v>15</v>
      </c>
      <c r="R113" s="1" t="s">
        <v>15</v>
      </c>
      <c r="S113" s="1" t="s">
        <v>15</v>
      </c>
      <c r="T113" s="1">
        <v>-121284</v>
      </c>
      <c r="U113" s="1">
        <v>125034</v>
      </c>
      <c r="V113" s="1" t="s">
        <v>15</v>
      </c>
      <c r="W113" s="1" t="s">
        <v>15</v>
      </c>
      <c r="X113" s="1" t="s">
        <v>15</v>
      </c>
      <c r="Y113" s="1" t="s">
        <v>15</v>
      </c>
      <c r="Z113" s="1" t="s">
        <v>15</v>
      </c>
      <c r="AA113" s="1">
        <v>3750</v>
      </c>
      <c r="AB113" s="8" t="s">
        <v>15</v>
      </c>
    </row>
    <row r="114" spans="1:28">
      <c r="A114" s="1" t="s">
        <v>116</v>
      </c>
      <c r="B114" s="1" t="s">
        <v>15</v>
      </c>
      <c r="C114" s="1" t="b">
        <v>0</v>
      </c>
      <c r="D114" s="1" t="s">
        <v>15</v>
      </c>
      <c r="F114" s="1" t="s">
        <v>15</v>
      </c>
      <c r="H114" s="1" t="s">
        <v>15</v>
      </c>
      <c r="J114" s="1" t="s">
        <v>15</v>
      </c>
      <c r="L114" s="1" t="s">
        <v>15</v>
      </c>
      <c r="O114" s="8" t="s">
        <v>15</v>
      </c>
      <c r="P114" s="8" t="s">
        <v>15</v>
      </c>
      <c r="Q114" s="8" t="s">
        <v>15</v>
      </c>
      <c r="R114" s="1" t="s">
        <v>15</v>
      </c>
      <c r="S114" s="1" t="s">
        <v>15</v>
      </c>
      <c r="T114" s="1">
        <v>-113784</v>
      </c>
      <c r="U114" s="1">
        <v>113784</v>
      </c>
      <c r="V114" s="1">
        <v>1279</v>
      </c>
      <c r="W114" s="1" t="s">
        <v>15</v>
      </c>
      <c r="X114" s="1" t="s">
        <v>15</v>
      </c>
      <c r="Y114" s="1" t="s">
        <v>15</v>
      </c>
      <c r="Z114" s="1" t="s">
        <v>15</v>
      </c>
      <c r="AA114" s="1">
        <v>1279</v>
      </c>
      <c r="AB114" s="8" t="s">
        <v>15</v>
      </c>
    </row>
    <row r="115" spans="1:28">
      <c r="A115" s="1" t="s">
        <v>207</v>
      </c>
      <c r="B115" s="1" t="s">
        <v>208</v>
      </c>
      <c r="C115" s="1" t="b">
        <v>0</v>
      </c>
      <c r="D115" s="1">
        <v>19</v>
      </c>
      <c r="E115" s="14">
        <f>(D115-MIN(D$52:D$116))/(MAX(D$52:D$116)-MIN(D$52:D$116))</f>
        <v>4.876010030649206E-4</v>
      </c>
      <c r="F115" s="1">
        <v>4</v>
      </c>
      <c r="G115" s="14">
        <f>(F115-MIN(F$52:F$116))/(MAX(F$52:F$116)-MIN(F$52:F$116))</f>
        <v>1.3114754098360656E-2</v>
      </c>
      <c r="H115" s="1">
        <v>7</v>
      </c>
      <c r="I115" s="14">
        <f>(H115-MIN(H$52:H$116))/(MAX(H$52:H$116)-MIN(H$52:H$116))</f>
        <v>1.8134715025906734E-2</v>
      </c>
      <c r="J115" s="1">
        <v>471</v>
      </c>
      <c r="K115" s="14">
        <f>(J115-MIN(J$52:J$116))/(MAX(J$52:J$116)-MIN(J$52:J$116))</f>
        <v>0.10364640883977901</v>
      </c>
      <c r="L115" s="1">
        <v>573</v>
      </c>
      <c r="M115" s="14">
        <f>(L115-MIN(L$52:L$116))/(MAX(L$52:L$116)-MIN(L$52:L$116))</f>
        <v>3.4190299496421946E-2</v>
      </c>
      <c r="N115" s="14">
        <f>E115+G115+I115+K115+M115</f>
        <v>0.16957377846353325</v>
      </c>
      <c r="O115" s="8" t="s">
        <v>15</v>
      </c>
      <c r="P115" s="8">
        <v>2217299</v>
      </c>
      <c r="Q115" s="8" t="s">
        <v>15</v>
      </c>
      <c r="R115" s="1" t="s">
        <v>15</v>
      </c>
      <c r="S115" s="1" t="s">
        <v>15</v>
      </c>
      <c r="T115" s="1" t="s">
        <v>15</v>
      </c>
      <c r="U115" s="1" t="s">
        <v>15</v>
      </c>
      <c r="V115" s="1">
        <v>475</v>
      </c>
      <c r="W115" s="1" t="s">
        <v>15</v>
      </c>
      <c r="X115" s="1" t="s">
        <v>15</v>
      </c>
      <c r="Y115" s="1" t="s">
        <v>15</v>
      </c>
      <c r="Z115" s="1" t="s">
        <v>15</v>
      </c>
      <c r="AA115" s="1">
        <v>475</v>
      </c>
      <c r="AB115" s="8">
        <v>2217299</v>
      </c>
    </row>
    <row r="116" spans="1:28">
      <c r="A116" s="1" t="s">
        <v>145</v>
      </c>
      <c r="B116" s="1" t="s">
        <v>15</v>
      </c>
      <c r="C116" s="1" t="b">
        <v>0</v>
      </c>
      <c r="D116" s="1" t="s">
        <v>15</v>
      </c>
      <c r="F116" s="1" t="s">
        <v>15</v>
      </c>
      <c r="H116" s="1" t="s">
        <v>15</v>
      </c>
      <c r="J116" s="1" t="s">
        <v>15</v>
      </c>
      <c r="L116" s="1" t="s">
        <v>15</v>
      </c>
      <c r="O116" s="8" t="s">
        <v>15</v>
      </c>
      <c r="P116" s="8" t="s">
        <v>15</v>
      </c>
      <c r="Q116" s="8" t="s">
        <v>15</v>
      </c>
      <c r="R116" s="1" t="s">
        <v>15</v>
      </c>
      <c r="S116" s="1" t="s">
        <v>15</v>
      </c>
      <c r="T116" s="1">
        <v>-103750</v>
      </c>
      <c r="U116" s="1">
        <v>103750</v>
      </c>
      <c r="V116" s="1">
        <v>148</v>
      </c>
      <c r="W116" s="1" t="s">
        <v>15</v>
      </c>
      <c r="X116" s="1" t="s">
        <v>15</v>
      </c>
      <c r="Y116" s="1" t="s">
        <v>15</v>
      </c>
      <c r="Z116" s="1" t="s">
        <v>15</v>
      </c>
      <c r="AA116" s="1">
        <v>148</v>
      </c>
      <c r="AB116" s="8" t="s">
        <v>15</v>
      </c>
    </row>
  </sheetData>
  <autoFilter ref="A3:AB116">
    <sortState ref="A4:AB116">
      <sortCondition descending="1" ref="AA3:AA11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topLeftCell="J55" workbookViewId="0">
      <selection activeCell="O84" sqref="O84:V84"/>
    </sheetView>
  </sheetViews>
  <sheetFormatPr defaultRowHeight="15.75"/>
  <cols>
    <col min="1" max="1" width="15.375" style="1" customWidth="1"/>
    <col min="2" max="2" width="32.625" style="1" customWidth="1"/>
    <col min="3" max="3" width="7.375" style="1" bestFit="1" customWidth="1"/>
    <col min="4" max="4" width="14.125" style="1" bestFit="1" customWidth="1"/>
    <col min="5" max="6" width="22.625" style="1" bestFit="1" customWidth="1"/>
    <col min="7" max="7" width="22" style="1" bestFit="1" customWidth="1"/>
    <col min="8" max="8" width="11.625" style="1" bestFit="1" customWidth="1"/>
    <col min="9" max="9" width="22" style="8" bestFit="1" customWidth="1"/>
    <col min="10" max="10" width="14.25" style="8" bestFit="1" customWidth="1"/>
    <col min="11" max="11" width="22.625" style="8" bestFit="1" customWidth="1"/>
    <col min="12" max="12" width="24" style="8" bestFit="1" customWidth="1"/>
    <col min="13" max="13" width="10.75" style="8" bestFit="1" customWidth="1"/>
    <col min="14" max="14" width="12.375" style="1" customWidth="1"/>
    <col min="15" max="15" width="16.75" style="1" bestFit="1" customWidth="1"/>
    <col min="16" max="16" width="15.375" style="1" bestFit="1" customWidth="1"/>
    <col min="17" max="17" width="11.875" style="1" bestFit="1" customWidth="1"/>
    <col min="18" max="18" width="19.75" style="1" customWidth="1"/>
    <col min="19" max="19" width="13.625" style="1" bestFit="1" customWidth="1"/>
    <col min="20" max="20" width="18.625" style="1" bestFit="1" customWidth="1"/>
    <col min="21" max="21" width="10.75" style="1" bestFit="1" customWidth="1"/>
    <col min="22" max="22" width="9.625" style="1" bestFit="1" customWidth="1"/>
    <col min="23" max="23" width="13.875" style="1" bestFit="1" customWidth="1"/>
    <col min="24" max="24" width="13.125" style="1" customWidth="1"/>
    <col min="25" max="16384" width="9" style="1"/>
  </cols>
  <sheetData>
    <row r="1" spans="1:24" s="2" customFormat="1" ht="75.75" customHeight="1">
      <c r="A1" s="2" t="s">
        <v>211</v>
      </c>
      <c r="B1" s="2" t="s">
        <v>221</v>
      </c>
      <c r="C1" s="2" t="s">
        <v>224</v>
      </c>
      <c r="D1" s="3" t="s">
        <v>225</v>
      </c>
      <c r="E1" s="3" t="s">
        <v>222</v>
      </c>
      <c r="F1" s="3" t="s">
        <v>223</v>
      </c>
      <c r="G1" s="3" t="s">
        <v>236</v>
      </c>
      <c r="H1" s="3" t="s">
        <v>226</v>
      </c>
      <c r="I1" s="10" t="s">
        <v>217</v>
      </c>
      <c r="J1" s="10" t="s">
        <v>237</v>
      </c>
      <c r="K1" s="10" t="s">
        <v>238</v>
      </c>
      <c r="L1" s="10" t="s">
        <v>228</v>
      </c>
      <c r="M1" s="10"/>
      <c r="N1" s="12" t="s">
        <v>212</v>
      </c>
      <c r="O1" s="12" t="s">
        <v>214</v>
      </c>
      <c r="P1" s="12" t="s">
        <v>213</v>
      </c>
      <c r="Q1" s="12" t="s">
        <v>216</v>
      </c>
      <c r="R1" s="12" t="s">
        <v>219</v>
      </c>
      <c r="S1" s="12" t="s">
        <v>231</v>
      </c>
      <c r="T1" s="12" t="s">
        <v>233</v>
      </c>
      <c r="U1" s="12" t="s">
        <v>230</v>
      </c>
      <c r="V1" s="12" t="s">
        <v>235</v>
      </c>
      <c r="W1" s="12" t="s">
        <v>227</v>
      </c>
      <c r="X1" s="12"/>
    </row>
    <row r="2" spans="1:24" s="2" customFormat="1" ht="75.75" customHeight="1">
      <c r="A2" s="2" t="s">
        <v>239</v>
      </c>
      <c r="B2" s="2" t="s">
        <v>241</v>
      </c>
      <c r="D2" s="2" t="s">
        <v>242</v>
      </c>
      <c r="E2" s="2" t="s">
        <v>242</v>
      </c>
      <c r="F2" s="2" t="s">
        <v>242</v>
      </c>
      <c r="G2" s="2" t="s">
        <v>242</v>
      </c>
      <c r="H2" s="2" t="s">
        <v>242</v>
      </c>
      <c r="I2" s="7"/>
      <c r="J2" s="7"/>
      <c r="K2" s="7"/>
      <c r="L2" s="7" t="s">
        <v>249</v>
      </c>
      <c r="M2" s="7"/>
      <c r="N2" s="2" t="s">
        <v>240</v>
      </c>
      <c r="O2" s="2" t="s">
        <v>240</v>
      </c>
      <c r="P2" s="2" t="s">
        <v>240</v>
      </c>
      <c r="Q2" s="2" t="s">
        <v>240</v>
      </c>
    </row>
    <row r="3" spans="1:24">
      <c r="A3" s="1" t="s">
        <v>0</v>
      </c>
      <c r="B3" s="1" t="s">
        <v>4</v>
      </c>
      <c r="C3" s="1" t="s">
        <v>8</v>
      </c>
      <c r="D3" s="1" t="s">
        <v>220</v>
      </c>
      <c r="E3" s="1" t="s">
        <v>5</v>
      </c>
      <c r="F3" s="1" t="s">
        <v>6</v>
      </c>
      <c r="G3" s="1" t="s">
        <v>10</v>
      </c>
      <c r="H3" s="1" t="s">
        <v>11</v>
      </c>
      <c r="I3" s="8" t="s">
        <v>243</v>
      </c>
      <c r="J3" s="8" t="s">
        <v>234</v>
      </c>
      <c r="K3" s="8" t="s">
        <v>248</v>
      </c>
      <c r="L3" s="8" t="s">
        <v>251</v>
      </c>
      <c r="N3" s="1" t="s">
        <v>1</v>
      </c>
      <c r="O3" s="1" t="s">
        <v>2</v>
      </c>
      <c r="P3" s="1" t="s">
        <v>3</v>
      </c>
      <c r="Q3" s="1" t="s">
        <v>215</v>
      </c>
      <c r="R3" s="1" t="s">
        <v>218</v>
      </c>
      <c r="S3" s="1" t="s">
        <v>229</v>
      </c>
      <c r="T3" s="1" t="s">
        <v>232</v>
      </c>
      <c r="U3" s="1" t="s">
        <v>7</v>
      </c>
      <c r="V3" s="1" t="s">
        <v>9</v>
      </c>
      <c r="W3" s="1" t="s">
        <v>250</v>
      </c>
    </row>
    <row r="4" spans="1:24" s="4" customFormat="1">
      <c r="A4" s="4" t="s">
        <v>31</v>
      </c>
      <c r="B4" s="4" t="s">
        <v>32</v>
      </c>
      <c r="C4" s="4" t="b">
        <v>1</v>
      </c>
      <c r="D4" s="4">
        <v>36</v>
      </c>
      <c r="E4" s="4">
        <v>123</v>
      </c>
      <c r="F4" s="4">
        <v>16</v>
      </c>
      <c r="G4" s="4">
        <v>2411</v>
      </c>
      <c r="H4" s="4">
        <v>4273</v>
      </c>
      <c r="I4" s="9">
        <v>34348384</v>
      </c>
      <c r="J4" s="9">
        <v>14761694</v>
      </c>
      <c r="K4" s="9">
        <v>0</v>
      </c>
      <c r="L4" s="9">
        <v>49110078</v>
      </c>
      <c r="M4" s="9">
        <f t="shared" ref="M4:M35" si="0">SUM(I4:K4)</f>
        <v>49110078</v>
      </c>
      <c r="N4" s="5">
        <v>7000000</v>
      </c>
      <c r="O4" s="5">
        <v>202911</v>
      </c>
      <c r="P4" s="5">
        <v>-300000</v>
      </c>
      <c r="Q4" s="4">
        <v>0</v>
      </c>
      <c r="R4" s="5">
        <v>99832</v>
      </c>
      <c r="S4" s="5">
        <v>81525000</v>
      </c>
      <c r="T4" s="5">
        <v>3600000</v>
      </c>
      <c r="U4" s="5">
        <v>10359729</v>
      </c>
      <c r="V4" s="5">
        <v>1072321</v>
      </c>
      <c r="W4" s="5">
        <v>103559793</v>
      </c>
      <c r="X4" s="4">
        <f>SUM(N4:V4)</f>
        <v>103559793</v>
      </c>
    </row>
    <row r="5" spans="1:24" s="4" customFormat="1">
      <c r="A5" s="4" t="s">
        <v>25</v>
      </c>
      <c r="B5" s="4" t="s">
        <v>26</v>
      </c>
      <c r="C5" s="4" t="b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9">
        <v>30766064</v>
      </c>
      <c r="J5" s="9">
        <v>0</v>
      </c>
      <c r="K5" s="9">
        <v>0</v>
      </c>
      <c r="L5" s="9">
        <v>30766064</v>
      </c>
      <c r="M5" s="9">
        <f t="shared" si="0"/>
        <v>30766064</v>
      </c>
      <c r="N5" s="4">
        <v>0</v>
      </c>
      <c r="O5" s="5">
        <v>10259</v>
      </c>
      <c r="P5" s="4">
        <v>0</v>
      </c>
      <c r="Q5" s="4">
        <v>0</v>
      </c>
      <c r="R5" s="5">
        <v>77978</v>
      </c>
      <c r="S5" s="4">
        <v>0</v>
      </c>
      <c r="T5" s="4">
        <v>0</v>
      </c>
      <c r="U5" s="5">
        <v>2856</v>
      </c>
      <c r="V5" s="5">
        <v>0</v>
      </c>
      <c r="W5" s="5">
        <v>91093</v>
      </c>
      <c r="X5" s="4">
        <f t="shared" ref="X5:X68" si="1">SUM(N5:V5)</f>
        <v>91093</v>
      </c>
    </row>
    <row r="6" spans="1:24" s="4" customFormat="1">
      <c r="A6" s="4" t="s">
        <v>14</v>
      </c>
      <c r="B6" s="4" t="s">
        <v>16</v>
      </c>
      <c r="C6" s="4" t="b">
        <v>1</v>
      </c>
      <c r="D6" s="4">
        <v>18</v>
      </c>
      <c r="E6" s="4">
        <v>42</v>
      </c>
      <c r="F6" s="4">
        <v>4</v>
      </c>
      <c r="G6" s="4">
        <v>864</v>
      </c>
      <c r="H6" s="4">
        <v>905</v>
      </c>
      <c r="I6" s="9">
        <v>19794175</v>
      </c>
      <c r="J6" s="9">
        <v>2748364</v>
      </c>
      <c r="K6" s="9">
        <v>0</v>
      </c>
      <c r="L6" s="9">
        <v>22542539</v>
      </c>
      <c r="M6" s="9">
        <f t="shared" si="0"/>
        <v>22542539</v>
      </c>
      <c r="N6" s="5">
        <v>1750000</v>
      </c>
      <c r="O6" s="5">
        <v>0</v>
      </c>
      <c r="P6" s="5">
        <v>-3504386</v>
      </c>
      <c r="Q6" s="4">
        <v>0</v>
      </c>
      <c r="R6" s="5">
        <v>46950</v>
      </c>
      <c r="S6" s="4">
        <v>0</v>
      </c>
      <c r="T6" s="5">
        <v>1617011</v>
      </c>
      <c r="U6" s="5">
        <v>174839</v>
      </c>
      <c r="V6" s="5">
        <v>420636</v>
      </c>
      <c r="W6" s="5">
        <v>505050</v>
      </c>
      <c r="X6" s="4">
        <f t="shared" si="1"/>
        <v>505050</v>
      </c>
    </row>
    <row r="7" spans="1:24" s="4" customFormat="1">
      <c r="A7" s="4" t="s">
        <v>17</v>
      </c>
      <c r="B7" s="4" t="s">
        <v>18</v>
      </c>
      <c r="C7" s="4" t="b">
        <v>1</v>
      </c>
      <c r="D7" s="4">
        <v>108</v>
      </c>
      <c r="E7" s="4">
        <v>88</v>
      </c>
      <c r="F7" s="4">
        <v>30</v>
      </c>
      <c r="G7" s="4">
        <v>2042</v>
      </c>
      <c r="H7" s="4">
        <v>3627</v>
      </c>
      <c r="I7" s="9">
        <v>19250000</v>
      </c>
      <c r="J7" s="9">
        <v>6843672</v>
      </c>
      <c r="K7" s="9">
        <v>0</v>
      </c>
      <c r="L7" s="9">
        <v>26093672</v>
      </c>
      <c r="M7" s="9">
        <f t="shared" si="0"/>
        <v>26093672</v>
      </c>
      <c r="N7" s="4">
        <v>5600000</v>
      </c>
      <c r="O7" s="4">
        <v>0</v>
      </c>
      <c r="P7" s="4">
        <v>0</v>
      </c>
      <c r="Q7" s="4">
        <v>0</v>
      </c>
      <c r="R7" s="4">
        <v>29336</v>
      </c>
      <c r="S7" s="4">
        <v>0</v>
      </c>
      <c r="T7" s="4">
        <v>1920000</v>
      </c>
      <c r="U7" s="4">
        <v>22122</v>
      </c>
      <c r="V7" s="4">
        <v>1111258</v>
      </c>
      <c r="W7" s="4">
        <v>8682716</v>
      </c>
      <c r="X7" s="4">
        <f t="shared" si="1"/>
        <v>8682716</v>
      </c>
    </row>
    <row r="8" spans="1:24" s="4" customFormat="1">
      <c r="A8" s="1" t="s">
        <v>151</v>
      </c>
      <c r="B8" s="1" t="s">
        <v>152</v>
      </c>
      <c r="C8" s="1" t="b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>
        <v>15364167</v>
      </c>
      <c r="J8" s="8">
        <v>8453763</v>
      </c>
      <c r="K8" s="8">
        <v>0</v>
      </c>
      <c r="L8" s="8">
        <v>23817930</v>
      </c>
      <c r="M8" s="8">
        <f t="shared" si="0"/>
        <v>23817930</v>
      </c>
      <c r="N8" s="1">
        <v>1000000</v>
      </c>
      <c r="O8" s="1">
        <v>0</v>
      </c>
      <c r="P8" s="1">
        <v>0</v>
      </c>
      <c r="Q8" s="1">
        <v>0</v>
      </c>
      <c r="R8" s="1">
        <v>32047</v>
      </c>
      <c r="S8" s="1">
        <v>0</v>
      </c>
      <c r="T8" s="1">
        <v>0</v>
      </c>
      <c r="U8" s="1">
        <v>1829457</v>
      </c>
      <c r="V8" s="1">
        <v>261879</v>
      </c>
      <c r="W8" s="1">
        <v>3123383</v>
      </c>
      <c r="X8" s="4">
        <f t="shared" si="1"/>
        <v>3123383</v>
      </c>
    </row>
    <row r="9" spans="1:24" s="4" customFormat="1">
      <c r="A9" s="4" t="s">
        <v>27</v>
      </c>
      <c r="B9" s="4" t="s">
        <v>28</v>
      </c>
      <c r="C9" s="4" t="b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9">
        <v>8308552</v>
      </c>
      <c r="J9" s="9">
        <v>3576206</v>
      </c>
      <c r="K9" s="9">
        <v>0</v>
      </c>
      <c r="L9" s="9">
        <v>11884758</v>
      </c>
      <c r="M9" s="9">
        <f t="shared" si="0"/>
        <v>11884758</v>
      </c>
      <c r="N9" s="4">
        <v>0</v>
      </c>
      <c r="O9" s="5">
        <v>0</v>
      </c>
      <c r="P9" s="4">
        <v>0</v>
      </c>
      <c r="Q9" s="4">
        <v>0</v>
      </c>
      <c r="R9" s="5">
        <v>53947</v>
      </c>
      <c r="S9" s="4">
        <v>0</v>
      </c>
      <c r="T9" s="4">
        <v>0</v>
      </c>
      <c r="U9" s="5">
        <v>147950</v>
      </c>
      <c r="V9" s="5">
        <v>158403</v>
      </c>
      <c r="W9" s="5">
        <v>360300</v>
      </c>
      <c r="X9" s="4">
        <f t="shared" si="1"/>
        <v>360300</v>
      </c>
    </row>
    <row r="10" spans="1:24" s="4" customFormat="1">
      <c r="A10" s="1" t="s">
        <v>172</v>
      </c>
      <c r="B10" s="1" t="s">
        <v>173</v>
      </c>
      <c r="C10" s="1" t="b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8">
        <v>8191755</v>
      </c>
      <c r="J10" s="8">
        <v>126027</v>
      </c>
      <c r="K10" s="8">
        <v>0</v>
      </c>
      <c r="L10" s="8">
        <v>8317782</v>
      </c>
      <c r="M10" s="8">
        <f t="shared" si="0"/>
        <v>8317782</v>
      </c>
      <c r="N10" s="1">
        <v>1000000</v>
      </c>
      <c r="O10" s="1">
        <v>0</v>
      </c>
      <c r="P10" s="1">
        <v>0</v>
      </c>
      <c r="Q10" s="1">
        <v>0</v>
      </c>
      <c r="R10" s="1">
        <v>35812</v>
      </c>
      <c r="S10" s="1">
        <v>0</v>
      </c>
      <c r="T10" s="1">
        <v>694862</v>
      </c>
      <c r="U10" s="1">
        <v>374689</v>
      </c>
      <c r="V10" s="1">
        <v>262788</v>
      </c>
      <c r="W10" s="1">
        <v>2368151</v>
      </c>
      <c r="X10" s="4">
        <f t="shared" si="1"/>
        <v>2368151</v>
      </c>
    </row>
    <row r="11" spans="1:24" s="4" customFormat="1">
      <c r="A11" s="1" t="s">
        <v>83</v>
      </c>
      <c r="B11" s="1" t="s">
        <v>84</v>
      </c>
      <c r="C11" s="1" t="b">
        <v>0</v>
      </c>
      <c r="D11" s="1">
        <v>221</v>
      </c>
      <c r="E11" s="1">
        <v>204</v>
      </c>
      <c r="F11" s="1">
        <v>49</v>
      </c>
      <c r="G11" s="1">
        <v>1063</v>
      </c>
      <c r="H11" s="1">
        <v>1671</v>
      </c>
      <c r="I11" s="8">
        <v>7509039</v>
      </c>
      <c r="J11" s="8">
        <v>381285</v>
      </c>
      <c r="K11" s="8">
        <v>0</v>
      </c>
      <c r="L11" s="8">
        <v>7890324</v>
      </c>
      <c r="M11" s="8">
        <f t="shared" si="0"/>
        <v>7890324</v>
      </c>
      <c r="N11" s="1">
        <v>0</v>
      </c>
      <c r="O11" s="1">
        <v>0</v>
      </c>
      <c r="P11" s="1">
        <v>0</v>
      </c>
      <c r="Q11" s="1">
        <v>0</v>
      </c>
      <c r="R11" s="1">
        <v>14689</v>
      </c>
      <c r="S11" s="1">
        <v>0</v>
      </c>
      <c r="T11" s="1">
        <v>0</v>
      </c>
      <c r="U11" s="1">
        <v>0</v>
      </c>
      <c r="V11" s="1">
        <v>96840</v>
      </c>
      <c r="W11" s="1">
        <v>111529</v>
      </c>
      <c r="X11" s="4">
        <f t="shared" si="1"/>
        <v>111529</v>
      </c>
    </row>
    <row r="12" spans="1:24" s="4" customFormat="1">
      <c r="A12" s="1" t="s">
        <v>119</v>
      </c>
      <c r="B12" s="1">
        <v>0</v>
      </c>
      <c r="C12" s="1" t="b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8">
        <v>6680544</v>
      </c>
      <c r="J12" s="8">
        <v>3942714</v>
      </c>
      <c r="K12" s="8">
        <v>0</v>
      </c>
      <c r="L12" s="8">
        <v>10623258</v>
      </c>
      <c r="M12" s="8">
        <f t="shared" si="0"/>
        <v>10623258</v>
      </c>
      <c r="N12" s="1">
        <v>1200000</v>
      </c>
      <c r="O12" s="1">
        <v>1295738</v>
      </c>
      <c r="P12" s="1">
        <v>-1386055</v>
      </c>
      <c r="Q12" s="1">
        <v>0</v>
      </c>
      <c r="R12" s="1">
        <v>11200</v>
      </c>
      <c r="S12" s="1">
        <v>0</v>
      </c>
      <c r="T12" s="1">
        <v>1586055</v>
      </c>
      <c r="U12" s="1">
        <v>2660303</v>
      </c>
      <c r="V12" s="1">
        <v>267102</v>
      </c>
      <c r="W12" s="1">
        <v>5634343</v>
      </c>
      <c r="X12" s="4">
        <f t="shared" si="1"/>
        <v>5634343</v>
      </c>
    </row>
    <row r="13" spans="1:24" s="4" customFormat="1">
      <c r="A13" s="1" t="s">
        <v>54</v>
      </c>
      <c r="B13" s="1" t="s">
        <v>55</v>
      </c>
      <c r="C13" s="1" t="b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8">
        <v>5266578</v>
      </c>
      <c r="J13" s="8">
        <v>2041016</v>
      </c>
      <c r="K13" s="8">
        <v>0</v>
      </c>
      <c r="L13" s="8">
        <v>7307594</v>
      </c>
      <c r="M13" s="8">
        <f t="shared" si="0"/>
        <v>7307594</v>
      </c>
      <c r="N13" s="1">
        <v>0</v>
      </c>
      <c r="O13" s="1">
        <v>0</v>
      </c>
      <c r="P13" s="1">
        <v>0</v>
      </c>
      <c r="Q13" s="1">
        <v>0</v>
      </c>
      <c r="R13" s="1">
        <v>18834</v>
      </c>
      <c r="S13" s="1">
        <v>0</v>
      </c>
      <c r="T13" s="1">
        <v>135836</v>
      </c>
      <c r="U13" s="1">
        <v>176</v>
      </c>
      <c r="V13" s="1">
        <v>94941</v>
      </c>
      <c r="W13" s="1">
        <v>249787</v>
      </c>
      <c r="X13" s="4">
        <f t="shared" si="1"/>
        <v>249787</v>
      </c>
    </row>
    <row r="14" spans="1:24" s="4" customFormat="1">
      <c r="A14" s="1" t="s">
        <v>196</v>
      </c>
      <c r="B14" s="1" t="s">
        <v>197</v>
      </c>
      <c r="C14" s="1" t="b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8">
        <v>5127155</v>
      </c>
      <c r="J14" s="8">
        <v>950730</v>
      </c>
      <c r="K14" s="8">
        <v>0</v>
      </c>
      <c r="L14" s="8">
        <v>6077885</v>
      </c>
      <c r="M14" s="8">
        <f t="shared" si="0"/>
        <v>6077885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4">
        <f t="shared" si="1"/>
        <v>0</v>
      </c>
    </row>
    <row r="15" spans="1:24" s="4" customFormat="1">
      <c r="A15" s="1" t="s">
        <v>95</v>
      </c>
      <c r="B15" s="1" t="s">
        <v>96</v>
      </c>
      <c r="C15" s="1" t="b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8">
        <v>4890344</v>
      </c>
      <c r="J15" s="8">
        <v>1788391</v>
      </c>
      <c r="K15" s="8">
        <v>0</v>
      </c>
      <c r="L15" s="8">
        <v>6678735</v>
      </c>
      <c r="M15" s="8">
        <f t="shared" si="0"/>
        <v>6678735</v>
      </c>
      <c r="N15" s="1">
        <v>350000</v>
      </c>
      <c r="O15" s="1">
        <v>0</v>
      </c>
      <c r="P15" s="1">
        <v>-400729</v>
      </c>
      <c r="Q15" s="1">
        <v>0</v>
      </c>
      <c r="R15" s="1">
        <v>78552</v>
      </c>
      <c r="S15" s="1">
        <v>0</v>
      </c>
      <c r="T15" s="1">
        <v>0</v>
      </c>
      <c r="U15" s="1">
        <v>12961</v>
      </c>
      <c r="V15" s="1">
        <v>170941</v>
      </c>
      <c r="W15" s="1">
        <v>211725</v>
      </c>
      <c r="X15" s="4">
        <f t="shared" si="1"/>
        <v>211725</v>
      </c>
    </row>
    <row r="16" spans="1:24" s="4" customFormat="1">
      <c r="A16" s="1" t="s">
        <v>52</v>
      </c>
      <c r="B16" s="1" t="s">
        <v>53</v>
      </c>
      <c r="C16" s="1" t="b">
        <v>0</v>
      </c>
      <c r="D16" s="1">
        <v>41</v>
      </c>
      <c r="E16" s="1">
        <v>0</v>
      </c>
      <c r="F16" s="1">
        <v>0</v>
      </c>
      <c r="G16" s="1">
        <v>73</v>
      </c>
      <c r="H16" s="1">
        <v>266</v>
      </c>
      <c r="I16" s="8">
        <v>4452476</v>
      </c>
      <c r="J16" s="8">
        <v>365320</v>
      </c>
      <c r="K16" s="8">
        <v>0</v>
      </c>
      <c r="L16" s="8">
        <v>4817796</v>
      </c>
      <c r="M16" s="8">
        <f t="shared" si="0"/>
        <v>4817796</v>
      </c>
      <c r="N16" s="1">
        <v>0</v>
      </c>
      <c r="O16" s="1">
        <v>16586</v>
      </c>
      <c r="P16" s="1">
        <v>0</v>
      </c>
      <c r="Q16" s="1">
        <v>0</v>
      </c>
      <c r="R16" s="1">
        <v>46145</v>
      </c>
      <c r="S16" s="1">
        <v>0</v>
      </c>
      <c r="T16" s="1">
        <v>200000</v>
      </c>
      <c r="U16" s="1">
        <v>426629</v>
      </c>
      <c r="V16" s="1">
        <v>222093</v>
      </c>
      <c r="W16" s="1">
        <v>911453</v>
      </c>
      <c r="X16" s="4">
        <f t="shared" si="1"/>
        <v>911453</v>
      </c>
    </row>
    <row r="17" spans="1:24">
      <c r="A17" s="1" t="s">
        <v>138</v>
      </c>
      <c r="B17" s="1" t="s">
        <v>139</v>
      </c>
      <c r="C17" s="1" t="b">
        <v>0</v>
      </c>
      <c r="D17" s="1">
        <v>146</v>
      </c>
      <c r="E17" s="1">
        <v>17</v>
      </c>
      <c r="F17" s="1">
        <v>0</v>
      </c>
      <c r="G17" s="1">
        <v>215</v>
      </c>
      <c r="H17" s="1">
        <v>671</v>
      </c>
      <c r="I17" s="8">
        <v>4346544</v>
      </c>
      <c r="J17" s="8">
        <v>1552453</v>
      </c>
      <c r="K17" s="8">
        <v>0</v>
      </c>
      <c r="L17" s="8">
        <v>5898997</v>
      </c>
      <c r="M17" s="8">
        <f t="shared" si="0"/>
        <v>5898997</v>
      </c>
      <c r="N17" s="1">
        <v>850000</v>
      </c>
      <c r="O17" s="1">
        <v>0</v>
      </c>
      <c r="P17" s="1">
        <v>0</v>
      </c>
      <c r="Q17" s="1">
        <v>0</v>
      </c>
      <c r="R17" s="1">
        <v>50936</v>
      </c>
      <c r="S17" s="1">
        <v>0</v>
      </c>
      <c r="T17" s="1">
        <v>540751</v>
      </c>
      <c r="U17" s="1">
        <v>2</v>
      </c>
      <c r="V17" s="1">
        <v>357091</v>
      </c>
      <c r="W17" s="1">
        <v>1798780</v>
      </c>
      <c r="X17" s="1">
        <f t="shared" si="1"/>
        <v>1798780</v>
      </c>
    </row>
    <row r="18" spans="1:24">
      <c r="A18" s="1" t="s">
        <v>76</v>
      </c>
      <c r="B18" s="1" t="s">
        <v>77</v>
      </c>
      <c r="C18" s="1" t="b">
        <v>0</v>
      </c>
      <c r="D18" s="1">
        <v>2585</v>
      </c>
      <c r="E18" s="1">
        <v>528</v>
      </c>
      <c r="F18" s="1">
        <v>411</v>
      </c>
      <c r="G18" s="1">
        <v>3962</v>
      </c>
      <c r="H18" s="1">
        <v>7259</v>
      </c>
      <c r="I18" s="8">
        <v>4158995</v>
      </c>
      <c r="J18" s="8">
        <v>1008149</v>
      </c>
      <c r="K18" s="8">
        <v>0</v>
      </c>
      <c r="L18" s="8">
        <v>5167144</v>
      </c>
      <c r="M18" s="8">
        <f t="shared" si="0"/>
        <v>5167144</v>
      </c>
      <c r="N18" s="1">
        <v>8000000</v>
      </c>
      <c r="O18" s="1">
        <v>0</v>
      </c>
      <c r="P18" s="1">
        <v>0</v>
      </c>
      <c r="Q18" s="1">
        <v>0</v>
      </c>
      <c r="R18" s="1">
        <v>49537</v>
      </c>
      <c r="S18" s="1">
        <v>0</v>
      </c>
      <c r="T18" s="1">
        <v>2035380</v>
      </c>
      <c r="U18" s="1">
        <v>1552</v>
      </c>
      <c r="V18" s="1">
        <v>339288</v>
      </c>
      <c r="W18" s="1">
        <v>10425757</v>
      </c>
      <c r="X18" s="1">
        <f t="shared" si="1"/>
        <v>10425757</v>
      </c>
    </row>
    <row r="19" spans="1:24">
      <c r="A19" s="1" t="s">
        <v>246</v>
      </c>
      <c r="B19" s="1" t="s">
        <v>247</v>
      </c>
      <c r="C19" s="1" t="b">
        <v>0</v>
      </c>
      <c r="D19" s="1">
        <v>29</v>
      </c>
      <c r="E19" s="1">
        <v>39</v>
      </c>
      <c r="F19" s="1">
        <v>0</v>
      </c>
      <c r="G19" s="1">
        <v>465</v>
      </c>
      <c r="H19" s="1">
        <v>566</v>
      </c>
      <c r="I19" s="8">
        <v>4046157</v>
      </c>
      <c r="J19" s="8">
        <v>1757552</v>
      </c>
      <c r="K19" s="8">
        <v>-560222</v>
      </c>
      <c r="L19" s="8">
        <v>5243487</v>
      </c>
      <c r="M19" s="8">
        <f t="shared" si="0"/>
        <v>5243487</v>
      </c>
      <c r="N19" s="1">
        <v>0</v>
      </c>
      <c r="O19" s="1">
        <v>0</v>
      </c>
      <c r="P19" s="1">
        <v>-5104</v>
      </c>
      <c r="Q19" s="1">
        <v>0</v>
      </c>
      <c r="R19" s="1">
        <v>56301</v>
      </c>
      <c r="S19" s="1">
        <v>0</v>
      </c>
      <c r="T19" s="1">
        <v>0</v>
      </c>
      <c r="U19" s="1">
        <v>864523</v>
      </c>
      <c r="V19" s="1">
        <v>477</v>
      </c>
      <c r="W19" s="1">
        <v>916197</v>
      </c>
      <c r="X19" s="1">
        <f t="shared" si="1"/>
        <v>916197</v>
      </c>
    </row>
    <row r="20" spans="1:24">
      <c r="A20" s="1" t="s">
        <v>99</v>
      </c>
      <c r="B20" s="1" t="s">
        <v>100</v>
      </c>
      <c r="C20" s="1" t="b">
        <v>0</v>
      </c>
      <c r="D20" s="1">
        <v>556</v>
      </c>
      <c r="E20" s="1">
        <v>186</v>
      </c>
      <c r="F20" s="1">
        <v>24</v>
      </c>
      <c r="G20" s="1">
        <v>3920</v>
      </c>
      <c r="H20" s="1">
        <v>6019</v>
      </c>
      <c r="I20" s="8">
        <v>3282960</v>
      </c>
      <c r="J20" s="8">
        <v>2796177</v>
      </c>
      <c r="K20" s="8">
        <v>0</v>
      </c>
      <c r="L20" s="8">
        <v>6079137</v>
      </c>
      <c r="M20" s="8">
        <f t="shared" si="0"/>
        <v>6079137</v>
      </c>
      <c r="N20" s="1">
        <v>3000000</v>
      </c>
      <c r="O20" s="1">
        <v>0</v>
      </c>
      <c r="P20" s="1">
        <v>0</v>
      </c>
      <c r="Q20" s="1">
        <v>0</v>
      </c>
      <c r="R20" s="1">
        <v>57838</v>
      </c>
      <c r="S20" s="1">
        <v>0</v>
      </c>
      <c r="T20" s="1">
        <v>808346</v>
      </c>
      <c r="U20" s="1">
        <v>301026</v>
      </c>
      <c r="V20" s="1">
        <v>510364</v>
      </c>
      <c r="W20" s="1">
        <v>4677574</v>
      </c>
      <c r="X20" s="1">
        <f t="shared" si="1"/>
        <v>4677574</v>
      </c>
    </row>
    <row r="21" spans="1:24">
      <c r="A21" s="1" t="s">
        <v>156</v>
      </c>
      <c r="B21" s="1" t="s">
        <v>157</v>
      </c>
      <c r="C21" s="1" t="b">
        <v>0</v>
      </c>
      <c r="D21" s="1">
        <v>29</v>
      </c>
      <c r="E21" s="1">
        <v>0</v>
      </c>
      <c r="F21" s="1">
        <v>0</v>
      </c>
      <c r="G21" s="1">
        <v>300</v>
      </c>
      <c r="H21" s="1">
        <v>533</v>
      </c>
      <c r="I21" s="8">
        <v>3181250</v>
      </c>
      <c r="J21" s="8">
        <v>563798</v>
      </c>
      <c r="K21" s="8">
        <v>0</v>
      </c>
      <c r="L21" s="8">
        <v>3745048</v>
      </c>
      <c r="M21" s="8">
        <f t="shared" si="0"/>
        <v>3745048</v>
      </c>
      <c r="N21" s="1">
        <v>600000</v>
      </c>
      <c r="O21" s="1">
        <v>227449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265214</v>
      </c>
      <c r="W21" s="1">
        <v>1092663</v>
      </c>
      <c r="X21" s="1">
        <f t="shared" si="1"/>
        <v>1092663</v>
      </c>
    </row>
    <row r="22" spans="1:24">
      <c r="A22" s="1" t="s">
        <v>120</v>
      </c>
      <c r="B22" s="1" t="s">
        <v>121</v>
      </c>
      <c r="C22" s="1" t="b">
        <v>0</v>
      </c>
      <c r="D22" s="1">
        <v>1053</v>
      </c>
      <c r="E22" s="1">
        <v>156</v>
      </c>
      <c r="F22" s="1">
        <v>71</v>
      </c>
      <c r="G22" s="1">
        <v>2333</v>
      </c>
      <c r="H22" s="1">
        <v>3523</v>
      </c>
      <c r="I22" s="8">
        <v>2542813</v>
      </c>
      <c r="J22" s="8">
        <v>901657</v>
      </c>
      <c r="K22" s="8">
        <v>0</v>
      </c>
      <c r="L22" s="8">
        <v>3444470</v>
      </c>
      <c r="M22" s="8">
        <f t="shared" si="0"/>
        <v>3444470</v>
      </c>
      <c r="N22" s="1">
        <v>900000</v>
      </c>
      <c r="O22" s="1">
        <v>649584</v>
      </c>
      <c r="P22" s="1">
        <v>-694862</v>
      </c>
      <c r="Q22" s="1">
        <v>0</v>
      </c>
      <c r="R22" s="1">
        <v>0</v>
      </c>
      <c r="S22" s="1">
        <v>0</v>
      </c>
      <c r="T22" s="1">
        <v>769862</v>
      </c>
      <c r="U22" s="1">
        <v>400572</v>
      </c>
      <c r="V22" s="1">
        <v>330546</v>
      </c>
      <c r="W22" s="1">
        <v>2355702</v>
      </c>
      <c r="X22" s="1">
        <f t="shared" si="1"/>
        <v>2355702</v>
      </c>
    </row>
    <row r="23" spans="1:24">
      <c r="A23" s="1" t="s">
        <v>149</v>
      </c>
      <c r="B23" s="1" t="s">
        <v>150</v>
      </c>
      <c r="C23" s="1" t="b">
        <v>0</v>
      </c>
      <c r="D23" s="1">
        <v>17</v>
      </c>
      <c r="E23" s="1">
        <v>10</v>
      </c>
      <c r="F23" s="1">
        <v>17</v>
      </c>
      <c r="G23" s="1">
        <v>119</v>
      </c>
      <c r="H23" s="1">
        <v>128</v>
      </c>
      <c r="I23" s="8">
        <v>2282768</v>
      </c>
      <c r="J23" s="8">
        <v>0</v>
      </c>
      <c r="K23" s="8">
        <v>0</v>
      </c>
      <c r="L23" s="8">
        <v>2282768</v>
      </c>
      <c r="M23" s="8">
        <f t="shared" si="0"/>
        <v>2282768</v>
      </c>
      <c r="N23" s="1">
        <v>0</v>
      </c>
      <c r="O23" s="1">
        <v>2964506</v>
      </c>
      <c r="P23" s="1">
        <v>0</v>
      </c>
      <c r="Q23" s="1">
        <v>0</v>
      </c>
      <c r="R23" s="1">
        <v>4994</v>
      </c>
      <c r="S23" s="1">
        <v>0</v>
      </c>
      <c r="T23" s="1">
        <v>0</v>
      </c>
      <c r="U23" s="1">
        <v>0</v>
      </c>
      <c r="V23" s="1">
        <v>130724</v>
      </c>
      <c r="W23" s="1">
        <v>3100224</v>
      </c>
      <c r="X23" s="1">
        <f t="shared" si="1"/>
        <v>3100224</v>
      </c>
    </row>
    <row r="24" spans="1:24">
      <c r="A24" s="1" t="s">
        <v>165</v>
      </c>
      <c r="B24" s="1" t="s">
        <v>166</v>
      </c>
      <c r="C24" s="1" t="b">
        <v>0</v>
      </c>
      <c r="D24" s="1">
        <v>19</v>
      </c>
      <c r="E24" s="1">
        <v>28</v>
      </c>
      <c r="F24" s="1">
        <v>5</v>
      </c>
      <c r="G24" s="1">
        <v>437</v>
      </c>
      <c r="H24" s="1">
        <v>496</v>
      </c>
      <c r="I24" s="8">
        <v>2165172</v>
      </c>
      <c r="J24" s="8">
        <v>3654808</v>
      </c>
      <c r="K24" s="8">
        <v>0</v>
      </c>
      <c r="L24" s="8">
        <v>5819980</v>
      </c>
      <c r="M24" s="8">
        <f t="shared" si="0"/>
        <v>5819980</v>
      </c>
      <c r="N24" s="1">
        <v>0</v>
      </c>
      <c r="O24" s="1">
        <v>0</v>
      </c>
      <c r="P24" s="1">
        <v>0</v>
      </c>
      <c r="Q24" s="1">
        <v>0</v>
      </c>
      <c r="R24" s="1">
        <v>28093</v>
      </c>
      <c r="S24" s="1">
        <v>0</v>
      </c>
      <c r="T24" s="1">
        <v>312500</v>
      </c>
      <c r="U24" s="1">
        <v>1553729</v>
      </c>
      <c r="V24" s="1">
        <v>85274</v>
      </c>
      <c r="W24" s="1">
        <v>1979596</v>
      </c>
      <c r="X24" s="1">
        <f t="shared" si="1"/>
        <v>1979596</v>
      </c>
    </row>
    <row r="25" spans="1:24">
      <c r="A25" s="1" t="s">
        <v>90</v>
      </c>
      <c r="B25" s="1" t="s">
        <v>91</v>
      </c>
      <c r="C25" s="1" t="b">
        <v>0</v>
      </c>
      <c r="D25" s="1">
        <v>230</v>
      </c>
      <c r="E25" s="1">
        <v>8</v>
      </c>
      <c r="F25" s="1">
        <v>0</v>
      </c>
      <c r="G25" s="1">
        <v>477</v>
      </c>
      <c r="H25" s="1">
        <v>1522</v>
      </c>
      <c r="I25" s="8">
        <v>2070306</v>
      </c>
      <c r="J25" s="8">
        <v>0</v>
      </c>
      <c r="K25" s="8">
        <v>0</v>
      </c>
      <c r="L25" s="8">
        <v>2070306</v>
      </c>
      <c r="M25" s="8">
        <f t="shared" si="0"/>
        <v>2070306</v>
      </c>
      <c r="N25" s="1">
        <v>0</v>
      </c>
      <c r="O25" s="1">
        <v>85430</v>
      </c>
      <c r="P25" s="1">
        <v>0</v>
      </c>
      <c r="Q25" s="1">
        <v>0</v>
      </c>
      <c r="R25" s="1">
        <v>8211</v>
      </c>
      <c r="S25" s="1">
        <v>0</v>
      </c>
      <c r="T25" s="1">
        <v>5145434</v>
      </c>
      <c r="U25" s="1">
        <v>2818454</v>
      </c>
      <c r="V25" s="1">
        <v>349487</v>
      </c>
      <c r="W25" s="1">
        <v>8407016</v>
      </c>
      <c r="X25" s="1">
        <f t="shared" si="1"/>
        <v>8407016</v>
      </c>
    </row>
    <row r="26" spans="1:24">
      <c r="A26" s="1" t="s">
        <v>167</v>
      </c>
      <c r="B26" s="1" t="s">
        <v>168</v>
      </c>
      <c r="C26" s="1" t="b">
        <v>0</v>
      </c>
      <c r="D26" s="1">
        <v>6759</v>
      </c>
      <c r="E26" s="1">
        <v>140</v>
      </c>
      <c r="F26" s="1">
        <v>387</v>
      </c>
      <c r="G26" s="1">
        <v>3639</v>
      </c>
      <c r="H26" s="1">
        <v>12754</v>
      </c>
      <c r="I26" s="8">
        <v>2022048</v>
      </c>
      <c r="J26" s="8">
        <v>4131594</v>
      </c>
      <c r="K26" s="8">
        <v>0</v>
      </c>
      <c r="L26" s="8">
        <v>6153642</v>
      </c>
      <c r="M26" s="8">
        <f t="shared" si="0"/>
        <v>6153642</v>
      </c>
      <c r="N26" s="1">
        <v>1000000</v>
      </c>
      <c r="O26" s="1">
        <v>0</v>
      </c>
      <c r="P26" s="1">
        <v>0</v>
      </c>
      <c r="Q26" s="1">
        <v>0</v>
      </c>
      <c r="R26" s="1">
        <v>41953</v>
      </c>
      <c r="S26" s="1">
        <v>0</v>
      </c>
      <c r="T26" s="1">
        <v>300000</v>
      </c>
      <c r="U26" s="1">
        <v>1231</v>
      </c>
      <c r="V26" s="1">
        <v>404338</v>
      </c>
      <c r="W26" s="1">
        <v>1747522</v>
      </c>
      <c r="X26" s="1">
        <f t="shared" si="1"/>
        <v>1747522</v>
      </c>
    </row>
    <row r="27" spans="1:24">
      <c r="A27" s="1" t="s">
        <v>62</v>
      </c>
      <c r="B27" s="1">
        <v>0</v>
      </c>
      <c r="C27" s="1" t="b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8">
        <v>1753766</v>
      </c>
      <c r="J27" s="8">
        <v>264013</v>
      </c>
      <c r="K27" s="8">
        <v>-72419</v>
      </c>
      <c r="L27" s="8">
        <v>1945360</v>
      </c>
      <c r="M27" s="8">
        <f t="shared" si="0"/>
        <v>1945360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f t="shared" si="1"/>
        <v>0</v>
      </c>
    </row>
    <row r="28" spans="1:24">
      <c r="A28" s="1" t="s">
        <v>43</v>
      </c>
      <c r="B28" s="1" t="s">
        <v>44</v>
      </c>
      <c r="C28" s="1" t="b">
        <v>0</v>
      </c>
      <c r="D28" s="1">
        <v>2195</v>
      </c>
      <c r="E28" s="1">
        <v>47</v>
      </c>
      <c r="F28" s="1">
        <v>65</v>
      </c>
      <c r="G28" s="1">
        <v>1407</v>
      </c>
      <c r="H28" s="1">
        <v>2902</v>
      </c>
      <c r="I28" s="8">
        <v>1729541</v>
      </c>
      <c r="J28" s="8">
        <v>126027</v>
      </c>
      <c r="K28" s="8">
        <v>-126027</v>
      </c>
      <c r="L28" s="8">
        <v>1729541</v>
      </c>
      <c r="M28" s="8">
        <f t="shared" si="0"/>
        <v>1729541</v>
      </c>
      <c r="N28" s="1">
        <v>4175000</v>
      </c>
      <c r="O28" s="1">
        <v>2869717</v>
      </c>
      <c r="P28" s="1">
        <v>-3081055</v>
      </c>
      <c r="Q28" s="1">
        <v>0</v>
      </c>
      <c r="R28" s="1">
        <v>13868</v>
      </c>
      <c r="S28" s="1">
        <v>0</v>
      </c>
      <c r="T28" s="1">
        <v>304805</v>
      </c>
      <c r="U28" s="1">
        <v>152</v>
      </c>
      <c r="V28" s="1">
        <v>201955</v>
      </c>
      <c r="W28" s="1">
        <v>4484442</v>
      </c>
      <c r="X28" s="1">
        <f t="shared" si="1"/>
        <v>4484442</v>
      </c>
    </row>
    <row r="29" spans="1:24">
      <c r="A29" s="1" t="s">
        <v>132</v>
      </c>
      <c r="B29" s="1" t="s">
        <v>133</v>
      </c>
      <c r="C29" s="1" t="b">
        <v>0</v>
      </c>
      <c r="D29" s="1">
        <v>30</v>
      </c>
      <c r="E29" s="1">
        <v>22</v>
      </c>
      <c r="F29" s="1">
        <v>7</v>
      </c>
      <c r="G29" s="1">
        <v>337</v>
      </c>
      <c r="H29" s="1">
        <v>400</v>
      </c>
      <c r="I29" s="8">
        <v>1668260</v>
      </c>
      <c r="J29" s="8">
        <v>388167</v>
      </c>
      <c r="K29" s="8">
        <v>0</v>
      </c>
      <c r="L29" s="8">
        <v>2056427</v>
      </c>
      <c r="M29" s="8">
        <f t="shared" si="0"/>
        <v>2056427</v>
      </c>
      <c r="N29" s="1">
        <v>325000</v>
      </c>
      <c r="O29" s="1">
        <v>831299</v>
      </c>
      <c r="P29" s="1">
        <v>-583325</v>
      </c>
      <c r="Q29" s="1">
        <v>0</v>
      </c>
      <c r="R29" s="1">
        <v>0</v>
      </c>
      <c r="S29" s="1">
        <v>0</v>
      </c>
      <c r="T29" s="1">
        <v>200000</v>
      </c>
      <c r="U29" s="1">
        <v>1425</v>
      </c>
      <c r="V29" s="1">
        <v>259996</v>
      </c>
      <c r="W29" s="1">
        <v>1034395</v>
      </c>
      <c r="X29" s="1">
        <f t="shared" si="1"/>
        <v>1034395</v>
      </c>
    </row>
    <row r="30" spans="1:24">
      <c r="A30" s="1" t="s">
        <v>154</v>
      </c>
      <c r="B30" s="1" t="s">
        <v>155</v>
      </c>
      <c r="C30" s="1" t="b">
        <v>0</v>
      </c>
      <c r="D30" s="1">
        <v>52</v>
      </c>
      <c r="E30" s="1">
        <v>20</v>
      </c>
      <c r="F30" s="1">
        <v>15</v>
      </c>
      <c r="G30" s="1">
        <v>856</v>
      </c>
      <c r="H30" s="1">
        <v>1184</v>
      </c>
      <c r="I30" s="8">
        <v>1637034</v>
      </c>
      <c r="J30" s="8">
        <v>969729</v>
      </c>
      <c r="K30" s="8">
        <v>0</v>
      </c>
      <c r="L30" s="8">
        <v>2606763</v>
      </c>
      <c r="M30" s="8">
        <f t="shared" si="0"/>
        <v>2606763</v>
      </c>
      <c r="N30" s="1">
        <v>750000</v>
      </c>
      <c r="O30" s="1">
        <v>77716</v>
      </c>
      <c r="P30" s="1">
        <v>0</v>
      </c>
      <c r="Q30" s="1">
        <v>0</v>
      </c>
      <c r="R30" s="1">
        <v>63791</v>
      </c>
      <c r="S30" s="1">
        <v>0</v>
      </c>
      <c r="T30" s="1">
        <v>100000</v>
      </c>
      <c r="U30" s="1">
        <v>972</v>
      </c>
      <c r="V30" s="1">
        <v>329078</v>
      </c>
      <c r="W30" s="1">
        <v>1321557</v>
      </c>
      <c r="X30" s="1">
        <f t="shared" si="1"/>
        <v>1321557</v>
      </c>
    </row>
    <row r="31" spans="1:24">
      <c r="A31" s="4" t="s">
        <v>37</v>
      </c>
      <c r="B31" s="4" t="s">
        <v>38</v>
      </c>
      <c r="C31" s="4" t="b">
        <v>1</v>
      </c>
      <c r="D31" s="4">
        <v>82</v>
      </c>
      <c r="E31" s="4">
        <v>35</v>
      </c>
      <c r="F31" s="4">
        <v>48</v>
      </c>
      <c r="G31" s="4">
        <v>1258</v>
      </c>
      <c r="H31" s="4">
        <v>1328</v>
      </c>
      <c r="I31" s="9">
        <v>1635238</v>
      </c>
      <c r="J31" s="9">
        <v>283649</v>
      </c>
      <c r="K31" s="9">
        <v>0</v>
      </c>
      <c r="L31" s="9">
        <v>1918887</v>
      </c>
      <c r="M31" s="9">
        <f t="shared" si="0"/>
        <v>1918887</v>
      </c>
      <c r="N31" s="4">
        <v>700000</v>
      </c>
      <c r="O31" s="4">
        <v>214678</v>
      </c>
      <c r="P31" s="4">
        <v>-100000</v>
      </c>
      <c r="Q31" s="4">
        <v>0</v>
      </c>
      <c r="R31" s="4">
        <v>33271</v>
      </c>
      <c r="S31" s="4">
        <v>0</v>
      </c>
      <c r="T31" s="4">
        <v>0</v>
      </c>
      <c r="U31" s="4">
        <v>1950</v>
      </c>
      <c r="V31" s="4">
        <v>249201</v>
      </c>
      <c r="W31" s="4">
        <v>1099100</v>
      </c>
      <c r="X31" s="1">
        <f t="shared" si="1"/>
        <v>1099100</v>
      </c>
    </row>
    <row r="32" spans="1:24">
      <c r="A32" s="4" t="s">
        <v>19</v>
      </c>
      <c r="B32" s="4" t="s">
        <v>20</v>
      </c>
      <c r="C32" s="4" t="b">
        <v>1</v>
      </c>
      <c r="D32" s="4">
        <v>39</v>
      </c>
      <c r="E32" s="4">
        <v>13</v>
      </c>
      <c r="F32" s="4">
        <v>14</v>
      </c>
      <c r="G32" s="4">
        <v>91</v>
      </c>
      <c r="H32" s="4">
        <v>225</v>
      </c>
      <c r="I32" s="9">
        <v>1624396</v>
      </c>
      <c r="J32" s="9">
        <v>869220</v>
      </c>
      <c r="K32" s="9">
        <v>0</v>
      </c>
      <c r="L32" s="9">
        <v>2493616</v>
      </c>
      <c r="M32" s="9">
        <f t="shared" si="0"/>
        <v>2493616</v>
      </c>
      <c r="N32" s="4">
        <v>200000</v>
      </c>
      <c r="O32" s="4">
        <v>0</v>
      </c>
      <c r="P32" s="4">
        <v>-4167</v>
      </c>
      <c r="Q32" s="4">
        <v>0</v>
      </c>
      <c r="R32" s="4">
        <v>22884</v>
      </c>
      <c r="S32" s="4">
        <v>0</v>
      </c>
      <c r="T32" s="4">
        <v>0</v>
      </c>
      <c r="U32" s="4">
        <v>1573324</v>
      </c>
      <c r="V32" s="4">
        <v>211844</v>
      </c>
      <c r="W32" s="4">
        <v>2003885</v>
      </c>
      <c r="X32" s="1">
        <f t="shared" si="1"/>
        <v>2003885</v>
      </c>
    </row>
    <row r="33" spans="1:24">
      <c r="A33" s="1" t="s">
        <v>114</v>
      </c>
      <c r="B33" s="1" t="s">
        <v>115</v>
      </c>
      <c r="C33" s="1" t="b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8">
        <v>1624396</v>
      </c>
      <c r="J33" s="8">
        <v>869220</v>
      </c>
      <c r="K33" s="8">
        <v>0</v>
      </c>
      <c r="L33" s="8">
        <v>2493616</v>
      </c>
      <c r="M33" s="8">
        <f t="shared" si="0"/>
        <v>2493616</v>
      </c>
      <c r="N33" s="1">
        <v>0</v>
      </c>
      <c r="O33" s="1">
        <v>0</v>
      </c>
      <c r="P33" s="1">
        <v>0</v>
      </c>
      <c r="Q33" s="1">
        <v>0</v>
      </c>
      <c r="R33" s="1">
        <v>11892</v>
      </c>
      <c r="S33" s="1">
        <v>0</v>
      </c>
      <c r="T33" s="1">
        <v>0</v>
      </c>
      <c r="U33" s="1">
        <v>0</v>
      </c>
      <c r="V33" s="1">
        <v>216582</v>
      </c>
      <c r="W33" s="1">
        <v>228474</v>
      </c>
      <c r="X33" s="1">
        <f t="shared" si="1"/>
        <v>228474</v>
      </c>
    </row>
    <row r="34" spans="1:24">
      <c r="A34" s="1" t="s">
        <v>108</v>
      </c>
      <c r="B34" s="1" t="s">
        <v>109</v>
      </c>
      <c r="C34" s="1" t="b">
        <v>0</v>
      </c>
      <c r="D34" s="1">
        <v>2742</v>
      </c>
      <c r="E34" s="1">
        <v>92</v>
      </c>
      <c r="F34" s="1">
        <v>194</v>
      </c>
      <c r="G34" s="1">
        <v>2189</v>
      </c>
      <c r="H34" s="1">
        <v>3329</v>
      </c>
      <c r="I34" s="8">
        <v>1623010</v>
      </c>
      <c r="J34" s="8">
        <v>1478269</v>
      </c>
      <c r="K34" s="8">
        <v>0</v>
      </c>
      <c r="L34" s="8">
        <v>3101279</v>
      </c>
      <c r="M34" s="8">
        <f t="shared" si="0"/>
        <v>3101279</v>
      </c>
      <c r="N34" s="1">
        <v>1100000</v>
      </c>
      <c r="O34" s="1">
        <v>0</v>
      </c>
      <c r="P34" s="1">
        <v>0</v>
      </c>
      <c r="Q34" s="1">
        <v>0</v>
      </c>
      <c r="R34" s="1">
        <v>81364</v>
      </c>
      <c r="S34" s="1">
        <v>0</v>
      </c>
      <c r="T34" s="1">
        <v>554422</v>
      </c>
      <c r="U34" s="1">
        <v>540</v>
      </c>
      <c r="V34" s="1">
        <v>365038</v>
      </c>
      <c r="W34" s="1">
        <v>2101364</v>
      </c>
      <c r="X34" s="1">
        <f t="shared" si="1"/>
        <v>2101364</v>
      </c>
    </row>
    <row r="35" spans="1:24">
      <c r="A35" s="1" t="s">
        <v>88</v>
      </c>
      <c r="B35" s="1">
        <v>0</v>
      </c>
      <c r="C35" s="1" t="b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8">
        <v>1599641</v>
      </c>
      <c r="J35" s="8">
        <v>0</v>
      </c>
      <c r="K35" s="8">
        <v>0</v>
      </c>
      <c r="L35" s="8">
        <v>1599641</v>
      </c>
      <c r="M35" s="8">
        <f t="shared" si="0"/>
        <v>1599641</v>
      </c>
      <c r="N35" s="1">
        <v>0</v>
      </c>
      <c r="O35" s="1">
        <v>684694</v>
      </c>
      <c r="P35" s="1">
        <v>0</v>
      </c>
      <c r="Q35" s="1">
        <v>0</v>
      </c>
      <c r="R35" s="1">
        <v>0</v>
      </c>
      <c r="S35" s="1">
        <v>0</v>
      </c>
      <c r="T35" s="1">
        <v>93750</v>
      </c>
      <c r="U35" s="1">
        <v>874</v>
      </c>
      <c r="V35" s="1">
        <v>80818</v>
      </c>
      <c r="W35" s="1">
        <v>860136</v>
      </c>
      <c r="X35" s="1">
        <f t="shared" si="1"/>
        <v>860136</v>
      </c>
    </row>
    <row r="36" spans="1:24">
      <c r="A36" s="1" t="s">
        <v>81</v>
      </c>
      <c r="B36" s="1" t="s">
        <v>82</v>
      </c>
      <c r="C36" s="1" t="b">
        <v>0</v>
      </c>
      <c r="D36" s="1">
        <v>63</v>
      </c>
      <c r="E36" s="1">
        <v>305</v>
      </c>
      <c r="F36" s="1">
        <v>14</v>
      </c>
      <c r="G36" s="1">
        <v>1902</v>
      </c>
      <c r="H36" s="1">
        <v>2572</v>
      </c>
      <c r="I36" s="8">
        <v>1550019</v>
      </c>
      <c r="J36" s="8">
        <v>315068</v>
      </c>
      <c r="K36" s="8">
        <v>0</v>
      </c>
      <c r="L36" s="8">
        <v>1865087</v>
      </c>
      <c r="M36" s="8">
        <f t="shared" ref="M36:M67" si="2">SUM(I36:K36)</f>
        <v>1865087</v>
      </c>
      <c r="N36" s="1">
        <v>600000</v>
      </c>
      <c r="O36" s="1">
        <v>0</v>
      </c>
      <c r="P36" s="1">
        <v>0</v>
      </c>
      <c r="Q36" s="1">
        <v>0</v>
      </c>
      <c r="R36" s="1">
        <v>3475</v>
      </c>
      <c r="S36" s="1">
        <v>0</v>
      </c>
      <c r="T36" s="1">
        <v>556416</v>
      </c>
      <c r="U36" s="1">
        <v>473</v>
      </c>
      <c r="V36" s="1">
        <v>250100</v>
      </c>
      <c r="W36" s="1">
        <v>1410464</v>
      </c>
      <c r="X36" s="1">
        <f t="shared" si="1"/>
        <v>1410464</v>
      </c>
    </row>
    <row r="37" spans="1:24">
      <c r="A37" s="1" t="s">
        <v>74</v>
      </c>
      <c r="B37" s="1" t="s">
        <v>75</v>
      </c>
      <c r="C37" s="1" t="b">
        <v>0</v>
      </c>
      <c r="D37" s="1">
        <v>12</v>
      </c>
      <c r="E37" s="1">
        <v>106</v>
      </c>
      <c r="F37" s="1">
        <v>3</v>
      </c>
      <c r="G37" s="1">
        <v>599</v>
      </c>
      <c r="H37" s="1">
        <v>904</v>
      </c>
      <c r="I37" s="8">
        <v>1451869</v>
      </c>
      <c r="J37" s="8">
        <v>189041</v>
      </c>
      <c r="K37" s="8">
        <v>0</v>
      </c>
      <c r="L37" s="8">
        <v>1640910</v>
      </c>
      <c r="M37" s="8">
        <f t="shared" si="2"/>
        <v>1640910</v>
      </c>
      <c r="N37" s="1">
        <v>750000</v>
      </c>
      <c r="O37" s="1">
        <v>0</v>
      </c>
      <c r="P37" s="1">
        <v>0</v>
      </c>
      <c r="Q37" s="1">
        <v>0</v>
      </c>
      <c r="R37" s="1">
        <v>25785</v>
      </c>
      <c r="S37" s="1">
        <v>0</v>
      </c>
      <c r="T37" s="1">
        <v>1105218</v>
      </c>
      <c r="U37" s="1">
        <v>1568</v>
      </c>
      <c r="V37" s="1">
        <v>210692</v>
      </c>
      <c r="W37" s="1">
        <v>2093263</v>
      </c>
      <c r="X37" s="1">
        <f t="shared" si="1"/>
        <v>2093263</v>
      </c>
    </row>
    <row r="38" spans="1:24">
      <c r="A38" s="1" t="s">
        <v>146</v>
      </c>
      <c r="B38" s="1" t="s">
        <v>147</v>
      </c>
      <c r="C38" s="1" t="b">
        <v>0</v>
      </c>
      <c r="D38" s="1">
        <v>2681</v>
      </c>
      <c r="E38" s="1">
        <v>94</v>
      </c>
      <c r="F38" s="1">
        <v>83</v>
      </c>
      <c r="G38" s="1">
        <v>1730</v>
      </c>
      <c r="H38" s="1">
        <v>3221</v>
      </c>
      <c r="I38" s="8">
        <v>1441898</v>
      </c>
      <c r="J38" s="8">
        <v>630137</v>
      </c>
      <c r="K38" s="8">
        <v>0</v>
      </c>
      <c r="L38" s="8">
        <v>2072035</v>
      </c>
      <c r="M38" s="8">
        <f t="shared" si="2"/>
        <v>2072035</v>
      </c>
      <c r="N38" s="1">
        <v>2000000</v>
      </c>
      <c r="O38" s="1">
        <v>0</v>
      </c>
      <c r="P38" s="1">
        <v>0</v>
      </c>
      <c r="Q38" s="1">
        <v>0</v>
      </c>
      <c r="R38" s="1">
        <v>178979</v>
      </c>
      <c r="S38" s="1">
        <v>0</v>
      </c>
      <c r="T38" s="1">
        <v>554422</v>
      </c>
      <c r="U38" s="1">
        <v>1191</v>
      </c>
      <c r="V38" s="1">
        <v>304110</v>
      </c>
      <c r="W38" s="1">
        <v>3038702</v>
      </c>
      <c r="X38" s="1">
        <f t="shared" si="1"/>
        <v>3038702</v>
      </c>
    </row>
    <row r="39" spans="1:24">
      <c r="A39" s="1" t="s">
        <v>169</v>
      </c>
      <c r="B39" s="1">
        <v>0</v>
      </c>
      <c r="C39" s="1" t="b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8">
        <v>1362375</v>
      </c>
      <c r="J39" s="8">
        <v>0</v>
      </c>
      <c r="K39" s="8">
        <v>0</v>
      </c>
      <c r="L39" s="8">
        <v>1362375</v>
      </c>
      <c r="M39" s="8">
        <f t="shared" si="2"/>
        <v>1362375</v>
      </c>
      <c r="N39" s="1">
        <v>100000</v>
      </c>
      <c r="O39" s="1">
        <v>181993</v>
      </c>
      <c r="P39" s="1">
        <v>0</v>
      </c>
      <c r="Q39" s="1">
        <v>0</v>
      </c>
      <c r="R39" s="1">
        <v>0</v>
      </c>
      <c r="S39" s="1">
        <v>0</v>
      </c>
      <c r="T39" s="1">
        <v>554422</v>
      </c>
      <c r="U39" s="1">
        <v>162</v>
      </c>
      <c r="V39" s="1">
        <v>162779</v>
      </c>
      <c r="W39" s="1">
        <v>999356</v>
      </c>
      <c r="X39" s="1">
        <f t="shared" si="1"/>
        <v>999356</v>
      </c>
    </row>
    <row r="40" spans="1:24">
      <c r="A40" s="1" t="s">
        <v>122</v>
      </c>
      <c r="B40" s="1" t="s">
        <v>123</v>
      </c>
      <c r="C40" s="1" t="b">
        <v>0</v>
      </c>
      <c r="D40" s="1">
        <v>36</v>
      </c>
      <c r="E40" s="1">
        <v>0</v>
      </c>
      <c r="F40" s="1">
        <v>0</v>
      </c>
      <c r="G40" s="1">
        <v>10</v>
      </c>
      <c r="H40" s="1">
        <v>517</v>
      </c>
      <c r="I40" s="8">
        <v>1324578</v>
      </c>
      <c r="J40" s="8">
        <v>560170</v>
      </c>
      <c r="K40" s="8">
        <v>0</v>
      </c>
      <c r="L40" s="8">
        <v>1884748</v>
      </c>
      <c r="M40" s="8">
        <f t="shared" si="2"/>
        <v>1884748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1"/>
        <v>0</v>
      </c>
    </row>
    <row r="41" spans="1:24">
      <c r="A41" s="1" t="s">
        <v>141</v>
      </c>
      <c r="B41" s="1" t="s">
        <v>142</v>
      </c>
      <c r="C41" s="1" t="b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8">
        <v>1297049</v>
      </c>
      <c r="J41" s="8">
        <v>13847074</v>
      </c>
      <c r="K41" s="8">
        <v>0</v>
      </c>
      <c r="L41" s="8">
        <v>15144123</v>
      </c>
      <c r="M41" s="8">
        <f t="shared" si="2"/>
        <v>15144123</v>
      </c>
      <c r="N41" s="1">
        <v>450000</v>
      </c>
      <c r="O41" s="1">
        <v>0</v>
      </c>
      <c r="P41" s="1">
        <v>0</v>
      </c>
      <c r="Q41" s="1">
        <v>0</v>
      </c>
      <c r="R41" s="1">
        <v>81353</v>
      </c>
      <c r="S41" s="1">
        <v>0</v>
      </c>
      <c r="T41" s="1">
        <v>0</v>
      </c>
      <c r="U41" s="1">
        <v>1085463</v>
      </c>
      <c r="V41" s="1">
        <v>317543</v>
      </c>
      <c r="W41" s="1">
        <v>1934359</v>
      </c>
      <c r="X41" s="1">
        <f t="shared" si="1"/>
        <v>1934359</v>
      </c>
    </row>
    <row r="42" spans="1:24">
      <c r="A42" s="1" t="s">
        <v>103</v>
      </c>
      <c r="B42" s="1" t="s">
        <v>104</v>
      </c>
      <c r="C42" s="1" t="b">
        <v>0</v>
      </c>
      <c r="D42" s="1">
        <v>16</v>
      </c>
      <c r="E42" s="1">
        <v>12</v>
      </c>
      <c r="F42" s="1">
        <v>0</v>
      </c>
      <c r="G42" s="1">
        <v>114</v>
      </c>
      <c r="H42" s="1">
        <v>136</v>
      </c>
      <c r="I42" s="8">
        <v>1056320</v>
      </c>
      <c r="J42" s="8">
        <v>360528</v>
      </c>
      <c r="K42" s="8">
        <v>0</v>
      </c>
      <c r="L42" s="8">
        <v>1416848</v>
      </c>
      <c r="M42" s="8">
        <f t="shared" si="2"/>
        <v>1416848</v>
      </c>
      <c r="N42" s="1">
        <v>1100000</v>
      </c>
      <c r="O42" s="1">
        <v>842924</v>
      </c>
      <c r="P42" s="1">
        <v>-719000</v>
      </c>
      <c r="Q42" s="1">
        <v>0</v>
      </c>
      <c r="R42" s="1">
        <v>0</v>
      </c>
      <c r="S42" s="1">
        <v>0</v>
      </c>
      <c r="T42" s="1">
        <v>1725545</v>
      </c>
      <c r="U42" s="1">
        <v>947</v>
      </c>
      <c r="V42" s="1">
        <v>251654</v>
      </c>
      <c r="W42" s="1">
        <v>3202070</v>
      </c>
      <c r="X42" s="1">
        <f t="shared" si="1"/>
        <v>3202070</v>
      </c>
    </row>
    <row r="43" spans="1:24">
      <c r="A43" s="1" t="s">
        <v>117</v>
      </c>
      <c r="B43" s="1" t="s">
        <v>118</v>
      </c>
      <c r="C43" s="1" t="b">
        <v>0</v>
      </c>
      <c r="D43" s="1">
        <v>222</v>
      </c>
      <c r="E43" s="1">
        <v>61</v>
      </c>
      <c r="F43" s="1">
        <v>48</v>
      </c>
      <c r="G43" s="1">
        <v>742</v>
      </c>
      <c r="H43" s="1">
        <v>1238</v>
      </c>
      <c r="I43" s="8">
        <v>880290</v>
      </c>
      <c r="J43" s="8">
        <v>409554</v>
      </c>
      <c r="K43" s="8">
        <v>-409554</v>
      </c>
      <c r="L43" s="8">
        <v>880290</v>
      </c>
      <c r="M43" s="8">
        <f t="shared" si="2"/>
        <v>880290</v>
      </c>
      <c r="N43" s="1">
        <v>400000</v>
      </c>
      <c r="O43" s="1">
        <v>1130036</v>
      </c>
      <c r="P43" s="1">
        <v>-33333</v>
      </c>
      <c r="Q43" s="1">
        <v>0</v>
      </c>
      <c r="R43" s="1">
        <v>43057</v>
      </c>
      <c r="S43" s="1">
        <v>0</v>
      </c>
      <c r="T43" s="1">
        <v>0</v>
      </c>
      <c r="U43" s="1">
        <v>778</v>
      </c>
      <c r="V43" s="1">
        <v>197091</v>
      </c>
      <c r="W43" s="1">
        <v>1737629</v>
      </c>
      <c r="X43" s="1">
        <f t="shared" si="1"/>
        <v>1737629</v>
      </c>
    </row>
    <row r="44" spans="1:24">
      <c r="A44" s="1" t="s">
        <v>69</v>
      </c>
      <c r="B44" s="1" t="s">
        <v>70</v>
      </c>
      <c r="C44" s="1" t="b">
        <v>0</v>
      </c>
      <c r="D44" s="1">
        <v>14368</v>
      </c>
      <c r="E44" s="1">
        <v>41</v>
      </c>
      <c r="F44" s="1">
        <v>171</v>
      </c>
      <c r="G44" s="1">
        <v>583</v>
      </c>
      <c r="H44" s="1">
        <v>4607</v>
      </c>
      <c r="I44" s="8">
        <v>850010</v>
      </c>
      <c r="J44" s="8">
        <v>126027</v>
      </c>
      <c r="K44" s="8">
        <v>0</v>
      </c>
      <c r="L44" s="8">
        <v>976037</v>
      </c>
      <c r="M44" s="8">
        <f t="shared" si="2"/>
        <v>976037</v>
      </c>
      <c r="N44" s="1">
        <v>400000</v>
      </c>
      <c r="O44" s="1">
        <v>0</v>
      </c>
      <c r="P44" s="1">
        <v>0</v>
      </c>
      <c r="Q44" s="1">
        <v>0</v>
      </c>
      <c r="R44" s="1">
        <v>83585</v>
      </c>
      <c r="S44" s="1">
        <v>0</v>
      </c>
      <c r="T44" s="1">
        <v>323466</v>
      </c>
      <c r="U44" s="1">
        <v>4669</v>
      </c>
      <c r="V44" s="1">
        <v>275101</v>
      </c>
      <c r="W44" s="1">
        <v>1086821</v>
      </c>
      <c r="X44" s="1">
        <f t="shared" si="1"/>
        <v>1086821</v>
      </c>
    </row>
    <row r="45" spans="1:24">
      <c r="A45" s="1" t="s">
        <v>244</v>
      </c>
      <c r="B45" s="1" t="s">
        <v>245</v>
      </c>
      <c r="C45" s="1" t="b">
        <v>0</v>
      </c>
      <c r="D45" s="1">
        <v>125</v>
      </c>
      <c r="E45" s="1">
        <v>0</v>
      </c>
      <c r="F45" s="1">
        <v>0</v>
      </c>
      <c r="G45" s="1">
        <v>23</v>
      </c>
      <c r="H45" s="1">
        <v>1088</v>
      </c>
      <c r="I45" s="8">
        <v>825464</v>
      </c>
      <c r="J45" s="8">
        <v>189041</v>
      </c>
      <c r="K45" s="8">
        <v>0</v>
      </c>
      <c r="L45" s="8">
        <v>1014505</v>
      </c>
      <c r="M45" s="8">
        <f t="shared" si="2"/>
        <v>1014505</v>
      </c>
      <c r="N45" s="1">
        <v>500000</v>
      </c>
      <c r="O45" s="1">
        <v>0</v>
      </c>
      <c r="P45" s="1">
        <v>0</v>
      </c>
      <c r="Q45" s="1">
        <v>0</v>
      </c>
      <c r="R45" s="1">
        <v>600</v>
      </c>
      <c r="S45" s="1">
        <v>0</v>
      </c>
      <c r="T45" s="1">
        <v>304805</v>
      </c>
      <c r="U45" s="1">
        <v>1215</v>
      </c>
      <c r="V45" s="1">
        <v>248017</v>
      </c>
      <c r="W45" s="1">
        <v>1054637</v>
      </c>
      <c r="X45" s="1">
        <f t="shared" si="1"/>
        <v>1054637</v>
      </c>
    </row>
    <row r="46" spans="1:24">
      <c r="A46" s="1" t="s">
        <v>45</v>
      </c>
      <c r="B46" s="1" t="s">
        <v>46</v>
      </c>
      <c r="C46" s="1" t="b">
        <v>0</v>
      </c>
      <c r="D46" s="1">
        <v>14</v>
      </c>
      <c r="E46" s="1">
        <v>25</v>
      </c>
      <c r="F46" s="1">
        <v>2</v>
      </c>
      <c r="G46" s="1">
        <v>2326</v>
      </c>
      <c r="H46" s="1">
        <v>2475</v>
      </c>
      <c r="I46" s="8">
        <v>765313</v>
      </c>
      <c r="J46" s="8">
        <v>189041</v>
      </c>
      <c r="K46" s="8">
        <v>0</v>
      </c>
      <c r="L46" s="8">
        <v>954354</v>
      </c>
      <c r="M46" s="8">
        <f t="shared" si="2"/>
        <v>954354</v>
      </c>
      <c r="N46" s="1">
        <v>850000</v>
      </c>
      <c r="O46" s="1">
        <v>0</v>
      </c>
      <c r="P46" s="1">
        <v>0</v>
      </c>
      <c r="Q46" s="1">
        <v>0</v>
      </c>
      <c r="R46" s="1">
        <v>84208</v>
      </c>
      <c r="S46" s="1">
        <v>0</v>
      </c>
      <c r="T46" s="1">
        <v>831809</v>
      </c>
      <c r="U46" s="1">
        <v>272</v>
      </c>
      <c r="V46" s="1">
        <v>248546</v>
      </c>
      <c r="W46" s="1">
        <v>2014835</v>
      </c>
      <c r="X46" s="1">
        <f t="shared" si="1"/>
        <v>2014835</v>
      </c>
    </row>
    <row r="47" spans="1:24">
      <c r="A47" s="1" t="s">
        <v>125</v>
      </c>
      <c r="B47" s="1" t="s">
        <v>126</v>
      </c>
      <c r="C47" s="1" t="b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8">
        <v>759557</v>
      </c>
      <c r="J47" s="8">
        <v>0</v>
      </c>
      <c r="K47" s="8">
        <v>0</v>
      </c>
      <c r="L47" s="8">
        <v>759557</v>
      </c>
      <c r="M47" s="8">
        <f t="shared" si="2"/>
        <v>759557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 t="shared" si="1"/>
        <v>0</v>
      </c>
    </row>
    <row r="48" spans="1:24">
      <c r="A48" s="1" t="s">
        <v>58</v>
      </c>
      <c r="B48" s="1" t="s">
        <v>59</v>
      </c>
      <c r="C48" s="1" t="b">
        <v>0</v>
      </c>
      <c r="D48" s="1">
        <v>13</v>
      </c>
      <c r="E48" s="1">
        <v>54</v>
      </c>
      <c r="F48" s="1">
        <v>1</v>
      </c>
      <c r="G48" s="1">
        <v>720</v>
      </c>
      <c r="H48" s="1">
        <v>894</v>
      </c>
      <c r="I48" s="8">
        <v>757301</v>
      </c>
      <c r="J48" s="8">
        <v>934065</v>
      </c>
      <c r="K48" s="8">
        <v>0</v>
      </c>
      <c r="L48" s="8">
        <v>1691366</v>
      </c>
      <c r="M48" s="8">
        <f t="shared" si="2"/>
        <v>1691366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 t="shared" si="1"/>
        <v>0</v>
      </c>
    </row>
    <row r="49" spans="1:24">
      <c r="A49" s="1" t="s">
        <v>158</v>
      </c>
      <c r="B49" s="1" t="s">
        <v>159</v>
      </c>
      <c r="C49" s="1" t="b">
        <v>0</v>
      </c>
      <c r="D49" s="1">
        <v>34</v>
      </c>
      <c r="E49" s="1">
        <v>35</v>
      </c>
      <c r="F49" s="1">
        <v>5</v>
      </c>
      <c r="G49" s="1">
        <v>589</v>
      </c>
      <c r="H49" s="1">
        <v>719</v>
      </c>
      <c r="I49" s="8">
        <v>754966</v>
      </c>
      <c r="J49" s="8">
        <v>363428</v>
      </c>
      <c r="K49" s="8">
        <v>0</v>
      </c>
      <c r="L49" s="8">
        <v>1118394</v>
      </c>
      <c r="M49" s="8">
        <f t="shared" si="2"/>
        <v>1118394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f t="shared" si="1"/>
        <v>0</v>
      </c>
    </row>
    <row r="50" spans="1:24">
      <c r="A50" s="4" t="s">
        <v>35</v>
      </c>
      <c r="B50" s="4" t="s">
        <v>36</v>
      </c>
      <c r="C50" s="4" t="b">
        <v>1</v>
      </c>
      <c r="D50" s="4">
        <v>61</v>
      </c>
      <c r="E50" s="4">
        <v>53</v>
      </c>
      <c r="F50" s="4">
        <v>15</v>
      </c>
      <c r="G50" s="4">
        <v>2271</v>
      </c>
      <c r="H50" s="4">
        <v>2374</v>
      </c>
      <c r="I50" s="9">
        <v>671737</v>
      </c>
      <c r="J50" s="9">
        <v>1248318</v>
      </c>
      <c r="K50" s="9">
        <v>0</v>
      </c>
      <c r="L50" s="9">
        <v>1920055</v>
      </c>
      <c r="M50" s="9">
        <f t="shared" si="2"/>
        <v>1920055</v>
      </c>
      <c r="N50" s="4">
        <v>700000</v>
      </c>
      <c r="O50" s="4">
        <v>0</v>
      </c>
      <c r="P50" s="4">
        <v>0</v>
      </c>
      <c r="Q50" s="4">
        <v>0</v>
      </c>
      <c r="R50" s="4">
        <v>127017</v>
      </c>
      <c r="S50" s="4">
        <v>0</v>
      </c>
      <c r="T50" s="4">
        <v>300000</v>
      </c>
      <c r="U50" s="4">
        <v>150458</v>
      </c>
      <c r="V50" s="4">
        <v>309946</v>
      </c>
      <c r="W50" s="4">
        <v>1587421</v>
      </c>
      <c r="X50" s="1">
        <f t="shared" si="1"/>
        <v>1587421</v>
      </c>
    </row>
    <row r="51" spans="1:24">
      <c r="A51" s="1" t="s">
        <v>170</v>
      </c>
      <c r="B51" s="1" t="s">
        <v>171</v>
      </c>
      <c r="C51" s="1" t="b">
        <v>0</v>
      </c>
      <c r="D51" s="1">
        <v>16</v>
      </c>
      <c r="E51" s="1">
        <v>1</v>
      </c>
      <c r="F51" s="1">
        <v>8</v>
      </c>
      <c r="G51" s="1">
        <v>723</v>
      </c>
      <c r="H51" s="1">
        <v>936</v>
      </c>
      <c r="I51" s="8">
        <v>664461</v>
      </c>
      <c r="J51" s="8">
        <v>956775</v>
      </c>
      <c r="K51" s="8">
        <v>0</v>
      </c>
      <c r="L51" s="8">
        <v>1621236</v>
      </c>
      <c r="M51" s="8">
        <f t="shared" si="2"/>
        <v>1621236</v>
      </c>
      <c r="N51" s="1">
        <v>350000</v>
      </c>
      <c r="O51" s="1">
        <v>0</v>
      </c>
      <c r="P51" s="1">
        <v>0</v>
      </c>
      <c r="Q51" s="1">
        <v>0</v>
      </c>
      <c r="R51" s="1">
        <v>23870</v>
      </c>
      <c r="S51" s="1">
        <v>0</v>
      </c>
      <c r="T51" s="1">
        <v>556416</v>
      </c>
      <c r="U51" s="1">
        <v>285414</v>
      </c>
      <c r="V51" s="1">
        <v>199157</v>
      </c>
      <c r="W51" s="1">
        <v>1414857</v>
      </c>
      <c r="X51" s="1">
        <f t="shared" si="1"/>
        <v>1414857</v>
      </c>
    </row>
    <row r="52" spans="1:24">
      <c r="A52" s="1" t="s">
        <v>189</v>
      </c>
      <c r="B52" s="1" t="s">
        <v>190</v>
      </c>
      <c r="C52" s="1" t="b">
        <v>0</v>
      </c>
      <c r="D52" s="1">
        <v>215</v>
      </c>
      <c r="E52" s="1">
        <v>25</v>
      </c>
      <c r="F52" s="1">
        <v>2</v>
      </c>
      <c r="G52" s="1">
        <v>508</v>
      </c>
      <c r="H52" s="1">
        <v>1433</v>
      </c>
      <c r="I52" s="8">
        <v>664375</v>
      </c>
      <c r="J52" s="8">
        <v>94556</v>
      </c>
      <c r="K52" s="8">
        <v>0</v>
      </c>
      <c r="L52" s="8">
        <v>758931</v>
      </c>
      <c r="M52" s="8">
        <f t="shared" si="2"/>
        <v>758931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f t="shared" si="1"/>
        <v>0</v>
      </c>
    </row>
    <row r="53" spans="1:24">
      <c r="A53" s="1" t="s">
        <v>60</v>
      </c>
      <c r="B53" s="1" t="s">
        <v>61</v>
      </c>
      <c r="C53" s="1" t="b">
        <v>0</v>
      </c>
      <c r="D53" s="1">
        <v>12</v>
      </c>
      <c r="E53" s="1">
        <v>10</v>
      </c>
      <c r="F53" s="1">
        <v>0</v>
      </c>
      <c r="G53" s="1">
        <v>58</v>
      </c>
      <c r="H53" s="1">
        <v>764</v>
      </c>
      <c r="I53" s="8">
        <v>651850</v>
      </c>
      <c r="J53" s="8">
        <v>386335</v>
      </c>
      <c r="K53" s="8">
        <v>0</v>
      </c>
      <c r="L53" s="8">
        <v>1038185</v>
      </c>
      <c r="M53" s="8">
        <f t="shared" si="2"/>
        <v>1038185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f t="shared" si="1"/>
        <v>0</v>
      </c>
    </row>
    <row r="54" spans="1:24" s="6" customFormat="1">
      <c r="A54" s="1" t="s">
        <v>106</v>
      </c>
      <c r="B54" s="1" t="s">
        <v>107</v>
      </c>
      <c r="C54" s="1" t="b">
        <v>0</v>
      </c>
      <c r="D54" s="1">
        <v>44</v>
      </c>
      <c r="E54" s="1">
        <v>10</v>
      </c>
      <c r="F54" s="1">
        <v>27</v>
      </c>
      <c r="G54" s="1">
        <v>178</v>
      </c>
      <c r="H54" s="1">
        <v>209</v>
      </c>
      <c r="I54" s="8">
        <v>636246</v>
      </c>
      <c r="J54" s="8">
        <v>259907</v>
      </c>
      <c r="K54" s="8">
        <v>0</v>
      </c>
      <c r="L54" s="8">
        <v>896153</v>
      </c>
      <c r="M54" s="8">
        <f t="shared" si="2"/>
        <v>896153</v>
      </c>
      <c r="N54" s="1">
        <v>850000</v>
      </c>
      <c r="O54" s="1">
        <v>0</v>
      </c>
      <c r="P54" s="1">
        <v>0</v>
      </c>
      <c r="Q54" s="1">
        <v>0</v>
      </c>
      <c r="R54" s="1">
        <v>48405</v>
      </c>
      <c r="S54" s="1">
        <v>0</v>
      </c>
      <c r="T54" s="1">
        <v>375304</v>
      </c>
      <c r="U54" s="1">
        <v>60814</v>
      </c>
      <c r="V54" s="1">
        <v>231946</v>
      </c>
      <c r="W54" s="1">
        <v>1566469</v>
      </c>
      <c r="X54" s="6">
        <f t="shared" si="1"/>
        <v>1566469</v>
      </c>
    </row>
    <row r="55" spans="1:24">
      <c r="A55" s="1" t="s">
        <v>136</v>
      </c>
      <c r="B55" s="1" t="s">
        <v>137</v>
      </c>
      <c r="C55" s="1" t="b">
        <v>0</v>
      </c>
      <c r="D55" s="1">
        <v>1941</v>
      </c>
      <c r="E55" s="1">
        <v>180</v>
      </c>
      <c r="F55" s="1">
        <v>61</v>
      </c>
      <c r="G55" s="1">
        <v>1847</v>
      </c>
      <c r="H55" s="1">
        <v>4009</v>
      </c>
      <c r="I55" s="8">
        <v>608750</v>
      </c>
      <c r="J55" s="8">
        <v>524169</v>
      </c>
      <c r="K55" s="8">
        <v>-329825</v>
      </c>
      <c r="L55" s="8">
        <v>803094</v>
      </c>
      <c r="M55" s="8">
        <f t="shared" si="2"/>
        <v>803094</v>
      </c>
      <c r="N55" s="1">
        <v>1150000</v>
      </c>
      <c r="O55" s="1">
        <v>2157527</v>
      </c>
      <c r="P55" s="1">
        <v>-934484</v>
      </c>
      <c r="Q55" s="1">
        <v>0</v>
      </c>
      <c r="R55" s="1">
        <v>76169</v>
      </c>
      <c r="S55" s="1">
        <v>0</v>
      </c>
      <c r="T55" s="1">
        <v>983346</v>
      </c>
      <c r="U55" s="1">
        <v>52382</v>
      </c>
      <c r="V55" s="1">
        <v>374125</v>
      </c>
      <c r="W55" s="1">
        <v>3859065</v>
      </c>
      <c r="X55" s="1">
        <f t="shared" si="1"/>
        <v>3859065</v>
      </c>
    </row>
    <row r="56" spans="1:24">
      <c r="A56" s="1" t="s">
        <v>209</v>
      </c>
      <c r="B56" s="1" t="s">
        <v>210</v>
      </c>
      <c r="C56" s="1" t="b">
        <v>0</v>
      </c>
      <c r="D56" s="1">
        <v>1215</v>
      </c>
      <c r="E56" s="1">
        <v>74</v>
      </c>
      <c r="F56" s="1">
        <v>65</v>
      </c>
      <c r="G56" s="1">
        <v>4527</v>
      </c>
      <c r="H56" s="1">
        <v>15149</v>
      </c>
      <c r="I56" s="8">
        <v>607837</v>
      </c>
      <c r="J56" s="8">
        <v>379164</v>
      </c>
      <c r="K56" s="8">
        <v>0</v>
      </c>
      <c r="L56" s="8">
        <v>987001</v>
      </c>
      <c r="M56" s="8">
        <f t="shared" si="2"/>
        <v>987001</v>
      </c>
      <c r="N56" s="1">
        <v>650000</v>
      </c>
      <c r="O56" s="1">
        <v>0</v>
      </c>
      <c r="P56" s="1">
        <v>0</v>
      </c>
      <c r="Q56" s="1">
        <v>0</v>
      </c>
      <c r="R56" s="1">
        <v>137767</v>
      </c>
      <c r="S56" s="1">
        <v>0</v>
      </c>
      <c r="T56" s="1">
        <v>0</v>
      </c>
      <c r="U56" s="1">
        <v>705</v>
      </c>
      <c r="V56" s="1">
        <v>269076</v>
      </c>
      <c r="W56" s="1">
        <v>1057548</v>
      </c>
      <c r="X56" s="1">
        <f t="shared" si="1"/>
        <v>1057548</v>
      </c>
    </row>
    <row r="57" spans="1:24">
      <c r="A57" s="1" t="s">
        <v>101</v>
      </c>
      <c r="B57" s="1" t="s">
        <v>102</v>
      </c>
      <c r="C57" s="1" t="b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8">
        <v>601438</v>
      </c>
      <c r="J57" s="8">
        <v>407503</v>
      </c>
      <c r="K57" s="8">
        <v>0</v>
      </c>
      <c r="L57" s="8">
        <v>1008941</v>
      </c>
      <c r="M57" s="8">
        <f t="shared" si="2"/>
        <v>1008941</v>
      </c>
      <c r="N57" s="1">
        <v>200000</v>
      </c>
      <c r="O57" s="1">
        <v>0</v>
      </c>
      <c r="P57" s="1">
        <v>0</v>
      </c>
      <c r="Q57" s="1">
        <v>0</v>
      </c>
      <c r="R57" s="1">
        <v>21530</v>
      </c>
      <c r="S57" s="1">
        <v>0</v>
      </c>
      <c r="T57" s="1">
        <v>2234774</v>
      </c>
      <c r="U57" s="1">
        <v>53775</v>
      </c>
      <c r="V57" s="1">
        <v>182245</v>
      </c>
      <c r="W57" s="1">
        <v>2692324</v>
      </c>
      <c r="X57" s="1">
        <f t="shared" si="1"/>
        <v>2692324</v>
      </c>
    </row>
    <row r="58" spans="1:24">
      <c r="A58" s="1" t="s">
        <v>110</v>
      </c>
      <c r="B58" s="1" t="s">
        <v>111</v>
      </c>
      <c r="C58" s="1" t="b">
        <v>0</v>
      </c>
      <c r="D58" s="1">
        <v>19</v>
      </c>
      <c r="E58" s="1">
        <v>10</v>
      </c>
      <c r="F58" s="1">
        <v>11</v>
      </c>
      <c r="G58" s="1">
        <v>379</v>
      </c>
      <c r="H58" s="1">
        <v>460</v>
      </c>
      <c r="I58" s="8">
        <v>591250</v>
      </c>
      <c r="J58" s="8">
        <v>576792</v>
      </c>
      <c r="K58" s="8">
        <v>0</v>
      </c>
      <c r="L58" s="8">
        <v>1168042</v>
      </c>
      <c r="M58" s="8">
        <f t="shared" si="2"/>
        <v>1168042</v>
      </c>
      <c r="N58" s="1">
        <v>300000</v>
      </c>
      <c r="O58" s="1">
        <v>0</v>
      </c>
      <c r="P58" s="1">
        <v>-575000</v>
      </c>
      <c r="Q58" s="1">
        <v>0</v>
      </c>
      <c r="R58" s="1">
        <v>0</v>
      </c>
      <c r="S58" s="1">
        <v>0</v>
      </c>
      <c r="T58" s="1">
        <v>275000</v>
      </c>
      <c r="U58" s="1">
        <v>152055</v>
      </c>
      <c r="V58" s="1">
        <v>247338</v>
      </c>
      <c r="W58" s="1">
        <v>399393</v>
      </c>
      <c r="X58" s="1">
        <f t="shared" si="1"/>
        <v>399393</v>
      </c>
    </row>
    <row r="59" spans="1:24">
      <c r="A59" s="1" t="s">
        <v>160</v>
      </c>
      <c r="B59" s="1" t="s">
        <v>161</v>
      </c>
      <c r="C59" s="1" t="b">
        <v>0</v>
      </c>
      <c r="D59" s="1">
        <v>49</v>
      </c>
      <c r="E59" s="1">
        <v>52</v>
      </c>
      <c r="F59" s="1">
        <v>0</v>
      </c>
      <c r="G59" s="1">
        <v>1469</v>
      </c>
      <c r="H59" s="1">
        <v>1744</v>
      </c>
      <c r="I59" s="8">
        <v>506765</v>
      </c>
      <c r="J59" s="8">
        <v>441096</v>
      </c>
      <c r="K59" s="8">
        <v>0</v>
      </c>
      <c r="L59" s="8">
        <v>947861</v>
      </c>
      <c r="M59" s="8">
        <f t="shared" si="2"/>
        <v>947861</v>
      </c>
      <c r="N59" s="1">
        <v>900000</v>
      </c>
      <c r="O59" s="1">
        <v>0</v>
      </c>
      <c r="P59" s="1">
        <v>-125000</v>
      </c>
      <c r="Q59" s="1">
        <v>0</v>
      </c>
      <c r="R59" s="1">
        <v>228763</v>
      </c>
      <c r="S59" s="1">
        <v>0</v>
      </c>
      <c r="T59" s="1">
        <v>0</v>
      </c>
      <c r="U59" s="1">
        <v>51587</v>
      </c>
      <c r="V59" s="1">
        <v>263413</v>
      </c>
      <c r="W59" s="1">
        <v>1318763</v>
      </c>
      <c r="X59" s="1">
        <f t="shared" si="1"/>
        <v>1318763</v>
      </c>
    </row>
    <row r="60" spans="1:24">
      <c r="A60" s="1" t="s">
        <v>193</v>
      </c>
      <c r="B60" s="1" t="s">
        <v>194</v>
      </c>
      <c r="C60" s="1" t="b">
        <v>0</v>
      </c>
      <c r="D60" s="1">
        <v>28</v>
      </c>
      <c r="E60" s="1">
        <v>0</v>
      </c>
      <c r="F60" s="1">
        <v>0</v>
      </c>
      <c r="G60" s="1">
        <v>22</v>
      </c>
      <c r="H60" s="1">
        <v>232</v>
      </c>
      <c r="I60" s="8">
        <v>493489</v>
      </c>
      <c r="J60" s="8">
        <v>462384</v>
      </c>
      <c r="K60" s="8">
        <v>0</v>
      </c>
      <c r="L60" s="8">
        <v>955873</v>
      </c>
      <c r="M60" s="8">
        <f t="shared" si="2"/>
        <v>955873</v>
      </c>
      <c r="N60" s="1">
        <v>0</v>
      </c>
      <c r="O60" s="1">
        <v>1848227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1848227</v>
      </c>
      <c r="X60" s="1">
        <f t="shared" si="1"/>
        <v>1848227</v>
      </c>
    </row>
    <row r="61" spans="1:24">
      <c r="A61" s="1" t="s">
        <v>41</v>
      </c>
      <c r="B61" s="1" t="s">
        <v>42</v>
      </c>
      <c r="C61" s="1" t="b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8">
        <v>436515</v>
      </c>
      <c r="J61" s="8">
        <v>441096</v>
      </c>
      <c r="K61" s="8">
        <v>0</v>
      </c>
      <c r="L61" s="8">
        <v>877611</v>
      </c>
      <c r="M61" s="8">
        <f t="shared" si="2"/>
        <v>877611</v>
      </c>
      <c r="N61" s="1">
        <v>750000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304805</v>
      </c>
      <c r="U61" s="1">
        <v>819288</v>
      </c>
      <c r="V61" s="1">
        <v>272880</v>
      </c>
      <c r="W61" s="1">
        <v>2146973</v>
      </c>
      <c r="X61" s="1">
        <f t="shared" si="1"/>
        <v>2146973</v>
      </c>
    </row>
    <row r="62" spans="1:24">
      <c r="A62" s="1" t="s">
        <v>143</v>
      </c>
      <c r="B62" s="1">
        <v>0</v>
      </c>
      <c r="C62" s="1" t="b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8">
        <v>431750</v>
      </c>
      <c r="J62" s="8">
        <v>44093</v>
      </c>
      <c r="K62" s="8">
        <v>-44093</v>
      </c>
      <c r="L62" s="8">
        <v>431750</v>
      </c>
      <c r="M62" s="8">
        <f t="shared" si="2"/>
        <v>431750</v>
      </c>
      <c r="N62" s="1">
        <v>0</v>
      </c>
      <c r="O62" s="1">
        <v>0</v>
      </c>
      <c r="P62" s="1">
        <v>-25000</v>
      </c>
      <c r="Q62" s="1">
        <v>108750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83750</v>
      </c>
      <c r="X62" s="1">
        <f t="shared" si="1"/>
        <v>83750</v>
      </c>
    </row>
    <row r="63" spans="1:24">
      <c r="A63" s="1" t="s">
        <v>89</v>
      </c>
      <c r="B63" s="1">
        <v>0</v>
      </c>
      <c r="C63" s="1" t="b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8">
        <v>412878</v>
      </c>
      <c r="J63" s="8">
        <v>0</v>
      </c>
      <c r="K63" s="8">
        <v>0</v>
      </c>
      <c r="L63" s="8">
        <v>412878</v>
      </c>
      <c r="M63" s="8">
        <f t="shared" si="2"/>
        <v>412878</v>
      </c>
      <c r="N63" s="1">
        <v>0</v>
      </c>
      <c r="O63" s="1">
        <v>0</v>
      </c>
      <c r="P63" s="1">
        <v>-25000</v>
      </c>
      <c r="Q63" s="1">
        <v>112492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87492</v>
      </c>
      <c r="X63" s="1">
        <f t="shared" si="1"/>
        <v>87492</v>
      </c>
    </row>
    <row r="64" spans="1:24">
      <c r="A64" s="1" t="s">
        <v>191</v>
      </c>
      <c r="B64" s="1" t="s">
        <v>192</v>
      </c>
      <c r="C64" s="1" t="b">
        <v>0</v>
      </c>
      <c r="D64" s="1">
        <v>45</v>
      </c>
      <c r="E64" s="1">
        <v>11</v>
      </c>
      <c r="F64" s="1">
        <v>2</v>
      </c>
      <c r="G64" s="1">
        <v>395</v>
      </c>
      <c r="H64" s="1">
        <v>2192</v>
      </c>
      <c r="I64" s="8">
        <v>400478</v>
      </c>
      <c r="J64" s="8">
        <v>196983</v>
      </c>
      <c r="K64" s="8">
        <v>0</v>
      </c>
      <c r="L64" s="8">
        <v>597461</v>
      </c>
      <c r="M64" s="8">
        <f t="shared" si="2"/>
        <v>597461</v>
      </c>
      <c r="N64" s="1">
        <v>400000</v>
      </c>
      <c r="O64" s="1">
        <v>0</v>
      </c>
      <c r="P64" s="1">
        <v>0</v>
      </c>
      <c r="Q64" s="1">
        <v>0</v>
      </c>
      <c r="R64" s="1">
        <v>57580</v>
      </c>
      <c r="S64" s="1">
        <v>0</v>
      </c>
      <c r="T64" s="1">
        <v>125000</v>
      </c>
      <c r="U64" s="1">
        <v>330</v>
      </c>
      <c r="V64" s="1">
        <v>229284</v>
      </c>
      <c r="W64" s="1">
        <v>812194</v>
      </c>
      <c r="X64" s="1">
        <f t="shared" si="1"/>
        <v>812194</v>
      </c>
    </row>
    <row r="65" spans="1:24">
      <c r="A65" s="4" t="s">
        <v>33</v>
      </c>
      <c r="B65" s="4" t="s">
        <v>34</v>
      </c>
      <c r="C65" s="4" t="b">
        <v>1</v>
      </c>
      <c r="D65" s="4">
        <v>16</v>
      </c>
      <c r="E65" s="4">
        <v>52</v>
      </c>
      <c r="F65" s="4">
        <v>6</v>
      </c>
      <c r="G65" s="4">
        <v>874</v>
      </c>
      <c r="H65" s="4">
        <v>873</v>
      </c>
      <c r="I65" s="9">
        <v>384728</v>
      </c>
      <c r="J65" s="9">
        <v>393818</v>
      </c>
      <c r="K65" s="9">
        <v>0</v>
      </c>
      <c r="L65" s="9">
        <v>778546</v>
      </c>
      <c r="M65" s="9">
        <f t="shared" si="2"/>
        <v>778546</v>
      </c>
      <c r="N65" s="4">
        <v>600000</v>
      </c>
      <c r="O65" s="4">
        <v>0</v>
      </c>
      <c r="P65" s="4">
        <v>0</v>
      </c>
      <c r="Q65" s="4">
        <v>0</v>
      </c>
      <c r="R65" s="4">
        <v>125978</v>
      </c>
      <c r="S65" s="4">
        <v>0</v>
      </c>
      <c r="T65" s="4">
        <v>71023</v>
      </c>
      <c r="U65" s="4">
        <v>200308</v>
      </c>
      <c r="V65" s="4">
        <v>274975</v>
      </c>
      <c r="W65" s="4">
        <v>1272284</v>
      </c>
      <c r="X65" s="1">
        <f t="shared" si="1"/>
        <v>1272284</v>
      </c>
    </row>
    <row r="66" spans="1:24">
      <c r="A66" s="1" t="s">
        <v>124</v>
      </c>
      <c r="B66" s="1">
        <v>0</v>
      </c>
      <c r="C66" s="1" t="b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8">
        <v>372205</v>
      </c>
      <c r="J66" s="8">
        <v>153686</v>
      </c>
      <c r="K66" s="8">
        <v>-153686</v>
      </c>
      <c r="L66" s="8">
        <v>372205</v>
      </c>
      <c r="M66" s="8">
        <f t="shared" si="2"/>
        <v>372205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f t="shared" si="1"/>
        <v>0</v>
      </c>
    </row>
    <row r="67" spans="1:24">
      <c r="A67" s="1" t="s">
        <v>162</v>
      </c>
      <c r="B67" s="1">
        <v>0</v>
      </c>
      <c r="C67" s="1" t="b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8">
        <v>371750</v>
      </c>
      <c r="J67" s="8">
        <v>0</v>
      </c>
      <c r="K67" s="8">
        <v>0</v>
      </c>
      <c r="L67" s="8">
        <v>371750</v>
      </c>
      <c r="M67" s="8">
        <f t="shared" si="2"/>
        <v>371750</v>
      </c>
      <c r="N67" s="1">
        <v>0</v>
      </c>
      <c r="O67" s="1">
        <v>0</v>
      </c>
      <c r="P67" s="1">
        <v>-25000</v>
      </c>
      <c r="Q67" s="1">
        <v>102492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77492</v>
      </c>
      <c r="X67" s="1">
        <f t="shared" si="1"/>
        <v>77492</v>
      </c>
    </row>
    <row r="68" spans="1:24">
      <c r="A68" s="1" t="s">
        <v>92</v>
      </c>
      <c r="B68" s="1" t="s">
        <v>93</v>
      </c>
      <c r="C68" s="1" t="b">
        <v>0</v>
      </c>
      <c r="D68" s="1">
        <v>13</v>
      </c>
      <c r="E68" s="1">
        <v>0</v>
      </c>
      <c r="F68" s="1">
        <v>0</v>
      </c>
      <c r="G68" s="1">
        <v>2</v>
      </c>
      <c r="H68" s="1">
        <v>57</v>
      </c>
      <c r="I68" s="8">
        <v>343434</v>
      </c>
      <c r="J68" s="8">
        <v>0</v>
      </c>
      <c r="K68" s="8">
        <v>0</v>
      </c>
      <c r="L68" s="8">
        <v>343434</v>
      </c>
      <c r="M68" s="8">
        <f t="shared" ref="M68:M99" si="3">SUM(I68:K68)</f>
        <v>343434</v>
      </c>
      <c r="N68" s="1">
        <v>0</v>
      </c>
      <c r="O68" s="1">
        <v>181755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181755</v>
      </c>
      <c r="X68" s="1">
        <f t="shared" si="1"/>
        <v>181755</v>
      </c>
    </row>
    <row r="69" spans="1:24">
      <c r="A69" s="1" t="s">
        <v>184</v>
      </c>
      <c r="B69" s="1" t="s">
        <v>185</v>
      </c>
      <c r="C69" s="1" t="b">
        <v>0</v>
      </c>
      <c r="D69" s="1">
        <v>136</v>
      </c>
      <c r="E69" s="1">
        <v>24</v>
      </c>
      <c r="F69" s="1">
        <v>6</v>
      </c>
      <c r="G69" s="1">
        <v>2477</v>
      </c>
      <c r="H69" s="1">
        <v>3136</v>
      </c>
      <c r="I69" s="8">
        <v>281073</v>
      </c>
      <c r="J69" s="8">
        <v>213063</v>
      </c>
      <c r="K69" s="8">
        <v>0</v>
      </c>
      <c r="L69" s="8">
        <v>494136</v>
      </c>
      <c r="M69" s="8">
        <f t="shared" si="3"/>
        <v>494136</v>
      </c>
      <c r="N69" s="1">
        <v>600000</v>
      </c>
      <c r="O69" s="1">
        <v>187469</v>
      </c>
      <c r="P69" s="1">
        <v>0</v>
      </c>
      <c r="Q69" s="1">
        <v>0</v>
      </c>
      <c r="R69" s="1">
        <v>116337</v>
      </c>
      <c r="S69" s="1">
        <v>0</v>
      </c>
      <c r="T69" s="1">
        <v>422158</v>
      </c>
      <c r="U69" s="1">
        <v>2401</v>
      </c>
      <c r="V69" s="1">
        <v>248146</v>
      </c>
      <c r="W69" s="1">
        <v>1576511</v>
      </c>
      <c r="X69" s="1">
        <f t="shared" ref="X69:X116" si="4">SUM(N69:V69)</f>
        <v>1576511</v>
      </c>
    </row>
    <row r="70" spans="1:24">
      <c r="A70" s="1" t="s">
        <v>176</v>
      </c>
      <c r="B70" s="1">
        <v>0</v>
      </c>
      <c r="C70" s="1" t="b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8">
        <v>257817</v>
      </c>
      <c r="J70" s="8">
        <v>0</v>
      </c>
      <c r="K70" s="8">
        <v>0</v>
      </c>
      <c r="L70" s="8">
        <v>257817</v>
      </c>
      <c r="M70" s="8">
        <f t="shared" si="3"/>
        <v>257817</v>
      </c>
      <c r="N70" s="1">
        <v>0</v>
      </c>
      <c r="O70" s="1">
        <v>178980</v>
      </c>
      <c r="P70" s="1">
        <v>0</v>
      </c>
      <c r="Q70" s="1">
        <v>0</v>
      </c>
      <c r="R70" s="1">
        <v>3486</v>
      </c>
      <c r="S70" s="1">
        <v>0</v>
      </c>
      <c r="T70" s="1">
        <v>0</v>
      </c>
      <c r="U70" s="1">
        <v>0</v>
      </c>
      <c r="V70" s="1">
        <v>0</v>
      </c>
      <c r="W70" s="1">
        <v>182466</v>
      </c>
      <c r="X70" s="1">
        <f t="shared" si="4"/>
        <v>182466</v>
      </c>
    </row>
    <row r="71" spans="1:24">
      <c r="A71" s="1" t="s">
        <v>195</v>
      </c>
      <c r="B71" s="1">
        <v>0</v>
      </c>
      <c r="C71" s="1" t="b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8">
        <v>192758</v>
      </c>
      <c r="J71" s="8">
        <v>0</v>
      </c>
      <c r="K71" s="8">
        <v>0</v>
      </c>
      <c r="L71" s="8">
        <v>192758</v>
      </c>
      <c r="M71" s="8">
        <f t="shared" si="3"/>
        <v>192758</v>
      </c>
      <c r="N71" s="1">
        <v>0</v>
      </c>
      <c r="O71" s="1">
        <v>0</v>
      </c>
      <c r="P71" s="1">
        <v>0</v>
      </c>
      <c r="Q71" s="1">
        <v>0</v>
      </c>
      <c r="R71" s="1">
        <v>55097</v>
      </c>
      <c r="S71" s="1">
        <v>0</v>
      </c>
      <c r="T71" s="1">
        <v>0</v>
      </c>
      <c r="U71" s="1">
        <v>0</v>
      </c>
      <c r="V71" s="1">
        <v>0</v>
      </c>
      <c r="W71" s="1">
        <v>55097</v>
      </c>
      <c r="X71" s="1">
        <f t="shared" si="4"/>
        <v>55097</v>
      </c>
    </row>
    <row r="72" spans="1:24">
      <c r="A72" s="1" t="s">
        <v>134</v>
      </c>
      <c r="B72" s="1" t="s">
        <v>135</v>
      </c>
      <c r="C72" s="1" t="b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8">
        <v>187500</v>
      </c>
      <c r="J72" s="8">
        <v>480632</v>
      </c>
      <c r="K72" s="8">
        <v>0</v>
      </c>
      <c r="L72" s="8">
        <v>668132</v>
      </c>
      <c r="M72" s="8">
        <f t="shared" si="3"/>
        <v>668132</v>
      </c>
      <c r="N72" s="1">
        <v>700000</v>
      </c>
      <c r="O72" s="1">
        <v>0</v>
      </c>
      <c r="P72" s="1">
        <v>-280000</v>
      </c>
      <c r="Q72" s="1">
        <v>0</v>
      </c>
      <c r="R72" s="1">
        <v>48357</v>
      </c>
      <c r="S72" s="1">
        <v>0</v>
      </c>
      <c r="T72" s="1">
        <v>150000</v>
      </c>
      <c r="U72" s="1">
        <v>416441</v>
      </c>
      <c r="V72" s="1">
        <v>262663</v>
      </c>
      <c r="W72" s="1">
        <v>1297461</v>
      </c>
      <c r="X72" s="1">
        <f t="shared" si="4"/>
        <v>1297461</v>
      </c>
    </row>
    <row r="73" spans="1:24">
      <c r="A73" s="1" t="s">
        <v>198</v>
      </c>
      <c r="B73" s="1" t="s">
        <v>199</v>
      </c>
      <c r="C73" s="1" t="b">
        <v>0</v>
      </c>
      <c r="D73" s="1">
        <v>56</v>
      </c>
      <c r="E73" s="1">
        <v>25</v>
      </c>
      <c r="F73" s="1">
        <v>19</v>
      </c>
      <c r="G73" s="1">
        <v>117</v>
      </c>
      <c r="H73" s="1">
        <v>258</v>
      </c>
      <c r="I73" s="8">
        <v>185063</v>
      </c>
      <c r="J73" s="8">
        <v>540672</v>
      </c>
      <c r="K73" s="8">
        <v>0</v>
      </c>
      <c r="L73" s="8">
        <v>725735</v>
      </c>
      <c r="M73" s="8">
        <f t="shared" si="3"/>
        <v>725735</v>
      </c>
      <c r="N73" s="1">
        <v>250000</v>
      </c>
      <c r="O73" s="1">
        <v>0</v>
      </c>
      <c r="P73" s="1">
        <v>0</v>
      </c>
      <c r="Q73" s="1">
        <v>0</v>
      </c>
      <c r="R73" s="1">
        <v>10181</v>
      </c>
      <c r="S73" s="1">
        <v>0</v>
      </c>
      <c r="T73" s="1">
        <v>0</v>
      </c>
      <c r="U73" s="1">
        <v>2435</v>
      </c>
      <c r="V73" s="1">
        <v>288558</v>
      </c>
      <c r="W73" s="1">
        <v>551174</v>
      </c>
      <c r="X73" s="1">
        <f t="shared" si="4"/>
        <v>551174</v>
      </c>
    </row>
    <row r="74" spans="1:24">
      <c r="A74" s="1" t="s">
        <v>148</v>
      </c>
      <c r="B74" s="1">
        <v>0</v>
      </c>
      <c r="C74" s="1" t="b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8">
        <v>176378</v>
      </c>
      <c r="J74" s="8">
        <v>0</v>
      </c>
      <c r="K74" s="8">
        <v>0</v>
      </c>
      <c r="L74" s="8">
        <v>176378</v>
      </c>
      <c r="M74" s="8">
        <f t="shared" si="3"/>
        <v>176378</v>
      </c>
      <c r="N74" s="1">
        <v>0</v>
      </c>
      <c r="O74" s="1">
        <v>50591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50591</v>
      </c>
      <c r="X74" s="1">
        <f t="shared" si="4"/>
        <v>50591</v>
      </c>
    </row>
    <row r="75" spans="1:24">
      <c r="A75" s="1" t="s">
        <v>48</v>
      </c>
      <c r="B75" s="1">
        <v>0</v>
      </c>
      <c r="C75" s="1" t="b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8">
        <v>139130</v>
      </c>
      <c r="J75" s="8">
        <v>0</v>
      </c>
      <c r="K75" s="8">
        <v>0</v>
      </c>
      <c r="L75" s="8">
        <v>139130</v>
      </c>
      <c r="M75" s="8">
        <f t="shared" si="3"/>
        <v>139130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f t="shared" si="4"/>
        <v>0</v>
      </c>
    </row>
    <row r="76" spans="1:24">
      <c r="A76" s="1" t="s">
        <v>182</v>
      </c>
      <c r="B76" s="1" t="s">
        <v>183</v>
      </c>
      <c r="C76" s="1" t="b">
        <v>0</v>
      </c>
      <c r="D76" s="1">
        <v>33</v>
      </c>
      <c r="E76" s="1">
        <v>0</v>
      </c>
      <c r="F76" s="1">
        <v>4</v>
      </c>
      <c r="G76" s="1">
        <v>71</v>
      </c>
      <c r="H76" s="1">
        <v>102</v>
      </c>
      <c r="I76" s="8">
        <v>117551</v>
      </c>
      <c r="J76" s="8">
        <v>378082</v>
      </c>
      <c r="K76" s="8">
        <v>0</v>
      </c>
      <c r="L76" s="8">
        <v>495633</v>
      </c>
      <c r="M76" s="8">
        <f t="shared" si="3"/>
        <v>495633</v>
      </c>
      <c r="N76" s="1">
        <v>800000</v>
      </c>
      <c r="O76" s="1">
        <v>0</v>
      </c>
      <c r="P76" s="1">
        <v>-41250</v>
      </c>
      <c r="Q76" s="1">
        <v>0</v>
      </c>
      <c r="R76" s="1">
        <v>27861</v>
      </c>
      <c r="S76" s="1">
        <v>0</v>
      </c>
      <c r="T76" s="1">
        <v>0</v>
      </c>
      <c r="U76" s="1">
        <v>494</v>
      </c>
      <c r="V76" s="1">
        <v>314288</v>
      </c>
      <c r="W76" s="1">
        <v>1101393</v>
      </c>
      <c r="X76" s="1">
        <f t="shared" si="4"/>
        <v>1101393</v>
      </c>
    </row>
    <row r="77" spans="1:24">
      <c r="A77" s="1" t="s">
        <v>71</v>
      </c>
      <c r="B77" s="1">
        <v>0</v>
      </c>
      <c r="C77" s="1" t="b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8">
        <v>98718</v>
      </c>
      <c r="J77" s="8">
        <v>0</v>
      </c>
      <c r="K77" s="8">
        <v>0</v>
      </c>
      <c r="L77" s="8">
        <v>98718</v>
      </c>
      <c r="M77" s="8">
        <f t="shared" si="3"/>
        <v>98718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f t="shared" si="4"/>
        <v>0</v>
      </c>
    </row>
    <row r="78" spans="1:24">
      <c r="A78" s="1" t="s">
        <v>47</v>
      </c>
      <c r="B78" s="1">
        <v>0</v>
      </c>
      <c r="C78" s="1" t="b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8">
        <v>83237</v>
      </c>
      <c r="J78" s="8">
        <v>235370</v>
      </c>
      <c r="K78" s="8">
        <v>0</v>
      </c>
      <c r="L78" s="8">
        <v>318607</v>
      </c>
      <c r="M78" s="8">
        <f t="shared" si="3"/>
        <v>318607</v>
      </c>
      <c r="N78" s="1">
        <v>509870</v>
      </c>
      <c r="O78" s="1">
        <v>73122</v>
      </c>
      <c r="P78" s="1">
        <v>-1042</v>
      </c>
      <c r="Q78" s="1">
        <v>0</v>
      </c>
      <c r="R78" s="1">
        <v>50080</v>
      </c>
      <c r="S78" s="1">
        <v>0</v>
      </c>
      <c r="T78" s="1">
        <v>0</v>
      </c>
      <c r="U78" s="1">
        <v>76547</v>
      </c>
      <c r="V78" s="1">
        <v>192008</v>
      </c>
      <c r="W78" s="1">
        <v>900585</v>
      </c>
      <c r="X78" s="1">
        <f t="shared" si="4"/>
        <v>900585</v>
      </c>
    </row>
    <row r="79" spans="1:24">
      <c r="A79" s="1" t="s">
        <v>63</v>
      </c>
      <c r="B79" s="1" t="s">
        <v>64</v>
      </c>
      <c r="C79" s="1" t="b">
        <v>0</v>
      </c>
      <c r="D79" s="1">
        <v>1728</v>
      </c>
      <c r="E79" s="1">
        <v>251</v>
      </c>
      <c r="F79" s="1">
        <v>194</v>
      </c>
      <c r="G79" s="1">
        <v>3669</v>
      </c>
      <c r="H79" s="1">
        <v>8305</v>
      </c>
      <c r="I79" s="8">
        <v>81042</v>
      </c>
      <c r="J79" s="8">
        <v>466101</v>
      </c>
      <c r="K79" s="8">
        <v>0</v>
      </c>
      <c r="L79" s="8">
        <v>547143</v>
      </c>
      <c r="M79" s="8">
        <f t="shared" si="3"/>
        <v>547143</v>
      </c>
      <c r="N79" s="1">
        <v>3100000</v>
      </c>
      <c r="O79" s="1">
        <v>0</v>
      </c>
      <c r="P79" s="1">
        <v>0</v>
      </c>
      <c r="Q79" s="1">
        <v>0</v>
      </c>
      <c r="R79" s="1">
        <v>5774</v>
      </c>
      <c r="S79" s="1">
        <v>0</v>
      </c>
      <c r="T79" s="1">
        <v>0</v>
      </c>
      <c r="U79" s="1">
        <v>93925</v>
      </c>
      <c r="V79" s="1">
        <v>271442</v>
      </c>
      <c r="W79" s="1">
        <v>3471141</v>
      </c>
      <c r="X79" s="1">
        <f t="shared" si="4"/>
        <v>3471141</v>
      </c>
    </row>
    <row r="80" spans="1:24">
      <c r="A80" s="1" t="s">
        <v>129</v>
      </c>
      <c r="B80" s="1" t="s">
        <v>130</v>
      </c>
      <c r="C80" s="1" t="b">
        <v>0</v>
      </c>
      <c r="D80" s="1">
        <v>19</v>
      </c>
      <c r="E80" s="1">
        <v>0</v>
      </c>
      <c r="F80" s="1">
        <v>0</v>
      </c>
      <c r="G80" s="1">
        <v>127</v>
      </c>
      <c r="H80" s="1">
        <v>672</v>
      </c>
      <c r="I80" s="8">
        <v>59539</v>
      </c>
      <c r="J80" s="8">
        <v>161602</v>
      </c>
      <c r="K80" s="8">
        <v>0</v>
      </c>
      <c r="L80" s="8">
        <v>221141</v>
      </c>
      <c r="M80" s="8">
        <f t="shared" si="3"/>
        <v>221141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f t="shared" si="4"/>
        <v>0</v>
      </c>
    </row>
    <row r="81" spans="1:24">
      <c r="A81" s="1" t="s">
        <v>205</v>
      </c>
      <c r="B81" s="1" t="s">
        <v>206</v>
      </c>
      <c r="C81" s="1" t="b">
        <v>0</v>
      </c>
      <c r="D81" s="1">
        <v>67</v>
      </c>
      <c r="E81" s="1">
        <v>7</v>
      </c>
      <c r="F81" s="1">
        <v>0</v>
      </c>
      <c r="G81" s="1">
        <v>728</v>
      </c>
      <c r="H81" s="1">
        <v>898</v>
      </c>
      <c r="I81" s="8">
        <v>28798</v>
      </c>
      <c r="J81" s="8">
        <v>0</v>
      </c>
      <c r="K81" s="8">
        <v>0</v>
      </c>
      <c r="L81" s="8">
        <v>28798</v>
      </c>
      <c r="M81" s="8">
        <f t="shared" si="3"/>
        <v>28798</v>
      </c>
      <c r="N81" s="1">
        <v>300000</v>
      </c>
      <c r="O81" s="1">
        <v>0</v>
      </c>
      <c r="P81" s="1">
        <v>0</v>
      </c>
      <c r="Q81" s="1">
        <v>0</v>
      </c>
      <c r="R81" s="1">
        <v>31653</v>
      </c>
      <c r="S81" s="1">
        <v>400000</v>
      </c>
      <c r="T81" s="1">
        <v>0</v>
      </c>
      <c r="U81" s="1">
        <v>0</v>
      </c>
      <c r="V81" s="1">
        <v>655037</v>
      </c>
      <c r="W81" s="1">
        <v>1386690</v>
      </c>
      <c r="X81" s="1">
        <f t="shared" si="4"/>
        <v>1386690</v>
      </c>
    </row>
    <row r="82" spans="1:24">
      <c r="A82" s="1" t="s">
        <v>78</v>
      </c>
      <c r="B82" s="1" t="s">
        <v>79</v>
      </c>
      <c r="C82" s="1" t="b">
        <v>0</v>
      </c>
      <c r="D82" s="1">
        <v>74</v>
      </c>
      <c r="E82" s="1">
        <v>115</v>
      </c>
      <c r="F82" s="1">
        <v>4</v>
      </c>
      <c r="G82" s="1">
        <v>552</v>
      </c>
      <c r="H82" s="1">
        <v>714</v>
      </c>
      <c r="I82" s="8">
        <v>17378</v>
      </c>
      <c r="J82" s="8">
        <v>141833</v>
      </c>
      <c r="K82" s="8">
        <v>0</v>
      </c>
      <c r="L82" s="8">
        <v>159211</v>
      </c>
      <c r="M82" s="8">
        <f t="shared" si="3"/>
        <v>159211</v>
      </c>
      <c r="N82" s="1">
        <v>600000</v>
      </c>
      <c r="O82" s="1">
        <v>0</v>
      </c>
      <c r="P82" s="1">
        <v>0</v>
      </c>
      <c r="Q82" s="1">
        <v>0</v>
      </c>
      <c r="R82" s="1">
        <v>41626</v>
      </c>
      <c r="S82" s="1">
        <v>0</v>
      </c>
      <c r="T82" s="1">
        <v>335349</v>
      </c>
      <c r="U82" s="1">
        <v>25553</v>
      </c>
      <c r="V82" s="1">
        <v>206121</v>
      </c>
      <c r="W82" s="1">
        <v>1208649</v>
      </c>
      <c r="X82" s="1">
        <f t="shared" si="4"/>
        <v>1208649</v>
      </c>
    </row>
    <row r="83" spans="1:24">
      <c r="A83" s="1" t="s">
        <v>140</v>
      </c>
      <c r="B83" s="1">
        <v>0</v>
      </c>
      <c r="C83" s="1" t="b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8">
        <v>9803</v>
      </c>
      <c r="J83" s="8">
        <v>75838</v>
      </c>
      <c r="K83" s="8">
        <v>0</v>
      </c>
      <c r="L83" s="8">
        <v>85641</v>
      </c>
      <c r="M83" s="8">
        <f t="shared" si="3"/>
        <v>85641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f t="shared" si="4"/>
        <v>0</v>
      </c>
    </row>
    <row r="84" spans="1:24" s="25" customFormat="1">
      <c r="A84" s="11" t="s">
        <v>267</v>
      </c>
      <c r="B84" s="11">
        <v>0</v>
      </c>
      <c r="C84" s="11" t="b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3">
        <v>3285</v>
      </c>
      <c r="J84" s="13">
        <v>0</v>
      </c>
      <c r="K84" s="13">
        <v>44093</v>
      </c>
      <c r="L84" s="13">
        <v>-44093</v>
      </c>
      <c r="M84" s="13">
        <f t="shared" si="3"/>
        <v>47378</v>
      </c>
      <c r="N84" s="11">
        <v>0</v>
      </c>
      <c r="O84" s="11">
        <v>-102500</v>
      </c>
      <c r="P84" s="11">
        <v>0</v>
      </c>
      <c r="Q84" s="11">
        <v>3285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102500</v>
      </c>
      <c r="X84" s="25">
        <f t="shared" si="4"/>
        <v>-99215</v>
      </c>
    </row>
    <row r="85" spans="1:24">
      <c r="A85" s="1" t="s">
        <v>127</v>
      </c>
      <c r="B85" s="1" t="s">
        <v>128</v>
      </c>
      <c r="C85" s="1" t="b">
        <v>0</v>
      </c>
      <c r="D85" s="1">
        <v>4343</v>
      </c>
      <c r="E85" s="1">
        <v>144</v>
      </c>
      <c r="F85" s="1">
        <v>386</v>
      </c>
      <c r="G85" s="1">
        <v>2639</v>
      </c>
      <c r="H85" s="1">
        <v>7315</v>
      </c>
      <c r="I85" s="8">
        <v>0</v>
      </c>
      <c r="J85" s="8">
        <v>126027</v>
      </c>
      <c r="K85" s="8">
        <v>0</v>
      </c>
      <c r="L85" s="8">
        <v>126027</v>
      </c>
      <c r="M85" s="8">
        <f t="shared" si="3"/>
        <v>126027</v>
      </c>
      <c r="N85" s="1">
        <v>700000</v>
      </c>
      <c r="O85" s="1">
        <v>0</v>
      </c>
      <c r="P85" s="1">
        <v>0</v>
      </c>
      <c r="Q85" s="1">
        <v>0</v>
      </c>
      <c r="R85" s="1">
        <v>37172</v>
      </c>
      <c r="S85" s="1">
        <v>0</v>
      </c>
      <c r="T85" s="1">
        <v>0</v>
      </c>
      <c r="U85" s="1">
        <v>566</v>
      </c>
      <c r="V85" s="1">
        <v>231330</v>
      </c>
      <c r="W85" s="1">
        <v>969068</v>
      </c>
      <c r="X85" s="1">
        <f t="shared" si="4"/>
        <v>969068</v>
      </c>
    </row>
    <row r="86" spans="1:24">
      <c r="A86" s="1" t="s">
        <v>86</v>
      </c>
      <c r="B86" s="1" t="s">
        <v>87</v>
      </c>
      <c r="C86" s="1" t="b">
        <v>0</v>
      </c>
      <c r="D86" s="1">
        <v>1061</v>
      </c>
      <c r="E86" s="1">
        <v>35</v>
      </c>
      <c r="F86" s="1">
        <v>38</v>
      </c>
      <c r="G86" s="1">
        <v>571</v>
      </c>
      <c r="H86" s="1">
        <v>2649</v>
      </c>
      <c r="I86" s="8">
        <v>0</v>
      </c>
      <c r="J86" s="8">
        <v>346663</v>
      </c>
      <c r="K86" s="8">
        <v>0</v>
      </c>
      <c r="L86" s="8">
        <v>346663</v>
      </c>
      <c r="M86" s="8">
        <f t="shared" si="3"/>
        <v>346663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f t="shared" si="4"/>
        <v>0</v>
      </c>
    </row>
    <row r="87" spans="1:24">
      <c r="A87" s="4" t="s">
        <v>23</v>
      </c>
      <c r="B87" s="4" t="s">
        <v>24</v>
      </c>
      <c r="C87" s="4" t="b">
        <v>1</v>
      </c>
      <c r="D87" s="4">
        <v>144</v>
      </c>
      <c r="E87" s="4">
        <v>199</v>
      </c>
      <c r="F87" s="4">
        <v>25</v>
      </c>
      <c r="G87" s="4">
        <v>2188</v>
      </c>
      <c r="H87" s="4">
        <v>2598</v>
      </c>
      <c r="I87" s="9">
        <v>0</v>
      </c>
      <c r="J87" s="9">
        <v>126027</v>
      </c>
      <c r="K87" s="9">
        <v>0</v>
      </c>
      <c r="L87" s="9">
        <v>126027</v>
      </c>
      <c r="M87" s="9">
        <f t="shared" si="3"/>
        <v>126027</v>
      </c>
      <c r="N87" s="4">
        <v>1250000</v>
      </c>
      <c r="O87" s="4">
        <v>0</v>
      </c>
      <c r="P87" s="4">
        <v>-262500</v>
      </c>
      <c r="Q87" s="4">
        <v>0</v>
      </c>
      <c r="R87" s="4">
        <v>35818</v>
      </c>
      <c r="S87" s="4">
        <v>0</v>
      </c>
      <c r="T87" s="4">
        <v>375304</v>
      </c>
      <c r="U87" s="4">
        <v>486</v>
      </c>
      <c r="V87" s="4">
        <v>240189</v>
      </c>
      <c r="W87" s="4">
        <v>1639297</v>
      </c>
      <c r="X87" s="1">
        <f t="shared" si="4"/>
        <v>1639297</v>
      </c>
    </row>
    <row r="88" spans="1:24">
      <c r="A88" s="1" t="s">
        <v>50</v>
      </c>
      <c r="B88" s="1" t="s">
        <v>51</v>
      </c>
      <c r="C88" s="1" t="b">
        <v>0</v>
      </c>
      <c r="D88" s="1">
        <v>63</v>
      </c>
      <c r="E88" s="1">
        <v>67</v>
      </c>
      <c r="F88" s="1">
        <v>14</v>
      </c>
      <c r="G88" s="1">
        <v>2672</v>
      </c>
      <c r="H88" s="1">
        <v>2822</v>
      </c>
      <c r="I88" s="8">
        <v>0</v>
      </c>
      <c r="J88" s="8">
        <v>360528</v>
      </c>
      <c r="K88" s="8">
        <v>0</v>
      </c>
      <c r="L88" s="8">
        <v>360528</v>
      </c>
      <c r="M88" s="8">
        <f t="shared" si="3"/>
        <v>360528</v>
      </c>
      <c r="N88" s="1">
        <v>1000000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1387399</v>
      </c>
      <c r="U88" s="1">
        <v>3083</v>
      </c>
      <c r="V88" s="1">
        <v>273746</v>
      </c>
      <c r="W88" s="1">
        <v>2664228</v>
      </c>
      <c r="X88" s="1">
        <f t="shared" si="4"/>
        <v>2664228</v>
      </c>
    </row>
    <row r="89" spans="1:24">
      <c r="A89" s="1" t="s">
        <v>72</v>
      </c>
      <c r="B89" s="1" t="s">
        <v>73</v>
      </c>
      <c r="C89" s="1" t="b">
        <v>0</v>
      </c>
      <c r="D89" s="1">
        <v>59</v>
      </c>
      <c r="E89" s="1">
        <v>4</v>
      </c>
      <c r="F89" s="1">
        <v>0</v>
      </c>
      <c r="G89" s="1">
        <v>233</v>
      </c>
      <c r="H89" s="1">
        <v>383</v>
      </c>
      <c r="I89" s="8">
        <v>0</v>
      </c>
      <c r="J89" s="8">
        <v>659249</v>
      </c>
      <c r="K89" s="8">
        <v>0</v>
      </c>
      <c r="L89" s="8">
        <v>659249</v>
      </c>
      <c r="M89" s="8">
        <f t="shared" si="3"/>
        <v>659249</v>
      </c>
      <c r="N89" s="1">
        <v>250000</v>
      </c>
      <c r="O89" s="1">
        <v>0</v>
      </c>
      <c r="P89" s="1">
        <v>-485813</v>
      </c>
      <c r="Q89" s="1">
        <v>0</v>
      </c>
      <c r="R89" s="1">
        <v>59175</v>
      </c>
      <c r="S89" s="1">
        <v>0</v>
      </c>
      <c r="T89" s="1">
        <v>180250</v>
      </c>
      <c r="U89" s="1">
        <v>427316</v>
      </c>
      <c r="V89" s="1">
        <v>187922</v>
      </c>
      <c r="W89" s="1">
        <v>618850</v>
      </c>
      <c r="X89" s="1">
        <f t="shared" si="4"/>
        <v>618850</v>
      </c>
    </row>
    <row r="90" spans="1:24">
      <c r="A90" s="1" t="s">
        <v>203</v>
      </c>
      <c r="B90" s="1" t="s">
        <v>204</v>
      </c>
      <c r="C90" s="1" t="b">
        <v>0</v>
      </c>
      <c r="D90" s="1">
        <v>41</v>
      </c>
      <c r="E90" s="1">
        <v>13</v>
      </c>
      <c r="F90" s="1">
        <v>1</v>
      </c>
      <c r="G90" s="1">
        <v>761</v>
      </c>
      <c r="H90" s="1">
        <v>1486</v>
      </c>
      <c r="I90" s="8">
        <v>0</v>
      </c>
      <c r="J90" s="8">
        <v>0</v>
      </c>
      <c r="K90" s="8">
        <v>0</v>
      </c>
      <c r="L90" s="8">
        <v>0</v>
      </c>
      <c r="M90" s="8">
        <f t="shared" si="3"/>
        <v>0</v>
      </c>
      <c r="N90" s="1">
        <v>0</v>
      </c>
      <c r="O90" s="1">
        <v>0</v>
      </c>
      <c r="P90" s="1">
        <v>0</v>
      </c>
      <c r="Q90" s="1">
        <v>0</v>
      </c>
      <c r="R90" s="1">
        <v>49288</v>
      </c>
      <c r="S90" s="1">
        <v>0</v>
      </c>
      <c r="T90" s="1">
        <v>0</v>
      </c>
      <c r="U90" s="1">
        <v>0</v>
      </c>
      <c r="V90" s="1">
        <v>0</v>
      </c>
      <c r="W90" s="1">
        <v>49288</v>
      </c>
      <c r="X90" s="1">
        <f t="shared" si="4"/>
        <v>49288</v>
      </c>
    </row>
    <row r="91" spans="1:24">
      <c r="A91" s="4" t="s">
        <v>29</v>
      </c>
      <c r="B91" s="4" t="s">
        <v>30</v>
      </c>
      <c r="C91" s="4" t="b">
        <v>1</v>
      </c>
      <c r="D91" s="4">
        <v>40</v>
      </c>
      <c r="E91" s="4">
        <v>240</v>
      </c>
      <c r="F91" s="4">
        <v>11</v>
      </c>
      <c r="G91" s="4">
        <v>1132</v>
      </c>
      <c r="H91" s="4">
        <v>1758</v>
      </c>
      <c r="I91" s="9">
        <v>0</v>
      </c>
      <c r="J91" s="9">
        <v>698242</v>
      </c>
      <c r="K91" s="9">
        <v>0</v>
      </c>
      <c r="L91" s="9">
        <v>698242</v>
      </c>
      <c r="M91" s="9">
        <f t="shared" si="3"/>
        <v>698242</v>
      </c>
      <c r="N91" s="4">
        <v>1200000</v>
      </c>
      <c r="O91" s="4">
        <v>27610</v>
      </c>
      <c r="P91" s="4">
        <v>-144062</v>
      </c>
      <c r="Q91" s="4">
        <v>0</v>
      </c>
      <c r="R91" s="4">
        <v>16514</v>
      </c>
      <c r="S91" s="4">
        <v>0</v>
      </c>
      <c r="T91" s="4">
        <v>0</v>
      </c>
      <c r="U91" s="4">
        <v>101740</v>
      </c>
      <c r="V91" s="4">
        <v>288542</v>
      </c>
      <c r="W91" s="4">
        <v>1490344</v>
      </c>
      <c r="X91" s="1">
        <f t="shared" si="4"/>
        <v>1490344</v>
      </c>
    </row>
    <row r="92" spans="1:24">
      <c r="A92" s="1" t="s">
        <v>112</v>
      </c>
      <c r="B92" s="1" t="s">
        <v>113</v>
      </c>
      <c r="C92" s="1" t="b">
        <v>0</v>
      </c>
      <c r="D92" s="1">
        <v>38</v>
      </c>
      <c r="E92" s="1">
        <v>37</v>
      </c>
      <c r="F92" s="1">
        <v>13</v>
      </c>
      <c r="G92" s="1">
        <v>2565</v>
      </c>
      <c r="H92" s="1">
        <v>2647</v>
      </c>
      <c r="I92" s="8">
        <v>0</v>
      </c>
      <c r="J92" s="8">
        <v>698920</v>
      </c>
      <c r="K92" s="8">
        <v>0</v>
      </c>
      <c r="L92" s="8">
        <v>698920</v>
      </c>
      <c r="M92" s="8">
        <f t="shared" si="3"/>
        <v>698920</v>
      </c>
      <c r="N92" s="1">
        <v>700000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476451</v>
      </c>
      <c r="U92" s="1">
        <v>111122</v>
      </c>
      <c r="V92" s="1">
        <v>257486</v>
      </c>
      <c r="W92" s="1">
        <v>1545059</v>
      </c>
      <c r="X92" s="1">
        <f t="shared" si="4"/>
        <v>1545059</v>
      </c>
    </row>
    <row r="93" spans="1:24">
      <c r="A93" s="1" t="s">
        <v>65</v>
      </c>
      <c r="B93" s="1" t="s">
        <v>66</v>
      </c>
      <c r="C93" s="1" t="b">
        <v>0</v>
      </c>
      <c r="D93" s="1">
        <v>26</v>
      </c>
      <c r="E93" s="1">
        <v>0</v>
      </c>
      <c r="F93" s="1">
        <v>0</v>
      </c>
      <c r="G93" s="1">
        <v>12</v>
      </c>
      <c r="H93" s="1">
        <v>653</v>
      </c>
      <c r="I93" s="8">
        <v>0</v>
      </c>
      <c r="J93" s="8">
        <v>0</v>
      </c>
      <c r="K93" s="8">
        <v>0</v>
      </c>
      <c r="L93" s="8">
        <v>0</v>
      </c>
      <c r="M93" s="8">
        <f t="shared" si="3"/>
        <v>0</v>
      </c>
      <c r="N93" s="1">
        <v>0</v>
      </c>
      <c r="O93" s="1">
        <v>0</v>
      </c>
      <c r="P93" s="1">
        <v>-17500</v>
      </c>
      <c r="Q93" s="1">
        <v>17500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f t="shared" si="4"/>
        <v>0</v>
      </c>
    </row>
    <row r="94" spans="1:24">
      <c r="A94" s="1" t="s">
        <v>207</v>
      </c>
      <c r="B94" s="1" t="s">
        <v>208</v>
      </c>
      <c r="C94" s="1" t="b">
        <v>0</v>
      </c>
      <c r="D94" s="1">
        <v>19</v>
      </c>
      <c r="E94" s="1">
        <v>4</v>
      </c>
      <c r="F94" s="1">
        <v>7</v>
      </c>
      <c r="G94" s="1">
        <v>471</v>
      </c>
      <c r="H94" s="1">
        <v>573</v>
      </c>
      <c r="I94" s="8">
        <v>0</v>
      </c>
      <c r="J94" s="8">
        <v>2217299</v>
      </c>
      <c r="K94" s="8">
        <v>0</v>
      </c>
      <c r="L94" s="8">
        <v>2217299</v>
      </c>
      <c r="M94" s="8">
        <f t="shared" si="3"/>
        <v>2217299</v>
      </c>
      <c r="N94" s="1">
        <v>0</v>
      </c>
      <c r="O94" s="1">
        <v>0</v>
      </c>
      <c r="P94" s="1">
        <v>0</v>
      </c>
      <c r="Q94" s="1">
        <v>0</v>
      </c>
      <c r="R94" s="1">
        <v>475</v>
      </c>
      <c r="S94" s="1">
        <v>0</v>
      </c>
      <c r="T94" s="1">
        <v>0</v>
      </c>
      <c r="U94" s="1">
        <v>0</v>
      </c>
      <c r="V94" s="1">
        <v>0</v>
      </c>
      <c r="W94" s="1">
        <v>475</v>
      </c>
      <c r="X94" s="1">
        <f t="shared" si="4"/>
        <v>475</v>
      </c>
    </row>
    <row r="95" spans="1:24">
      <c r="A95" s="1" t="s">
        <v>174</v>
      </c>
      <c r="B95" s="1" t="s">
        <v>175</v>
      </c>
      <c r="C95" s="1" t="b">
        <v>0</v>
      </c>
      <c r="D95" s="1">
        <v>18</v>
      </c>
      <c r="E95" s="1">
        <v>12</v>
      </c>
      <c r="F95" s="1">
        <v>0</v>
      </c>
      <c r="G95" s="1">
        <v>41</v>
      </c>
      <c r="H95" s="1">
        <v>111</v>
      </c>
      <c r="I95" s="8">
        <v>0</v>
      </c>
      <c r="J95" s="8">
        <v>0</v>
      </c>
      <c r="K95" s="8">
        <v>0</v>
      </c>
      <c r="L95" s="8">
        <v>0</v>
      </c>
      <c r="M95" s="8">
        <f t="shared" si="3"/>
        <v>0</v>
      </c>
      <c r="N95" s="1">
        <v>788750</v>
      </c>
      <c r="O95" s="1">
        <v>0</v>
      </c>
      <c r="P95" s="1">
        <v>0</v>
      </c>
      <c r="Q95" s="1">
        <v>0</v>
      </c>
      <c r="R95" s="1">
        <v>53122</v>
      </c>
      <c r="S95" s="1">
        <v>0</v>
      </c>
      <c r="T95" s="1">
        <v>0</v>
      </c>
      <c r="U95" s="1">
        <v>0</v>
      </c>
      <c r="V95" s="1">
        <v>288589</v>
      </c>
      <c r="W95" s="1">
        <v>1130461</v>
      </c>
      <c r="X95" s="1">
        <f t="shared" si="4"/>
        <v>1130461</v>
      </c>
    </row>
    <row r="96" spans="1:24">
      <c r="A96" s="1" t="s">
        <v>67</v>
      </c>
      <c r="B96" s="1" t="s">
        <v>68</v>
      </c>
      <c r="C96" s="1" t="b">
        <v>0</v>
      </c>
      <c r="D96" s="1">
        <v>14</v>
      </c>
      <c r="E96" s="1">
        <v>10</v>
      </c>
      <c r="F96" s="1">
        <v>3</v>
      </c>
      <c r="G96" s="1">
        <v>114</v>
      </c>
      <c r="H96" s="1">
        <v>176</v>
      </c>
      <c r="I96" s="8">
        <v>0</v>
      </c>
      <c r="J96" s="8">
        <v>0</v>
      </c>
      <c r="K96" s="8">
        <v>0</v>
      </c>
      <c r="L96" s="8">
        <v>0</v>
      </c>
      <c r="M96" s="8">
        <f t="shared" si="3"/>
        <v>0</v>
      </c>
      <c r="N96" s="1">
        <v>70000</v>
      </c>
      <c r="O96" s="1">
        <v>0</v>
      </c>
      <c r="P96" s="1">
        <v>0</v>
      </c>
      <c r="Q96" s="1">
        <v>0</v>
      </c>
      <c r="R96" s="1">
        <v>28164</v>
      </c>
      <c r="S96" s="1">
        <v>0</v>
      </c>
      <c r="T96" s="1">
        <v>0</v>
      </c>
      <c r="U96" s="1">
        <v>774</v>
      </c>
      <c r="V96" s="1">
        <v>221003</v>
      </c>
      <c r="W96" s="1">
        <v>319941</v>
      </c>
      <c r="X96" s="1">
        <f t="shared" si="4"/>
        <v>319941</v>
      </c>
    </row>
    <row r="97" spans="1:24">
      <c r="A97" s="1" t="s">
        <v>177</v>
      </c>
      <c r="B97" s="1" t="s">
        <v>178</v>
      </c>
      <c r="C97" s="1" t="b">
        <v>0</v>
      </c>
      <c r="D97" s="1">
        <v>12</v>
      </c>
      <c r="E97" s="1">
        <v>16</v>
      </c>
      <c r="F97" s="1">
        <v>0</v>
      </c>
      <c r="G97" s="1">
        <v>50</v>
      </c>
      <c r="H97" s="1">
        <v>504</v>
      </c>
      <c r="I97" s="8">
        <v>0</v>
      </c>
      <c r="J97" s="8">
        <v>151418</v>
      </c>
      <c r="K97" s="8">
        <v>0</v>
      </c>
      <c r="L97" s="8">
        <v>151418</v>
      </c>
      <c r="M97" s="8">
        <f t="shared" si="3"/>
        <v>151418</v>
      </c>
      <c r="N97" s="1">
        <v>0</v>
      </c>
      <c r="O97" s="1">
        <v>7961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7961</v>
      </c>
      <c r="X97" s="1">
        <f t="shared" si="4"/>
        <v>7961</v>
      </c>
    </row>
    <row r="98" spans="1:24">
      <c r="A98" s="4" t="s">
        <v>21</v>
      </c>
      <c r="B98" s="4" t="s">
        <v>22</v>
      </c>
      <c r="C98" s="4" t="b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9">
        <v>0</v>
      </c>
      <c r="J98" s="9">
        <v>985032</v>
      </c>
      <c r="K98" s="9">
        <v>0</v>
      </c>
      <c r="L98" s="9">
        <v>985032</v>
      </c>
      <c r="M98" s="9">
        <f t="shared" si="3"/>
        <v>985032</v>
      </c>
      <c r="N98" s="4">
        <v>800000</v>
      </c>
      <c r="O98" s="4">
        <v>0</v>
      </c>
      <c r="P98" s="4">
        <v>0</v>
      </c>
      <c r="Q98" s="4">
        <v>0</v>
      </c>
      <c r="R98" s="4">
        <v>118134</v>
      </c>
      <c r="S98" s="4">
        <v>0</v>
      </c>
      <c r="T98" s="4">
        <v>602671</v>
      </c>
      <c r="U98" s="4">
        <v>907502</v>
      </c>
      <c r="V98" s="4">
        <v>224305</v>
      </c>
      <c r="W98" s="4">
        <v>2652612</v>
      </c>
      <c r="X98" s="1">
        <f t="shared" si="4"/>
        <v>2652612</v>
      </c>
    </row>
    <row r="99" spans="1:24">
      <c r="A99" s="4" t="s">
        <v>39</v>
      </c>
      <c r="B99" s="4" t="s">
        <v>40</v>
      </c>
      <c r="C99" s="4" t="b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9">
        <v>0</v>
      </c>
      <c r="J99" s="9">
        <v>1794412</v>
      </c>
      <c r="K99" s="9">
        <v>0</v>
      </c>
      <c r="L99" s="9">
        <v>1794412</v>
      </c>
      <c r="M99" s="9">
        <f t="shared" si="3"/>
        <v>1794412</v>
      </c>
      <c r="N99" s="4">
        <v>1300000</v>
      </c>
      <c r="O99" s="4">
        <v>0</v>
      </c>
      <c r="P99" s="4">
        <v>-1386055</v>
      </c>
      <c r="Q99" s="4">
        <v>0</v>
      </c>
      <c r="R99" s="4">
        <v>55921</v>
      </c>
      <c r="S99" s="4">
        <v>0</v>
      </c>
      <c r="T99" s="4">
        <v>1736055</v>
      </c>
      <c r="U99" s="4">
        <v>277464</v>
      </c>
      <c r="V99" s="4">
        <v>440698</v>
      </c>
      <c r="W99" s="4">
        <v>2424083</v>
      </c>
      <c r="X99" s="1">
        <f t="shared" si="4"/>
        <v>2424083</v>
      </c>
    </row>
    <row r="100" spans="1:24">
      <c r="A100" s="1" t="s">
        <v>49</v>
      </c>
      <c r="B100" s="1">
        <v>0</v>
      </c>
      <c r="C100" s="1" t="b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8">
        <v>0</v>
      </c>
      <c r="J100" s="8">
        <v>207940</v>
      </c>
      <c r="K100" s="8">
        <v>0</v>
      </c>
      <c r="L100" s="8">
        <v>207940</v>
      </c>
      <c r="M100" s="8">
        <f t="shared" ref="M100:M116" si="5">SUM(I100:K100)</f>
        <v>207940</v>
      </c>
      <c r="N100" s="1">
        <v>325000</v>
      </c>
      <c r="O100" s="1">
        <v>0</v>
      </c>
      <c r="P100" s="1">
        <v>0</v>
      </c>
      <c r="Q100" s="1">
        <v>0</v>
      </c>
      <c r="R100" s="1">
        <v>22344</v>
      </c>
      <c r="S100" s="1">
        <v>0</v>
      </c>
      <c r="T100" s="1">
        <v>275000</v>
      </c>
      <c r="U100" s="1">
        <v>713</v>
      </c>
      <c r="V100" s="1">
        <v>184899</v>
      </c>
      <c r="W100" s="1">
        <v>807956</v>
      </c>
      <c r="X100" s="1">
        <f t="shared" si="4"/>
        <v>807956</v>
      </c>
    </row>
    <row r="101" spans="1:24">
      <c r="A101" s="1" t="s">
        <v>80</v>
      </c>
      <c r="B101" s="1">
        <v>0</v>
      </c>
      <c r="C101" s="1" t="b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8">
        <v>0</v>
      </c>
      <c r="J101" s="8">
        <v>0</v>
      </c>
      <c r="K101" s="8">
        <v>0</v>
      </c>
      <c r="L101" s="8">
        <v>0</v>
      </c>
      <c r="M101" s="8">
        <f t="shared" si="5"/>
        <v>0</v>
      </c>
      <c r="N101" s="1">
        <v>0</v>
      </c>
      <c r="O101" s="1">
        <v>0</v>
      </c>
      <c r="P101" s="1">
        <v>-36666</v>
      </c>
      <c r="Q101" s="1">
        <v>36666</v>
      </c>
      <c r="R101" s="1">
        <v>228656</v>
      </c>
      <c r="S101" s="1">
        <v>0</v>
      </c>
      <c r="T101" s="1">
        <v>0</v>
      </c>
      <c r="U101" s="1">
        <v>0</v>
      </c>
      <c r="V101" s="1">
        <v>0</v>
      </c>
      <c r="W101" s="1">
        <v>228656</v>
      </c>
      <c r="X101" s="1">
        <f t="shared" si="4"/>
        <v>228656</v>
      </c>
    </row>
    <row r="102" spans="1:24">
      <c r="A102" s="1" t="s">
        <v>85</v>
      </c>
      <c r="B102" s="1">
        <v>0</v>
      </c>
      <c r="C102" s="1" t="b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8">
        <v>0</v>
      </c>
      <c r="J102" s="8">
        <v>0</v>
      </c>
      <c r="K102" s="8">
        <v>0</v>
      </c>
      <c r="L102" s="8">
        <v>0</v>
      </c>
      <c r="M102" s="8">
        <f t="shared" si="5"/>
        <v>0</v>
      </c>
      <c r="N102" s="1">
        <v>0</v>
      </c>
      <c r="O102" s="1">
        <v>0</v>
      </c>
      <c r="P102" s="1">
        <v>-101250</v>
      </c>
      <c r="Q102" s="1">
        <v>101250</v>
      </c>
      <c r="R102" s="1">
        <v>27942</v>
      </c>
      <c r="S102" s="1">
        <v>0</v>
      </c>
      <c r="T102" s="1">
        <v>0</v>
      </c>
      <c r="U102" s="1">
        <v>0</v>
      </c>
      <c r="V102" s="1">
        <v>0</v>
      </c>
      <c r="W102" s="1">
        <v>27942</v>
      </c>
      <c r="X102" s="1">
        <f t="shared" si="4"/>
        <v>27942</v>
      </c>
    </row>
    <row r="103" spans="1:24">
      <c r="A103" s="1" t="s">
        <v>94</v>
      </c>
      <c r="B103" s="1">
        <v>0</v>
      </c>
      <c r="C103" s="1" t="b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8">
        <v>0</v>
      </c>
      <c r="J103" s="8">
        <v>0</v>
      </c>
      <c r="K103" s="8">
        <v>0</v>
      </c>
      <c r="L103" s="8">
        <v>0</v>
      </c>
      <c r="M103" s="8">
        <f t="shared" si="5"/>
        <v>0</v>
      </c>
      <c r="N103" s="1">
        <v>0</v>
      </c>
      <c r="O103" s="1">
        <v>93585</v>
      </c>
      <c r="P103" s="1">
        <v>0</v>
      </c>
      <c r="Q103" s="1">
        <v>0</v>
      </c>
      <c r="R103" s="1">
        <v>0</v>
      </c>
      <c r="S103" s="1">
        <v>0</v>
      </c>
      <c r="T103" s="1">
        <v>365625</v>
      </c>
      <c r="U103" s="1">
        <v>680833</v>
      </c>
      <c r="V103" s="1">
        <v>6615</v>
      </c>
      <c r="W103" s="1">
        <v>1146658</v>
      </c>
      <c r="X103" s="1">
        <f t="shared" si="4"/>
        <v>1146658</v>
      </c>
    </row>
    <row r="104" spans="1:24">
      <c r="A104" s="1" t="s">
        <v>97</v>
      </c>
      <c r="B104" s="1" t="s">
        <v>98</v>
      </c>
      <c r="C104" s="1" t="b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8">
        <v>0</v>
      </c>
      <c r="J104" s="8">
        <v>417619</v>
      </c>
      <c r="K104" s="8">
        <v>0</v>
      </c>
      <c r="L104" s="8">
        <v>417619</v>
      </c>
      <c r="M104" s="8">
        <f t="shared" si="5"/>
        <v>417619</v>
      </c>
      <c r="N104" s="1">
        <v>750000</v>
      </c>
      <c r="O104" s="1">
        <v>0</v>
      </c>
      <c r="P104" s="1">
        <v>-75000</v>
      </c>
      <c r="Q104" s="1">
        <v>0</v>
      </c>
      <c r="R104" s="1">
        <v>9410</v>
      </c>
      <c r="S104" s="1">
        <v>0</v>
      </c>
      <c r="T104" s="1">
        <v>175000</v>
      </c>
      <c r="U104" s="1">
        <v>150656</v>
      </c>
      <c r="V104" s="1">
        <v>261516</v>
      </c>
      <c r="W104" s="1">
        <v>1271582</v>
      </c>
      <c r="X104" s="1">
        <f t="shared" si="4"/>
        <v>1271582</v>
      </c>
    </row>
    <row r="105" spans="1:24">
      <c r="A105" s="1" t="s">
        <v>116</v>
      </c>
      <c r="B105" s="1">
        <v>0</v>
      </c>
      <c r="C105" s="1" t="b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8">
        <v>0</v>
      </c>
      <c r="J105" s="8">
        <v>0</v>
      </c>
      <c r="K105" s="8">
        <v>0</v>
      </c>
      <c r="L105" s="8">
        <v>0</v>
      </c>
      <c r="M105" s="8">
        <f t="shared" si="5"/>
        <v>0</v>
      </c>
      <c r="N105" s="1">
        <v>0</v>
      </c>
      <c r="O105" s="1">
        <v>0</v>
      </c>
      <c r="P105" s="1">
        <v>-113784</v>
      </c>
      <c r="Q105" s="1">
        <v>113784</v>
      </c>
      <c r="R105" s="1">
        <v>1279</v>
      </c>
      <c r="S105" s="1">
        <v>0</v>
      </c>
      <c r="T105" s="1">
        <v>0</v>
      </c>
      <c r="U105" s="1">
        <v>0</v>
      </c>
      <c r="V105" s="1">
        <v>0</v>
      </c>
      <c r="W105" s="1">
        <v>1279</v>
      </c>
      <c r="X105" s="1">
        <f t="shared" si="4"/>
        <v>1279</v>
      </c>
    </row>
    <row r="106" spans="1:24">
      <c r="A106" s="1" t="s">
        <v>131</v>
      </c>
      <c r="B106" s="1">
        <v>0</v>
      </c>
      <c r="C106" s="1" t="b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8">
        <v>0</v>
      </c>
      <c r="J106" s="8">
        <v>0</v>
      </c>
      <c r="K106" s="8">
        <v>0</v>
      </c>
      <c r="L106" s="8">
        <v>0</v>
      </c>
      <c r="M106" s="8">
        <f t="shared" si="5"/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362096</v>
      </c>
      <c r="V106" s="1">
        <v>0</v>
      </c>
      <c r="W106" s="1">
        <v>362096</v>
      </c>
      <c r="X106" s="1">
        <f t="shared" si="4"/>
        <v>362096</v>
      </c>
    </row>
    <row r="107" spans="1:24">
      <c r="A107" s="1" t="s">
        <v>144</v>
      </c>
      <c r="B107" s="1">
        <v>0</v>
      </c>
      <c r="C107" s="1" t="b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8">
        <v>0</v>
      </c>
      <c r="J107" s="8">
        <v>0</v>
      </c>
      <c r="K107" s="8">
        <v>0</v>
      </c>
      <c r="L107" s="8">
        <v>0</v>
      </c>
      <c r="M107" s="8">
        <f t="shared" si="5"/>
        <v>0</v>
      </c>
      <c r="N107" s="1">
        <v>0</v>
      </c>
      <c r="O107" s="1">
        <v>0</v>
      </c>
      <c r="P107" s="1">
        <v>-25000</v>
      </c>
      <c r="Q107" s="1">
        <v>108579</v>
      </c>
      <c r="R107" s="1">
        <v>1413</v>
      </c>
      <c r="S107" s="1">
        <v>0</v>
      </c>
      <c r="T107" s="1">
        <v>0</v>
      </c>
      <c r="U107" s="1">
        <v>0</v>
      </c>
      <c r="V107" s="1">
        <v>0</v>
      </c>
      <c r="W107" s="1">
        <v>84992</v>
      </c>
      <c r="X107" s="1">
        <f t="shared" si="4"/>
        <v>84992</v>
      </c>
    </row>
    <row r="108" spans="1:24">
      <c r="A108" s="1" t="s">
        <v>145</v>
      </c>
      <c r="B108" s="1">
        <v>0</v>
      </c>
      <c r="C108" s="1" t="b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8">
        <v>0</v>
      </c>
      <c r="J108" s="8">
        <v>0</v>
      </c>
      <c r="K108" s="8">
        <v>0</v>
      </c>
      <c r="L108" s="8">
        <v>0</v>
      </c>
      <c r="M108" s="8">
        <f t="shared" si="5"/>
        <v>0</v>
      </c>
      <c r="N108" s="1">
        <v>0</v>
      </c>
      <c r="O108" s="1">
        <v>0</v>
      </c>
      <c r="P108" s="1">
        <v>-103750</v>
      </c>
      <c r="Q108" s="1">
        <v>103750</v>
      </c>
      <c r="R108" s="1">
        <v>148</v>
      </c>
      <c r="S108" s="1">
        <v>0</v>
      </c>
      <c r="T108" s="1">
        <v>0</v>
      </c>
      <c r="U108" s="1">
        <v>0</v>
      </c>
      <c r="V108" s="1">
        <v>0</v>
      </c>
      <c r="W108" s="1">
        <v>148</v>
      </c>
      <c r="X108" s="1">
        <f t="shared" si="4"/>
        <v>148</v>
      </c>
    </row>
    <row r="109" spans="1:24">
      <c r="A109" s="1" t="s">
        <v>153</v>
      </c>
      <c r="B109" s="1">
        <v>0</v>
      </c>
      <c r="C109" s="1" t="b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8">
        <v>0</v>
      </c>
      <c r="J109" s="8">
        <v>0</v>
      </c>
      <c r="K109" s="8">
        <v>0</v>
      </c>
      <c r="L109" s="8">
        <v>0</v>
      </c>
      <c r="M109" s="8">
        <f t="shared" si="5"/>
        <v>0</v>
      </c>
      <c r="N109" s="1">
        <v>0</v>
      </c>
      <c r="O109" s="1">
        <v>0</v>
      </c>
      <c r="P109" s="1">
        <v>0</v>
      </c>
      <c r="Q109" s="1">
        <v>119292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119292</v>
      </c>
      <c r="X109" s="1">
        <f t="shared" si="4"/>
        <v>119292</v>
      </c>
    </row>
    <row r="110" spans="1:24">
      <c r="A110" s="1" t="s">
        <v>163</v>
      </c>
      <c r="B110" s="1" t="s">
        <v>164</v>
      </c>
      <c r="C110" s="1" t="b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8">
        <v>0</v>
      </c>
      <c r="J110" s="8">
        <v>384930</v>
      </c>
      <c r="K110" s="8">
        <v>0</v>
      </c>
      <c r="L110" s="8">
        <v>384930</v>
      </c>
      <c r="M110" s="8">
        <f t="shared" si="5"/>
        <v>384930</v>
      </c>
      <c r="N110" s="1">
        <v>0</v>
      </c>
      <c r="O110" s="1">
        <v>0</v>
      </c>
      <c r="P110" s="1">
        <v>-10800</v>
      </c>
      <c r="Q110" s="1">
        <v>0</v>
      </c>
      <c r="R110" s="1">
        <v>51870</v>
      </c>
      <c r="S110" s="1">
        <v>0</v>
      </c>
      <c r="T110" s="1">
        <v>256191</v>
      </c>
      <c r="U110" s="1">
        <v>401130</v>
      </c>
      <c r="V110" s="1">
        <v>63744</v>
      </c>
      <c r="W110" s="1">
        <v>762135</v>
      </c>
      <c r="X110" s="1">
        <f t="shared" si="4"/>
        <v>762135</v>
      </c>
    </row>
    <row r="111" spans="1:24">
      <c r="A111" s="1" t="s">
        <v>179</v>
      </c>
      <c r="B111" s="1">
        <v>0</v>
      </c>
      <c r="C111" s="1" t="b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8">
        <v>0</v>
      </c>
      <c r="J111" s="8">
        <v>662086</v>
      </c>
      <c r="K111" s="8">
        <v>-472568</v>
      </c>
      <c r="L111" s="8">
        <v>189518</v>
      </c>
      <c r="M111" s="8">
        <f t="shared" si="5"/>
        <v>189518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f t="shared" si="4"/>
        <v>0</v>
      </c>
    </row>
    <row r="112" spans="1:24">
      <c r="A112" s="1" t="s">
        <v>186</v>
      </c>
      <c r="B112" s="1">
        <v>0</v>
      </c>
      <c r="C112" s="1" t="b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8">
        <v>0</v>
      </c>
      <c r="J112" s="8">
        <v>0</v>
      </c>
      <c r="K112" s="8">
        <v>0</v>
      </c>
      <c r="L112" s="8">
        <v>0</v>
      </c>
      <c r="M112" s="8">
        <f t="shared" si="5"/>
        <v>0</v>
      </c>
      <c r="N112" s="1">
        <v>0</v>
      </c>
      <c r="O112" s="1">
        <v>0</v>
      </c>
      <c r="P112" s="1">
        <v>-121284</v>
      </c>
      <c r="Q112" s="1">
        <v>125034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3750</v>
      </c>
      <c r="X112" s="1">
        <f t="shared" si="4"/>
        <v>3750</v>
      </c>
    </row>
    <row r="113" spans="1:24">
      <c r="A113" s="1" t="s">
        <v>187</v>
      </c>
      <c r="B113" s="1">
        <v>0</v>
      </c>
      <c r="C113" s="1" t="b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8">
        <v>0</v>
      </c>
      <c r="J113" s="8">
        <v>463261</v>
      </c>
      <c r="K113" s="8">
        <v>-94556</v>
      </c>
      <c r="L113" s="8">
        <v>368705</v>
      </c>
      <c r="M113" s="8">
        <f t="shared" si="5"/>
        <v>368705</v>
      </c>
      <c r="N113" s="1">
        <v>0</v>
      </c>
      <c r="O113" s="1">
        <v>774401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774401</v>
      </c>
      <c r="X113" s="1">
        <f t="shared" si="4"/>
        <v>774401</v>
      </c>
    </row>
    <row r="114" spans="1:24">
      <c r="A114" s="1" t="s">
        <v>188</v>
      </c>
      <c r="B114" s="1">
        <v>0</v>
      </c>
      <c r="C114" s="1" t="b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8">
        <v>0</v>
      </c>
      <c r="J114" s="8">
        <v>0</v>
      </c>
      <c r="K114" s="8">
        <v>0</v>
      </c>
      <c r="L114" s="8">
        <v>0</v>
      </c>
      <c r="M114" s="8">
        <f t="shared" si="5"/>
        <v>0</v>
      </c>
      <c r="N114" s="1">
        <v>0</v>
      </c>
      <c r="O114" s="1">
        <v>0</v>
      </c>
      <c r="P114" s="1">
        <v>0</v>
      </c>
      <c r="Q114" s="1">
        <v>109298</v>
      </c>
      <c r="R114" s="1">
        <v>103773</v>
      </c>
      <c r="S114" s="1">
        <v>0</v>
      </c>
      <c r="T114" s="1">
        <v>0</v>
      </c>
      <c r="U114" s="1">
        <v>0</v>
      </c>
      <c r="V114" s="1">
        <v>0</v>
      </c>
      <c r="W114" s="1">
        <v>213071</v>
      </c>
      <c r="X114" s="1">
        <f t="shared" si="4"/>
        <v>213071</v>
      </c>
    </row>
    <row r="115" spans="1:24">
      <c r="A115" s="1" t="s">
        <v>200</v>
      </c>
      <c r="B115" s="1">
        <v>0</v>
      </c>
      <c r="C115" s="1" t="b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8">
        <v>0</v>
      </c>
      <c r="J115" s="8">
        <v>0</v>
      </c>
      <c r="K115" s="8">
        <v>0</v>
      </c>
      <c r="L115" s="8">
        <v>0</v>
      </c>
      <c r="M115" s="8">
        <f t="shared" si="5"/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f t="shared" si="4"/>
        <v>0</v>
      </c>
    </row>
    <row r="116" spans="1:24">
      <c r="A116" s="1" t="s">
        <v>201</v>
      </c>
      <c r="B116" s="1" t="s">
        <v>202</v>
      </c>
      <c r="C116" s="1" t="b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8">
        <v>0</v>
      </c>
      <c r="J116" s="8">
        <v>511734</v>
      </c>
      <c r="K116" s="8">
        <v>0</v>
      </c>
      <c r="L116" s="8">
        <v>511734</v>
      </c>
      <c r="M116" s="8">
        <f t="shared" si="5"/>
        <v>511734</v>
      </c>
      <c r="N116" s="1">
        <v>500000</v>
      </c>
      <c r="O116" s="1">
        <v>0</v>
      </c>
      <c r="P116" s="1">
        <v>0</v>
      </c>
      <c r="Q116" s="1">
        <v>0</v>
      </c>
      <c r="R116" s="1">
        <v>16514</v>
      </c>
      <c r="S116" s="1">
        <v>0</v>
      </c>
      <c r="T116" s="1">
        <v>0</v>
      </c>
      <c r="U116" s="1">
        <v>356071</v>
      </c>
      <c r="V116" s="1">
        <v>239502</v>
      </c>
      <c r="W116" s="1">
        <v>1112087</v>
      </c>
      <c r="X116" s="1">
        <f t="shared" si="4"/>
        <v>1112087</v>
      </c>
    </row>
  </sheetData>
  <autoFilter ref="A3:W116">
    <sortState ref="A4:W116">
      <sortCondition descending="1" ref="I3:I11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workbookViewId="0">
      <pane xSplit="3" ySplit="3" topLeftCell="I97" activePane="bottomRight" state="frozen"/>
      <selection pane="topRight" activeCell="D1" sqref="D1"/>
      <selection pane="bottomLeft" activeCell="A4" sqref="A4"/>
      <selection pane="bottomRight" activeCell="J3" sqref="J3"/>
    </sheetView>
  </sheetViews>
  <sheetFormatPr defaultRowHeight="15.75"/>
  <cols>
    <col min="1" max="1" width="15.375" style="1" customWidth="1"/>
    <col min="2" max="2" width="32.625" style="1" customWidth="1"/>
    <col min="3" max="3" width="7.375" style="1" bestFit="1" customWidth="1"/>
    <col min="4" max="4" width="14.125" style="1" bestFit="1" customWidth="1"/>
    <col min="5" max="5" width="14.125" style="1" customWidth="1"/>
    <col min="6" max="6" width="22.625" style="1" bestFit="1" customWidth="1"/>
    <col min="7" max="7" width="22.625" style="1" customWidth="1"/>
    <col min="8" max="8" width="22.625" style="1" bestFit="1" customWidth="1"/>
    <col min="9" max="9" width="22.625" style="1" customWidth="1"/>
    <col min="10" max="10" width="22" style="1" bestFit="1" customWidth="1"/>
    <col min="11" max="11" width="22" style="1" customWidth="1"/>
    <col min="12" max="12" width="11.625" style="1" bestFit="1" customWidth="1"/>
    <col min="13" max="14" width="11.625" style="1" customWidth="1"/>
    <col min="15" max="15" width="22" style="8" bestFit="1" customWidth="1"/>
    <col min="16" max="16" width="14.25" style="8" bestFit="1" customWidth="1"/>
    <col min="17" max="17" width="22.625" style="8" bestFit="1" customWidth="1"/>
    <col min="18" max="18" width="12.375" style="1" customWidth="1"/>
    <col min="19" max="19" width="16.75" style="1" bestFit="1" customWidth="1"/>
    <col min="20" max="20" width="15.375" style="1" bestFit="1" customWidth="1"/>
    <col min="21" max="21" width="11.875" style="1" bestFit="1" customWidth="1"/>
    <col min="22" max="22" width="19.75" style="1" customWidth="1"/>
    <col min="23" max="23" width="13.625" style="1" bestFit="1" customWidth="1"/>
    <col min="24" max="24" width="18.625" style="1" bestFit="1" customWidth="1"/>
    <col min="25" max="25" width="10.75" style="1" bestFit="1" customWidth="1"/>
    <col min="26" max="26" width="9.625" style="1" bestFit="1" customWidth="1"/>
    <col min="27" max="27" width="13.875" style="1" bestFit="1" customWidth="1"/>
    <col min="28" max="28" width="24" style="8" bestFit="1" customWidth="1"/>
    <col min="29" max="29" width="12" style="17" bestFit="1" customWidth="1"/>
    <col min="30" max="16384" width="9" style="1"/>
  </cols>
  <sheetData>
    <row r="1" spans="1:29" s="2" customFormat="1" ht="75.75" customHeight="1">
      <c r="A1" s="2" t="s">
        <v>211</v>
      </c>
      <c r="B1" s="2" t="s">
        <v>221</v>
      </c>
      <c r="C1" s="2" t="s">
        <v>224</v>
      </c>
      <c r="D1" s="3" t="s">
        <v>225</v>
      </c>
      <c r="E1" s="3"/>
      <c r="F1" s="3" t="s">
        <v>222</v>
      </c>
      <c r="G1" s="3"/>
      <c r="H1" s="3" t="s">
        <v>223</v>
      </c>
      <c r="I1" s="3"/>
      <c r="J1" s="3" t="s">
        <v>236</v>
      </c>
      <c r="K1" s="3"/>
      <c r="L1" s="3" t="s">
        <v>226</v>
      </c>
      <c r="M1" s="3"/>
      <c r="N1" s="3"/>
      <c r="O1" s="10" t="s">
        <v>217</v>
      </c>
      <c r="P1" s="10" t="s">
        <v>237</v>
      </c>
      <c r="Q1" s="10" t="s">
        <v>238</v>
      </c>
      <c r="R1" s="2" t="s">
        <v>212</v>
      </c>
      <c r="S1" s="2" t="s">
        <v>214</v>
      </c>
      <c r="T1" s="2" t="s">
        <v>213</v>
      </c>
      <c r="U1" s="2" t="s">
        <v>216</v>
      </c>
      <c r="V1" s="2" t="s">
        <v>219</v>
      </c>
      <c r="W1" s="2" t="s">
        <v>231</v>
      </c>
      <c r="X1" s="2" t="s">
        <v>233</v>
      </c>
      <c r="Y1" s="2" t="s">
        <v>230</v>
      </c>
      <c r="Z1" s="2" t="s">
        <v>235</v>
      </c>
      <c r="AA1" s="2" t="s">
        <v>227</v>
      </c>
      <c r="AB1" s="10" t="s">
        <v>228</v>
      </c>
      <c r="AC1" s="16"/>
    </row>
    <row r="2" spans="1:29" s="2" customFormat="1" ht="75.75" customHeight="1">
      <c r="A2" s="2" t="s">
        <v>239</v>
      </c>
      <c r="B2" s="2" t="s">
        <v>241</v>
      </c>
      <c r="D2" s="2" t="s">
        <v>242</v>
      </c>
      <c r="F2" s="2" t="s">
        <v>242</v>
      </c>
      <c r="H2" s="2" t="s">
        <v>242</v>
      </c>
      <c r="J2" s="2" t="s">
        <v>242</v>
      </c>
      <c r="L2" s="2" t="s">
        <v>242</v>
      </c>
      <c r="O2" s="7"/>
      <c r="P2" s="7"/>
      <c r="Q2" s="7"/>
      <c r="R2" s="2" t="s">
        <v>240</v>
      </c>
      <c r="S2" s="2" t="s">
        <v>240</v>
      </c>
      <c r="T2" s="2" t="s">
        <v>240</v>
      </c>
      <c r="U2" s="2" t="s">
        <v>240</v>
      </c>
      <c r="AB2" s="7" t="s">
        <v>249</v>
      </c>
      <c r="AC2" s="16"/>
    </row>
    <row r="3" spans="1:29">
      <c r="A3" s="1" t="s">
        <v>0</v>
      </c>
      <c r="B3" s="1" t="s">
        <v>4</v>
      </c>
      <c r="C3" s="1" t="s">
        <v>8</v>
      </c>
      <c r="D3" s="1" t="s">
        <v>220</v>
      </c>
      <c r="F3" s="1" t="s">
        <v>252</v>
      </c>
      <c r="H3" s="1" t="s">
        <v>253</v>
      </c>
      <c r="J3" s="1" t="s">
        <v>254</v>
      </c>
      <c r="L3" s="1" t="s">
        <v>255</v>
      </c>
      <c r="O3" s="8" t="s">
        <v>243</v>
      </c>
      <c r="P3" s="8" t="s">
        <v>256</v>
      </c>
      <c r="Q3" s="8" t="s">
        <v>248</v>
      </c>
      <c r="R3" s="1" t="s">
        <v>257</v>
      </c>
      <c r="S3" s="1" t="s">
        <v>2</v>
      </c>
      <c r="T3" s="1" t="s">
        <v>3</v>
      </c>
      <c r="U3" s="1" t="s">
        <v>215</v>
      </c>
      <c r="V3" s="1" t="s">
        <v>218</v>
      </c>
      <c r="W3" s="1" t="s">
        <v>229</v>
      </c>
      <c r="X3" s="1" t="s">
        <v>232</v>
      </c>
      <c r="Y3" s="1" t="s">
        <v>263</v>
      </c>
      <c r="Z3" s="1" t="s">
        <v>264</v>
      </c>
      <c r="AA3" s="1" t="s">
        <v>265</v>
      </c>
      <c r="AB3" s="8" t="s">
        <v>266</v>
      </c>
    </row>
    <row r="4" spans="1:29" s="4" customFormat="1">
      <c r="A4" s="18" t="s">
        <v>31</v>
      </c>
      <c r="B4" s="18" t="s">
        <v>32</v>
      </c>
      <c r="C4" s="18" t="b">
        <v>1</v>
      </c>
      <c r="D4" s="18">
        <v>36</v>
      </c>
      <c r="E4" s="19">
        <f>(D4-MIN(D$52:D$116))/(MAX(D$52:D$116)-MIN(D$52:D$116))</f>
        <v>1.6717748676511562E-3</v>
      </c>
      <c r="F4" s="18">
        <v>123</v>
      </c>
      <c r="G4" s="19">
        <f>(F4-MIN(F$52:F$116))/(MAX(F$52:F$116)-MIN(F$52:F$116))</f>
        <v>0.51249999999999996</v>
      </c>
      <c r="H4" s="18">
        <v>16</v>
      </c>
      <c r="I4" s="19">
        <f>(H4-MIN(H$52:H$116))/(MAX(H$52:H$116)-MIN(H$52:H$116))</f>
        <v>4.145077720207254E-2</v>
      </c>
      <c r="J4" s="18">
        <v>2411</v>
      </c>
      <c r="K4" s="19">
        <f>(J4-MIN(J$52:J$116))/(MAX(J$52:J$116)-MIN(J$52:J$116))</f>
        <v>0.53237569060773482</v>
      </c>
      <c r="L4" s="18">
        <v>4273</v>
      </c>
      <c r="M4" s="19">
        <f>(L4-MIN(L$52:L$116))/(MAX(L$52:L$116)-MIN(L$52:L$116))</f>
        <v>0.279353299761463</v>
      </c>
      <c r="N4" s="19">
        <f>E4+G4+I4+K4+M4</f>
        <v>1.3673515424389213</v>
      </c>
      <c r="O4" s="20">
        <v>34348384</v>
      </c>
      <c r="P4" s="20">
        <v>14761694</v>
      </c>
      <c r="Q4" s="20" t="s">
        <v>15</v>
      </c>
      <c r="R4" s="18">
        <v>7000000</v>
      </c>
      <c r="S4" s="18">
        <v>202911</v>
      </c>
      <c r="T4" s="18">
        <v>-300000</v>
      </c>
      <c r="U4" s="18" t="s">
        <v>15</v>
      </c>
      <c r="V4" s="18">
        <v>99832</v>
      </c>
      <c r="W4" s="18">
        <v>81525000</v>
      </c>
      <c r="X4" s="18">
        <v>3600000</v>
      </c>
      <c r="Y4" s="18">
        <v>10359729</v>
      </c>
      <c r="Z4" s="18">
        <v>1072321</v>
      </c>
      <c r="AA4" s="18">
        <v>103559793</v>
      </c>
      <c r="AB4" s="20">
        <v>49110078</v>
      </c>
      <c r="AC4" s="18">
        <f t="shared" ref="AC4:AC35" si="0">AA4+AB4</f>
        <v>152669871</v>
      </c>
    </row>
    <row r="5" spans="1:29" s="4" customFormat="1">
      <c r="A5" s="18" t="s">
        <v>17</v>
      </c>
      <c r="B5" s="18" t="s">
        <v>18</v>
      </c>
      <c r="C5" s="18" t="b">
        <v>1</v>
      </c>
      <c r="D5" s="18">
        <v>108</v>
      </c>
      <c r="E5" s="19">
        <f>(D5-MIN(D$52:D$116))/(MAX(D$52:D$116)-MIN(D$52:D$116))</f>
        <v>6.6870994706046249E-3</v>
      </c>
      <c r="F5" s="18">
        <v>88</v>
      </c>
      <c r="G5" s="19">
        <f>(F5-MIN(F$52:F$116))/(MAX(F$52:F$116)-MIN(F$52:F$116))</f>
        <v>0.36666666666666664</v>
      </c>
      <c r="H5" s="18">
        <v>30</v>
      </c>
      <c r="I5" s="19">
        <f>(H5-MIN(H$52:H$116))/(MAX(H$52:H$116)-MIN(H$52:H$116))</f>
        <v>7.7720207253886009E-2</v>
      </c>
      <c r="J5" s="18">
        <v>2042</v>
      </c>
      <c r="K5" s="19">
        <f>(J5-MIN(J$52:J$116))/(MAX(J$52:J$116)-MIN(J$52:J$116))</f>
        <v>0.45082872928176798</v>
      </c>
      <c r="L5" s="18">
        <v>3627</v>
      </c>
      <c r="M5" s="19">
        <f>(L5-MIN(L$52:L$116))/(MAX(L$52:L$116)-MIN(L$52:L$116))</f>
        <v>0.23654916512059368</v>
      </c>
      <c r="N5" s="19">
        <f>E5+G5+I5+K5+M5</f>
        <v>1.1384518677935189</v>
      </c>
      <c r="O5" s="20">
        <v>19250000</v>
      </c>
      <c r="P5" s="20">
        <v>6843672</v>
      </c>
      <c r="Q5" s="20" t="s">
        <v>15</v>
      </c>
      <c r="R5" s="18">
        <v>5600000</v>
      </c>
      <c r="S5" s="18" t="s">
        <v>15</v>
      </c>
      <c r="T5" s="18" t="s">
        <v>15</v>
      </c>
      <c r="U5" s="18" t="s">
        <v>15</v>
      </c>
      <c r="V5" s="18">
        <v>29336</v>
      </c>
      <c r="W5" s="18" t="s">
        <v>15</v>
      </c>
      <c r="X5" s="18">
        <v>1920000</v>
      </c>
      <c r="Y5" s="18">
        <v>22122</v>
      </c>
      <c r="Z5" s="18">
        <v>1111258</v>
      </c>
      <c r="AA5" s="18">
        <v>8682716</v>
      </c>
      <c r="AB5" s="20">
        <v>26093672</v>
      </c>
      <c r="AC5" s="18">
        <f t="shared" si="0"/>
        <v>34776388</v>
      </c>
    </row>
    <row r="6" spans="1:29" s="4" customFormat="1">
      <c r="A6" s="18" t="s">
        <v>25</v>
      </c>
      <c r="B6" s="18" t="s">
        <v>26</v>
      </c>
      <c r="C6" s="18" t="b">
        <v>1</v>
      </c>
      <c r="D6" s="18" t="s">
        <v>15</v>
      </c>
      <c r="E6" s="18"/>
      <c r="F6" s="18" t="s">
        <v>15</v>
      </c>
      <c r="G6" s="18"/>
      <c r="H6" s="18" t="s">
        <v>15</v>
      </c>
      <c r="I6" s="18"/>
      <c r="J6" s="18" t="s">
        <v>15</v>
      </c>
      <c r="K6" s="18"/>
      <c r="L6" s="18" t="s">
        <v>15</v>
      </c>
      <c r="M6" s="18"/>
      <c r="N6" s="18"/>
      <c r="O6" s="20">
        <v>30766064</v>
      </c>
      <c r="P6" s="20" t="s">
        <v>15</v>
      </c>
      <c r="Q6" s="20" t="s">
        <v>15</v>
      </c>
      <c r="R6" s="18" t="s">
        <v>15</v>
      </c>
      <c r="S6" s="21">
        <v>10259</v>
      </c>
      <c r="T6" s="18" t="s">
        <v>15</v>
      </c>
      <c r="U6" s="18" t="s">
        <v>15</v>
      </c>
      <c r="V6" s="21">
        <v>77978</v>
      </c>
      <c r="W6" s="18" t="s">
        <v>15</v>
      </c>
      <c r="X6" s="18" t="s">
        <v>15</v>
      </c>
      <c r="Y6" s="21">
        <v>2856</v>
      </c>
      <c r="Z6" s="21" t="s">
        <v>15</v>
      </c>
      <c r="AA6" s="21">
        <v>91093</v>
      </c>
      <c r="AB6" s="20">
        <v>30766064</v>
      </c>
      <c r="AC6" s="18">
        <f t="shared" si="0"/>
        <v>30857157</v>
      </c>
    </row>
    <row r="7" spans="1:29" s="4" customFormat="1">
      <c r="A7" s="1" t="s">
        <v>151</v>
      </c>
      <c r="B7" s="1" t="s">
        <v>152</v>
      </c>
      <c r="C7" s="1" t="b">
        <v>0</v>
      </c>
      <c r="D7" s="1" t="s">
        <v>15</v>
      </c>
      <c r="E7" s="1"/>
      <c r="F7" s="1" t="s">
        <v>15</v>
      </c>
      <c r="G7" s="1"/>
      <c r="H7" s="1" t="s">
        <v>15</v>
      </c>
      <c r="I7" s="1"/>
      <c r="J7" s="1" t="s">
        <v>15</v>
      </c>
      <c r="K7" s="1"/>
      <c r="L7" s="1" t="s">
        <v>15</v>
      </c>
      <c r="M7" s="1"/>
      <c r="N7" s="1"/>
      <c r="O7" s="8">
        <v>15364167</v>
      </c>
      <c r="P7" s="8">
        <v>8453763</v>
      </c>
      <c r="Q7" s="8" t="s">
        <v>15</v>
      </c>
      <c r="R7" s="1">
        <v>1000000</v>
      </c>
      <c r="S7" s="1" t="s">
        <v>15</v>
      </c>
      <c r="T7" s="1" t="s">
        <v>15</v>
      </c>
      <c r="U7" s="1" t="s">
        <v>15</v>
      </c>
      <c r="V7" s="1">
        <v>32047</v>
      </c>
      <c r="W7" s="1" t="s">
        <v>15</v>
      </c>
      <c r="X7" s="1" t="s">
        <v>15</v>
      </c>
      <c r="Y7" s="1">
        <v>1829457</v>
      </c>
      <c r="Z7" s="1">
        <v>261879</v>
      </c>
      <c r="AA7" s="1">
        <v>3123383</v>
      </c>
      <c r="AB7" s="8">
        <v>23817930</v>
      </c>
      <c r="AC7" s="17">
        <f t="shared" si="0"/>
        <v>26941313</v>
      </c>
    </row>
    <row r="8" spans="1:29" s="4" customFormat="1">
      <c r="A8" s="18" t="s">
        <v>14</v>
      </c>
      <c r="B8" s="18" t="s">
        <v>16</v>
      </c>
      <c r="C8" s="18" t="b">
        <v>1</v>
      </c>
      <c r="D8" s="18">
        <v>18</v>
      </c>
      <c r="E8" s="19">
        <f>(D8-MIN(D$52:D$116))/(MAX(D$52:D$116)-MIN(D$52:D$116))</f>
        <v>4.1794371691278906E-4</v>
      </c>
      <c r="F8" s="18">
        <v>42</v>
      </c>
      <c r="G8" s="19">
        <f>(F8-MIN(F$52:F$116))/(MAX(F$52:F$116)-MIN(F$52:F$116))</f>
        <v>0.17499999999999999</v>
      </c>
      <c r="H8" s="18">
        <v>4</v>
      </c>
      <c r="I8" s="19">
        <f>(H8-MIN(H$52:H$116))/(MAX(H$52:H$116)-MIN(H$52:H$116))</f>
        <v>1.0362694300518135E-2</v>
      </c>
      <c r="J8" s="18">
        <v>864</v>
      </c>
      <c r="K8" s="19">
        <f>(J8-MIN(J$52:J$116))/(MAX(J$52:J$116)-MIN(J$52:J$116))</f>
        <v>0.19049723756906078</v>
      </c>
      <c r="L8" s="18">
        <v>905</v>
      </c>
      <c r="M8" s="19">
        <f>(L8-MIN(L$52:L$116))/(MAX(L$52:L$116)-MIN(L$52:L$116))</f>
        <v>5.6188709249933737E-2</v>
      </c>
      <c r="N8" s="19">
        <f>E8+G8+I8+K8+M8</f>
        <v>0.43246658483642547</v>
      </c>
      <c r="O8" s="20">
        <v>19794175</v>
      </c>
      <c r="P8" s="20">
        <v>2748364</v>
      </c>
      <c r="Q8" s="20" t="s">
        <v>15</v>
      </c>
      <c r="R8" s="18">
        <v>1750000</v>
      </c>
      <c r="S8" s="18" t="s">
        <v>15</v>
      </c>
      <c r="T8" s="18">
        <v>-3504386</v>
      </c>
      <c r="U8" s="18" t="s">
        <v>15</v>
      </c>
      <c r="V8" s="18">
        <v>46950</v>
      </c>
      <c r="W8" s="18" t="s">
        <v>15</v>
      </c>
      <c r="X8" s="18">
        <v>1617011</v>
      </c>
      <c r="Y8" s="18">
        <v>174839</v>
      </c>
      <c r="Z8" s="18">
        <v>420636</v>
      </c>
      <c r="AA8" s="18">
        <v>505050</v>
      </c>
      <c r="AB8" s="20">
        <v>22542539</v>
      </c>
      <c r="AC8" s="18">
        <f t="shared" si="0"/>
        <v>23047589</v>
      </c>
    </row>
    <row r="9" spans="1:29" s="4" customFormat="1">
      <c r="A9" s="1" t="s">
        <v>141</v>
      </c>
      <c r="B9" s="1" t="s">
        <v>142</v>
      </c>
      <c r="C9" s="1" t="b">
        <v>0</v>
      </c>
      <c r="D9" s="1" t="s">
        <v>15</v>
      </c>
      <c r="E9" s="1"/>
      <c r="F9" s="1" t="s">
        <v>15</v>
      </c>
      <c r="G9" s="1"/>
      <c r="H9" s="1" t="s">
        <v>15</v>
      </c>
      <c r="I9" s="1"/>
      <c r="J9" s="1" t="s">
        <v>15</v>
      </c>
      <c r="K9" s="1"/>
      <c r="L9" s="1" t="s">
        <v>15</v>
      </c>
      <c r="M9" s="1"/>
      <c r="N9" s="1"/>
      <c r="O9" s="8">
        <v>1297049</v>
      </c>
      <c r="P9" s="8">
        <v>13847074</v>
      </c>
      <c r="Q9" s="8" t="s">
        <v>15</v>
      </c>
      <c r="R9" s="1">
        <v>450000</v>
      </c>
      <c r="S9" s="1" t="s">
        <v>15</v>
      </c>
      <c r="T9" s="1" t="s">
        <v>15</v>
      </c>
      <c r="U9" s="1" t="s">
        <v>15</v>
      </c>
      <c r="V9" s="1">
        <v>81353</v>
      </c>
      <c r="W9" s="1" t="s">
        <v>15</v>
      </c>
      <c r="X9" s="1" t="s">
        <v>15</v>
      </c>
      <c r="Y9" s="1">
        <v>1085463</v>
      </c>
      <c r="Z9" s="1">
        <v>317543</v>
      </c>
      <c r="AA9" s="1">
        <v>1934359</v>
      </c>
      <c r="AB9" s="8">
        <v>15144123</v>
      </c>
      <c r="AC9" s="17">
        <f t="shared" si="0"/>
        <v>17078482</v>
      </c>
    </row>
    <row r="10" spans="1:29" s="4" customFormat="1">
      <c r="A10" s="1" t="s">
        <v>119</v>
      </c>
      <c r="B10" s="1" t="s">
        <v>15</v>
      </c>
      <c r="C10" s="1" t="b">
        <v>0</v>
      </c>
      <c r="D10" s="1" t="s">
        <v>15</v>
      </c>
      <c r="E10" s="1"/>
      <c r="F10" s="1" t="s">
        <v>15</v>
      </c>
      <c r="G10" s="1"/>
      <c r="H10" s="1" t="s">
        <v>15</v>
      </c>
      <c r="I10" s="1"/>
      <c r="J10" s="1" t="s">
        <v>15</v>
      </c>
      <c r="K10" s="1"/>
      <c r="L10" s="1" t="s">
        <v>15</v>
      </c>
      <c r="M10" s="1"/>
      <c r="N10" s="1"/>
      <c r="O10" s="8">
        <v>6680544</v>
      </c>
      <c r="P10" s="8">
        <v>3942714</v>
      </c>
      <c r="Q10" s="8" t="s">
        <v>15</v>
      </c>
      <c r="R10" s="1">
        <v>1200000</v>
      </c>
      <c r="S10" s="1">
        <v>1295738</v>
      </c>
      <c r="T10" s="1">
        <v>-1386055</v>
      </c>
      <c r="U10" s="1" t="s">
        <v>15</v>
      </c>
      <c r="V10" s="1">
        <v>11200</v>
      </c>
      <c r="W10" s="1" t="s">
        <v>15</v>
      </c>
      <c r="X10" s="1">
        <v>1586055</v>
      </c>
      <c r="Y10" s="1">
        <v>2660303</v>
      </c>
      <c r="Z10" s="1">
        <v>267102</v>
      </c>
      <c r="AA10" s="1">
        <v>5634343</v>
      </c>
      <c r="AB10" s="8">
        <v>10623258</v>
      </c>
      <c r="AC10" s="17">
        <f t="shared" si="0"/>
        <v>16257601</v>
      </c>
    </row>
    <row r="11" spans="1:29" s="4" customFormat="1">
      <c r="A11" s="1" t="s">
        <v>76</v>
      </c>
      <c r="B11" s="1" t="s">
        <v>77</v>
      </c>
      <c r="C11" s="1" t="b">
        <v>0</v>
      </c>
      <c r="D11" s="1">
        <v>2585</v>
      </c>
      <c r="E11" s="14">
        <f>(D11-MIN(D$52:D$116))/(MAX(D$52:D$116)-MIN(D$52:D$116))</f>
        <v>0.17922819726943437</v>
      </c>
      <c r="F11" s="1">
        <v>528</v>
      </c>
      <c r="G11" s="14">
        <f>(F11-MIN(F$52:F$116))/(MAX(F$52:F$116)-MIN(F$52:F$116))</f>
        <v>2.2000000000000002</v>
      </c>
      <c r="H11" s="1">
        <v>411</v>
      </c>
      <c r="I11" s="14">
        <f>(H11-MIN(H$52:H$116))/(MAX(H$52:H$116)-MIN(H$52:H$116))</f>
        <v>1.0647668393782384</v>
      </c>
      <c r="J11" s="1">
        <v>3962</v>
      </c>
      <c r="K11" s="14">
        <f>(J11-MIN(J$52:J$116))/(MAX(J$52:J$116)-MIN(J$52:J$116))</f>
        <v>0.87513812154696136</v>
      </c>
      <c r="L11" s="1">
        <v>7259</v>
      </c>
      <c r="M11" s="14">
        <f>(L11-MIN(L$52:L$116))/(MAX(L$52:L$116)-MIN(L$52:L$116))</f>
        <v>0.47720646700238539</v>
      </c>
      <c r="N11" s="14">
        <f>E11+G11+I11+K11+M11</f>
        <v>4.7963396251970192</v>
      </c>
      <c r="O11" s="8">
        <v>4158995</v>
      </c>
      <c r="P11" s="8">
        <v>1008149</v>
      </c>
      <c r="Q11" s="8" t="s">
        <v>15</v>
      </c>
      <c r="R11" s="1">
        <v>8000000</v>
      </c>
      <c r="S11" s="1" t="s">
        <v>15</v>
      </c>
      <c r="T11" s="1" t="s">
        <v>15</v>
      </c>
      <c r="U11" s="1" t="s">
        <v>15</v>
      </c>
      <c r="V11" s="1">
        <v>49537</v>
      </c>
      <c r="W11" s="1" t="s">
        <v>15</v>
      </c>
      <c r="X11" s="1">
        <v>2035380</v>
      </c>
      <c r="Y11" s="1">
        <v>1552</v>
      </c>
      <c r="Z11" s="1">
        <v>339288</v>
      </c>
      <c r="AA11" s="1">
        <v>10425757</v>
      </c>
      <c r="AB11" s="8">
        <v>5167144</v>
      </c>
      <c r="AC11" s="17">
        <f t="shared" si="0"/>
        <v>15592901</v>
      </c>
    </row>
    <row r="12" spans="1:29" s="4" customFormat="1">
      <c r="A12" s="18" t="s">
        <v>27</v>
      </c>
      <c r="B12" s="18" t="s">
        <v>28</v>
      </c>
      <c r="C12" s="18" t="b">
        <v>1</v>
      </c>
      <c r="D12" s="18" t="s">
        <v>15</v>
      </c>
      <c r="E12" s="18"/>
      <c r="F12" s="18" t="s">
        <v>15</v>
      </c>
      <c r="G12" s="18"/>
      <c r="H12" s="18" t="s">
        <v>15</v>
      </c>
      <c r="I12" s="18"/>
      <c r="J12" s="18" t="s">
        <v>15</v>
      </c>
      <c r="K12" s="18"/>
      <c r="L12" s="18" t="s">
        <v>15</v>
      </c>
      <c r="M12" s="18"/>
      <c r="N12" s="18"/>
      <c r="O12" s="20">
        <v>8308552</v>
      </c>
      <c r="P12" s="20">
        <v>3576206</v>
      </c>
      <c r="Q12" s="20" t="s">
        <v>15</v>
      </c>
      <c r="R12" s="18" t="s">
        <v>15</v>
      </c>
      <c r="S12" s="21" t="s">
        <v>15</v>
      </c>
      <c r="T12" s="18" t="s">
        <v>15</v>
      </c>
      <c r="U12" s="18" t="s">
        <v>15</v>
      </c>
      <c r="V12" s="21">
        <v>53947</v>
      </c>
      <c r="W12" s="18" t="s">
        <v>15</v>
      </c>
      <c r="X12" s="18" t="s">
        <v>15</v>
      </c>
      <c r="Y12" s="21">
        <v>147950</v>
      </c>
      <c r="Z12" s="21">
        <v>158403</v>
      </c>
      <c r="AA12" s="21">
        <v>360300</v>
      </c>
      <c r="AB12" s="20">
        <v>11884758</v>
      </c>
      <c r="AC12" s="18">
        <f t="shared" si="0"/>
        <v>12245058</v>
      </c>
    </row>
    <row r="13" spans="1:29" s="4" customFormat="1">
      <c r="A13" s="1" t="s">
        <v>99</v>
      </c>
      <c r="B13" s="1" t="s">
        <v>100</v>
      </c>
      <c r="C13" s="1" t="b">
        <v>0</v>
      </c>
      <c r="D13" s="1">
        <v>556</v>
      </c>
      <c r="E13" s="14">
        <f>(D13-MIN(D$52:D$116))/(MAX(D$52:D$116)-MIN(D$52:D$116))</f>
        <v>3.7893563666759542E-2</v>
      </c>
      <c r="F13" s="1">
        <v>186</v>
      </c>
      <c r="G13" s="14">
        <f>(F13-MIN(F$52:F$116))/(MAX(F$52:F$116)-MIN(F$52:F$116))</f>
        <v>0.77500000000000002</v>
      </c>
      <c r="H13" s="1">
        <v>24</v>
      </c>
      <c r="I13" s="14">
        <f>(H13-MIN(H$52:H$116))/(MAX(H$52:H$116)-MIN(H$52:H$116))</f>
        <v>6.2176165803108807E-2</v>
      </c>
      <c r="J13" s="1">
        <v>3920</v>
      </c>
      <c r="K13" s="14">
        <f>(J13-MIN(J$52:J$116))/(MAX(J$52:J$116)-MIN(J$52:J$116))</f>
        <v>0.8658563535911602</v>
      </c>
      <c r="L13" s="1">
        <v>6019</v>
      </c>
      <c r="M13" s="14">
        <f>(L13-MIN(L$52:L$116))/(MAX(L$52:L$116)-MIN(L$52:L$116))</f>
        <v>0.39504373177842567</v>
      </c>
      <c r="N13" s="14">
        <f>E13+G13+I13+K13+M13</f>
        <v>2.1359698148394544</v>
      </c>
      <c r="O13" s="8">
        <v>3282960</v>
      </c>
      <c r="P13" s="8">
        <v>2796177</v>
      </c>
      <c r="Q13" s="8" t="s">
        <v>15</v>
      </c>
      <c r="R13" s="1">
        <v>3000000</v>
      </c>
      <c r="S13" s="1" t="s">
        <v>15</v>
      </c>
      <c r="T13" s="1" t="s">
        <v>15</v>
      </c>
      <c r="U13" s="1" t="s">
        <v>15</v>
      </c>
      <c r="V13" s="1">
        <v>57838</v>
      </c>
      <c r="W13" s="1" t="s">
        <v>15</v>
      </c>
      <c r="X13" s="1">
        <v>808346</v>
      </c>
      <c r="Y13" s="1">
        <v>301026</v>
      </c>
      <c r="Z13" s="1">
        <v>510364</v>
      </c>
      <c r="AA13" s="1">
        <v>4677574</v>
      </c>
      <c r="AB13" s="8">
        <v>6079137</v>
      </c>
      <c r="AC13" s="17">
        <f t="shared" si="0"/>
        <v>10756711</v>
      </c>
    </row>
    <row r="14" spans="1:29" s="4" customFormat="1">
      <c r="A14" s="1" t="s">
        <v>172</v>
      </c>
      <c r="B14" s="1" t="s">
        <v>173</v>
      </c>
      <c r="C14" s="1" t="b">
        <v>0</v>
      </c>
      <c r="D14" s="1" t="s">
        <v>15</v>
      </c>
      <c r="E14" s="1"/>
      <c r="F14" s="1" t="s">
        <v>15</v>
      </c>
      <c r="G14" s="1"/>
      <c r="H14" s="1" t="s">
        <v>15</v>
      </c>
      <c r="I14" s="1"/>
      <c r="J14" s="1" t="s">
        <v>15</v>
      </c>
      <c r="K14" s="1"/>
      <c r="L14" s="1" t="s">
        <v>15</v>
      </c>
      <c r="M14" s="1"/>
      <c r="N14" s="1"/>
      <c r="O14" s="8">
        <v>8191755</v>
      </c>
      <c r="P14" s="8">
        <v>126027</v>
      </c>
      <c r="Q14" s="8" t="s">
        <v>15</v>
      </c>
      <c r="R14" s="1">
        <v>1000000</v>
      </c>
      <c r="S14" s="1" t="s">
        <v>15</v>
      </c>
      <c r="T14" s="1" t="s">
        <v>15</v>
      </c>
      <c r="U14" s="1" t="s">
        <v>15</v>
      </c>
      <c r="V14" s="1">
        <v>35812</v>
      </c>
      <c r="W14" s="1" t="s">
        <v>15</v>
      </c>
      <c r="X14" s="1">
        <v>694862</v>
      </c>
      <c r="Y14" s="1">
        <v>374689</v>
      </c>
      <c r="Z14" s="1">
        <v>262788</v>
      </c>
      <c r="AA14" s="1">
        <v>2368151</v>
      </c>
      <c r="AB14" s="8">
        <v>8317782</v>
      </c>
      <c r="AC14" s="17">
        <f t="shared" si="0"/>
        <v>10685933</v>
      </c>
    </row>
    <row r="15" spans="1:29" s="4" customFormat="1">
      <c r="A15" s="1" t="s">
        <v>90</v>
      </c>
      <c r="B15" s="1" t="s">
        <v>91</v>
      </c>
      <c r="C15" s="1" t="b">
        <v>0</v>
      </c>
      <c r="D15" s="1">
        <v>230</v>
      </c>
      <c r="E15" s="14">
        <f>(D15-MIN(D$52:D$116))/(MAX(D$52:D$116)-MIN(D$52:D$116))</f>
        <v>1.5185288381164669E-2</v>
      </c>
      <c r="F15" s="1">
        <v>8</v>
      </c>
      <c r="G15" s="14">
        <f>(F15-MIN(F$52:F$116))/(MAX(F$52:F$116)-MIN(F$52:F$116))</f>
        <v>3.3333333333333333E-2</v>
      </c>
      <c r="H15" s="1">
        <v>0</v>
      </c>
      <c r="I15" s="14">
        <f>(H15-MIN(H$52:H$116))/(MAX(H$52:H$116)-MIN(H$52:H$116))</f>
        <v>0</v>
      </c>
      <c r="J15" s="1">
        <v>477</v>
      </c>
      <c r="K15" s="14">
        <f>(J15-MIN(J$52:J$116))/(MAX(J$52:J$116)-MIN(J$52:J$116))</f>
        <v>0.10497237569060773</v>
      </c>
      <c r="L15" s="1">
        <v>1522</v>
      </c>
      <c r="M15" s="14">
        <f>(L15-MIN(L$52:L$116))/(MAX(L$52:L$116)-MIN(L$52:L$116))</f>
        <v>9.7071296050887892E-2</v>
      </c>
      <c r="N15" s="14">
        <f>E15+G15+I15+K15+M15</f>
        <v>0.25056229345599362</v>
      </c>
      <c r="O15" s="8">
        <v>2070306</v>
      </c>
      <c r="P15" s="8" t="s">
        <v>15</v>
      </c>
      <c r="Q15" s="8" t="s">
        <v>15</v>
      </c>
      <c r="R15" s="1" t="s">
        <v>15</v>
      </c>
      <c r="S15" s="1">
        <v>85430</v>
      </c>
      <c r="T15" s="1" t="s">
        <v>15</v>
      </c>
      <c r="U15" s="1" t="s">
        <v>15</v>
      </c>
      <c r="V15" s="1">
        <v>8211</v>
      </c>
      <c r="W15" s="1" t="s">
        <v>15</v>
      </c>
      <c r="X15" s="1">
        <v>5145434</v>
      </c>
      <c r="Y15" s="1">
        <v>2818454</v>
      </c>
      <c r="Z15" s="1">
        <v>349487</v>
      </c>
      <c r="AA15" s="1">
        <v>8407016</v>
      </c>
      <c r="AB15" s="8">
        <v>2070306</v>
      </c>
      <c r="AC15" s="17">
        <f t="shared" si="0"/>
        <v>10477322</v>
      </c>
    </row>
    <row r="16" spans="1:29" s="4" customFormat="1">
      <c r="A16" s="1" t="s">
        <v>83</v>
      </c>
      <c r="B16" s="1" t="s">
        <v>84</v>
      </c>
      <c r="C16" s="1" t="b">
        <v>0</v>
      </c>
      <c r="D16" s="1">
        <v>221</v>
      </c>
      <c r="E16" s="14">
        <f>(D16-MIN(D$52:D$116))/(MAX(D$52:D$116)-MIN(D$52:D$116))</f>
        <v>1.4558372805795486E-2</v>
      </c>
      <c r="F16" s="1">
        <v>204</v>
      </c>
      <c r="G16" s="14">
        <f>(F16-MIN(F$52:F$116))/(MAX(F$52:F$116)-MIN(F$52:F$116))</f>
        <v>0.85</v>
      </c>
      <c r="H16" s="1">
        <v>49</v>
      </c>
      <c r="I16" s="14">
        <f>(H16-MIN(H$52:H$116))/(MAX(H$52:H$116)-MIN(H$52:H$116))</f>
        <v>0.12694300518134716</v>
      </c>
      <c r="J16" s="1">
        <v>1063</v>
      </c>
      <c r="K16" s="14">
        <f>(J16-MIN(J$52:J$116))/(MAX(J$52:J$116)-MIN(J$52:J$116))</f>
        <v>0.23447513812154697</v>
      </c>
      <c r="L16" s="1">
        <v>1671</v>
      </c>
      <c r="M16" s="14">
        <f>(L16-MIN(L$52:L$116))/(MAX(L$52:L$116)-MIN(L$52:L$116))</f>
        <v>0.10694407633183144</v>
      </c>
      <c r="N16" s="14">
        <f>E16+G16+I16+K16+M16</f>
        <v>1.3329205924405212</v>
      </c>
      <c r="O16" s="8">
        <v>7509039</v>
      </c>
      <c r="P16" s="8">
        <v>381285</v>
      </c>
      <c r="Q16" s="8" t="s">
        <v>15</v>
      </c>
      <c r="R16" s="1" t="s">
        <v>15</v>
      </c>
      <c r="S16" s="1" t="s">
        <v>15</v>
      </c>
      <c r="T16" s="1" t="s">
        <v>15</v>
      </c>
      <c r="U16" s="1" t="s">
        <v>15</v>
      </c>
      <c r="V16" s="1">
        <v>14689</v>
      </c>
      <c r="W16" s="1" t="s">
        <v>15</v>
      </c>
      <c r="X16" s="1" t="s">
        <v>15</v>
      </c>
      <c r="Y16" s="1" t="s">
        <v>15</v>
      </c>
      <c r="Z16" s="1">
        <v>96840</v>
      </c>
      <c r="AA16" s="1">
        <v>111529</v>
      </c>
      <c r="AB16" s="8">
        <v>7890324</v>
      </c>
      <c r="AC16" s="17">
        <f t="shared" si="0"/>
        <v>8001853</v>
      </c>
    </row>
    <row r="17" spans="1:29" s="18" customFormat="1">
      <c r="A17" s="1" t="s">
        <v>167</v>
      </c>
      <c r="B17" s="1" t="s">
        <v>168</v>
      </c>
      <c r="C17" s="1" t="b">
        <v>0</v>
      </c>
      <c r="D17" s="1">
        <v>6759</v>
      </c>
      <c r="E17" s="14">
        <f>(D17-MIN(D$52:D$116))/(MAX(D$52:D$116)-MIN(D$52:D$116))</f>
        <v>0.46997770966843133</v>
      </c>
      <c r="F17" s="1">
        <v>140</v>
      </c>
      <c r="G17" s="14">
        <f>(F17-MIN(F$52:F$116))/(MAX(F$52:F$116)-MIN(F$52:F$116))</f>
        <v>0.58333333333333337</v>
      </c>
      <c r="H17" s="1">
        <v>387</v>
      </c>
      <c r="I17" s="14">
        <f>(H17-MIN(H$52:H$116))/(MAX(H$52:H$116)-MIN(H$52:H$116))</f>
        <v>1.0025906735751295</v>
      </c>
      <c r="J17" s="1">
        <v>3639</v>
      </c>
      <c r="K17" s="14">
        <f>(J17-MIN(J$52:J$116))/(MAX(J$52:J$116)-MIN(J$52:J$116))</f>
        <v>0.80375690607734807</v>
      </c>
      <c r="L17" s="1">
        <v>12754</v>
      </c>
      <c r="M17" s="14">
        <f>(L17-MIN(L$52:L$116))/(MAX(L$52:L$116)-MIN(L$52:L$116))</f>
        <v>0.84130665253114234</v>
      </c>
      <c r="N17" s="14">
        <f>E17+G17+I17+K17+M17</f>
        <v>3.7009652751853848</v>
      </c>
      <c r="O17" s="8">
        <v>2022048</v>
      </c>
      <c r="P17" s="8">
        <v>4131594</v>
      </c>
      <c r="Q17" s="8" t="s">
        <v>15</v>
      </c>
      <c r="R17" s="1">
        <v>1000000</v>
      </c>
      <c r="S17" s="1" t="s">
        <v>15</v>
      </c>
      <c r="T17" s="1" t="s">
        <v>15</v>
      </c>
      <c r="U17" s="1" t="s">
        <v>15</v>
      </c>
      <c r="V17" s="1">
        <v>41953</v>
      </c>
      <c r="W17" s="1" t="s">
        <v>15</v>
      </c>
      <c r="X17" s="1">
        <v>300000</v>
      </c>
      <c r="Y17" s="1">
        <v>1231</v>
      </c>
      <c r="Z17" s="1">
        <v>404338</v>
      </c>
      <c r="AA17" s="1">
        <v>1747522</v>
      </c>
      <c r="AB17" s="8">
        <v>6153642</v>
      </c>
      <c r="AC17" s="17">
        <f t="shared" si="0"/>
        <v>7901164</v>
      </c>
    </row>
    <row r="18" spans="1:29" s="18" customFormat="1">
      <c r="A18" s="1" t="s">
        <v>165</v>
      </c>
      <c r="B18" s="1" t="s">
        <v>166</v>
      </c>
      <c r="C18" s="1" t="b">
        <v>0</v>
      </c>
      <c r="D18" s="1">
        <v>19</v>
      </c>
      <c r="E18" s="14">
        <f>(D18-MIN(D$52:D$116))/(MAX(D$52:D$116)-MIN(D$52:D$116))</f>
        <v>4.876010030649206E-4</v>
      </c>
      <c r="F18" s="1">
        <v>28</v>
      </c>
      <c r="G18" s="14">
        <f>(F18-MIN(F$52:F$116))/(MAX(F$52:F$116)-MIN(F$52:F$116))</f>
        <v>0.11666666666666667</v>
      </c>
      <c r="H18" s="1">
        <v>5</v>
      </c>
      <c r="I18" s="14">
        <f>(H18-MIN(H$52:H$116))/(MAX(H$52:H$116)-MIN(H$52:H$116))</f>
        <v>1.2953367875647668E-2</v>
      </c>
      <c r="J18" s="1">
        <v>437</v>
      </c>
      <c r="K18" s="14">
        <f>(J18-MIN(J$52:J$116))/(MAX(J$52:J$116)-MIN(J$52:J$116))</f>
        <v>9.6132596685082866E-2</v>
      </c>
      <c r="L18" s="1">
        <v>496</v>
      </c>
      <c r="M18" s="14">
        <f>(L18-MIN(L$52:L$116))/(MAX(L$52:L$116)-MIN(L$52:L$116))</f>
        <v>2.9088258680095416E-2</v>
      </c>
      <c r="N18" s="14">
        <f>E18+G18+I18+K18+M18</f>
        <v>0.25532849091055754</v>
      </c>
      <c r="O18" s="8">
        <v>2165172</v>
      </c>
      <c r="P18" s="8">
        <v>3654808</v>
      </c>
      <c r="Q18" s="8" t="s">
        <v>15</v>
      </c>
      <c r="R18" s="1" t="s">
        <v>15</v>
      </c>
      <c r="S18" s="1" t="s">
        <v>15</v>
      </c>
      <c r="T18" s="1" t="s">
        <v>15</v>
      </c>
      <c r="U18" s="1" t="s">
        <v>15</v>
      </c>
      <c r="V18" s="1">
        <v>28093</v>
      </c>
      <c r="W18" s="1" t="s">
        <v>15</v>
      </c>
      <c r="X18" s="1">
        <v>312500</v>
      </c>
      <c r="Y18" s="1">
        <v>1553729</v>
      </c>
      <c r="Z18" s="1">
        <v>85274</v>
      </c>
      <c r="AA18" s="1">
        <v>1979596</v>
      </c>
      <c r="AB18" s="8">
        <v>5819980</v>
      </c>
      <c r="AC18" s="17">
        <f t="shared" si="0"/>
        <v>7799576</v>
      </c>
    </row>
    <row r="19" spans="1:29" s="18" customFormat="1">
      <c r="A19" s="1" t="s">
        <v>138</v>
      </c>
      <c r="B19" s="1" t="s">
        <v>139</v>
      </c>
      <c r="C19" s="1" t="b">
        <v>0</v>
      </c>
      <c r="D19" s="1">
        <v>146</v>
      </c>
      <c r="E19" s="14">
        <f>(D19-MIN(D$52:D$116))/(MAX(D$52:D$116)-MIN(D$52:D$116))</f>
        <v>9.3340763443856226E-3</v>
      </c>
      <c r="F19" s="1">
        <v>17</v>
      </c>
      <c r="G19" s="14">
        <f>(F19-MIN(F$52:F$116))/(MAX(F$52:F$116)-MIN(F$52:F$116))</f>
        <v>7.0833333333333331E-2</v>
      </c>
      <c r="H19" s="1">
        <v>0</v>
      </c>
      <c r="I19" s="14">
        <f>(H19-MIN(H$52:H$116))/(MAX(H$52:H$116)-MIN(H$52:H$116))</f>
        <v>0</v>
      </c>
      <c r="J19" s="1">
        <v>215</v>
      </c>
      <c r="K19" s="14">
        <f>(J19-MIN(J$52:J$116))/(MAX(J$52:J$116)-MIN(J$52:J$116))</f>
        <v>4.7071823204419889E-2</v>
      </c>
      <c r="L19" s="1">
        <v>671</v>
      </c>
      <c r="M19" s="14">
        <f>(L19-MIN(L$52:L$116))/(MAX(L$52:L$116)-MIN(L$52:L$116))</f>
        <v>4.0683805989928441E-2</v>
      </c>
      <c r="N19" s="14">
        <f>E19+G19+I19+K19+M19</f>
        <v>0.16792303887206728</v>
      </c>
      <c r="O19" s="8">
        <v>4346544</v>
      </c>
      <c r="P19" s="8">
        <v>1552453</v>
      </c>
      <c r="Q19" s="8" t="s">
        <v>15</v>
      </c>
      <c r="R19" s="1">
        <v>850000</v>
      </c>
      <c r="S19" s="1" t="s">
        <v>15</v>
      </c>
      <c r="T19" s="1" t="s">
        <v>15</v>
      </c>
      <c r="U19" s="1" t="s">
        <v>15</v>
      </c>
      <c r="V19" s="1">
        <v>50936</v>
      </c>
      <c r="W19" s="1" t="s">
        <v>15</v>
      </c>
      <c r="X19" s="1">
        <v>540751</v>
      </c>
      <c r="Y19" s="1">
        <v>2</v>
      </c>
      <c r="Z19" s="1">
        <v>357091</v>
      </c>
      <c r="AA19" s="1">
        <v>1798780</v>
      </c>
      <c r="AB19" s="8">
        <v>5898997</v>
      </c>
      <c r="AC19" s="17">
        <f t="shared" si="0"/>
        <v>7697777</v>
      </c>
    </row>
    <row r="20" spans="1:29">
      <c r="A20" s="1" t="s">
        <v>54</v>
      </c>
      <c r="B20" s="1" t="s">
        <v>55</v>
      </c>
      <c r="C20" s="1" t="b">
        <v>0</v>
      </c>
      <c r="D20" s="1" t="s">
        <v>15</v>
      </c>
      <c r="F20" s="1" t="s">
        <v>15</v>
      </c>
      <c r="H20" s="1" t="s">
        <v>15</v>
      </c>
      <c r="J20" s="1" t="s">
        <v>15</v>
      </c>
      <c r="L20" s="1" t="s">
        <v>15</v>
      </c>
      <c r="O20" s="8">
        <v>5266578</v>
      </c>
      <c r="P20" s="8">
        <v>2041016</v>
      </c>
      <c r="Q20" s="8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>
        <v>18834</v>
      </c>
      <c r="W20" s="1" t="s">
        <v>15</v>
      </c>
      <c r="X20" s="1">
        <v>135836</v>
      </c>
      <c r="Y20" s="1">
        <v>176</v>
      </c>
      <c r="Z20" s="1">
        <v>94941</v>
      </c>
      <c r="AA20" s="1">
        <v>249787</v>
      </c>
      <c r="AB20" s="8">
        <v>7307594</v>
      </c>
      <c r="AC20" s="17">
        <f t="shared" si="0"/>
        <v>7557381</v>
      </c>
    </row>
    <row r="21" spans="1:29" s="18" customFormat="1">
      <c r="A21" s="1" t="s">
        <v>95</v>
      </c>
      <c r="B21" s="1" t="s">
        <v>96</v>
      </c>
      <c r="C21" s="1" t="b">
        <v>0</v>
      </c>
      <c r="D21" s="1" t="s">
        <v>15</v>
      </c>
      <c r="E21" s="1"/>
      <c r="F21" s="1" t="s">
        <v>15</v>
      </c>
      <c r="G21" s="1"/>
      <c r="H21" s="1" t="s">
        <v>15</v>
      </c>
      <c r="I21" s="1"/>
      <c r="J21" s="1" t="s">
        <v>15</v>
      </c>
      <c r="K21" s="1"/>
      <c r="L21" s="1" t="s">
        <v>15</v>
      </c>
      <c r="M21" s="1"/>
      <c r="N21" s="1"/>
      <c r="O21" s="8">
        <v>4890344</v>
      </c>
      <c r="P21" s="8">
        <v>1788391</v>
      </c>
      <c r="Q21" s="8" t="s">
        <v>15</v>
      </c>
      <c r="R21" s="1">
        <v>350000</v>
      </c>
      <c r="S21" s="1" t="s">
        <v>15</v>
      </c>
      <c r="T21" s="1">
        <v>-400729</v>
      </c>
      <c r="U21" s="1" t="s">
        <v>15</v>
      </c>
      <c r="V21" s="1">
        <v>78552</v>
      </c>
      <c r="W21" s="1" t="s">
        <v>15</v>
      </c>
      <c r="X21" s="1" t="s">
        <v>15</v>
      </c>
      <c r="Y21" s="1">
        <v>12961</v>
      </c>
      <c r="Z21" s="1">
        <v>170941</v>
      </c>
      <c r="AA21" s="1">
        <v>211725</v>
      </c>
      <c r="AB21" s="8">
        <v>6678735</v>
      </c>
      <c r="AC21" s="17">
        <f t="shared" si="0"/>
        <v>6890460</v>
      </c>
    </row>
    <row r="22" spans="1:29">
      <c r="A22" s="1" t="s">
        <v>43</v>
      </c>
      <c r="B22" s="1" t="s">
        <v>44</v>
      </c>
      <c r="C22" s="1" t="b">
        <v>0</v>
      </c>
      <c r="D22" s="1">
        <v>2195</v>
      </c>
      <c r="E22" s="14">
        <f>(D22-MIN(D$52:D$116))/(MAX(D$52:D$116)-MIN(D$52:D$116))</f>
        <v>0.15206185567010308</v>
      </c>
      <c r="F22" s="1">
        <v>47</v>
      </c>
      <c r="G22" s="14">
        <f>(F22-MIN(F$52:F$116))/(MAX(F$52:F$116)-MIN(F$52:F$116))</f>
        <v>0.19583333333333333</v>
      </c>
      <c r="H22" s="1">
        <v>65</v>
      </c>
      <c r="I22" s="14">
        <f>(H22-MIN(H$52:H$116))/(MAX(H$52:H$116)-MIN(H$52:H$116))</f>
        <v>0.16839378238341968</v>
      </c>
      <c r="J22" s="1">
        <v>1407</v>
      </c>
      <c r="K22" s="14">
        <f>(J22-MIN(J$52:J$116))/(MAX(J$52:J$116)-MIN(J$52:J$116))</f>
        <v>0.31049723756906078</v>
      </c>
      <c r="L22" s="1">
        <v>2902</v>
      </c>
      <c r="M22" s="14">
        <f>(L22-MIN(L$52:L$116))/(MAX(L$52:L$116)-MIN(L$52:L$116))</f>
        <v>0.18851046912271402</v>
      </c>
      <c r="N22" s="14">
        <f>E22+G22+I22+K22+M22</f>
        <v>1.015296678078631</v>
      </c>
      <c r="O22" s="8">
        <v>1729541</v>
      </c>
      <c r="P22" s="8">
        <v>126027</v>
      </c>
      <c r="Q22" s="8">
        <v>-126027</v>
      </c>
      <c r="R22" s="1">
        <v>4175000</v>
      </c>
      <c r="S22" s="1">
        <v>2869717</v>
      </c>
      <c r="T22" s="1">
        <v>-3081055</v>
      </c>
      <c r="U22" s="1" t="s">
        <v>15</v>
      </c>
      <c r="V22" s="1">
        <v>13868</v>
      </c>
      <c r="W22" s="1" t="s">
        <v>15</v>
      </c>
      <c r="X22" s="1">
        <v>304805</v>
      </c>
      <c r="Y22" s="1">
        <v>152</v>
      </c>
      <c r="Z22" s="1">
        <v>201955</v>
      </c>
      <c r="AA22" s="1">
        <v>4484442</v>
      </c>
      <c r="AB22" s="8">
        <v>1729541</v>
      </c>
      <c r="AC22" s="17">
        <f t="shared" si="0"/>
        <v>6213983</v>
      </c>
    </row>
    <row r="23" spans="1:29" s="18" customFormat="1">
      <c r="A23" s="1" t="s">
        <v>180</v>
      </c>
      <c r="B23" s="1" t="s">
        <v>181</v>
      </c>
      <c r="C23" s="1" t="b">
        <v>0</v>
      </c>
      <c r="D23" s="1">
        <v>29</v>
      </c>
      <c r="E23" s="14">
        <f>(D23-MIN(D$52:D$116))/(MAX(D$52:D$116)-MIN(D$52:D$116))</f>
        <v>1.1841738645862357E-3</v>
      </c>
      <c r="F23" s="1">
        <v>39</v>
      </c>
      <c r="G23" s="14">
        <f>(F23-MIN(F$52:F$116))/(MAX(F$52:F$116)-MIN(F$52:F$116))</f>
        <v>0.16250000000000001</v>
      </c>
      <c r="H23" s="1">
        <v>0</v>
      </c>
      <c r="I23" s="14">
        <f>(H23-MIN(H$52:H$116))/(MAX(H$52:H$116)-MIN(H$52:H$116))</f>
        <v>0</v>
      </c>
      <c r="J23" s="1">
        <v>465</v>
      </c>
      <c r="K23" s="14">
        <f>(J23-MIN(J$52:J$116))/(MAX(J$52:J$116)-MIN(J$52:J$116))</f>
        <v>0.10232044198895028</v>
      </c>
      <c r="L23" s="1">
        <v>566</v>
      </c>
      <c r="M23" s="14">
        <f>(L23-MIN(L$52:L$116))/(MAX(L$52:L$116)-MIN(L$52:L$116))</f>
        <v>3.3726477604028623E-2</v>
      </c>
      <c r="N23" s="14">
        <f>E23+G23+I23+K23+M23</f>
        <v>0.29973109345756516</v>
      </c>
      <c r="O23" s="8">
        <v>4046157</v>
      </c>
      <c r="P23" s="8">
        <v>1757552</v>
      </c>
      <c r="Q23" s="8">
        <v>-560222</v>
      </c>
      <c r="R23" s="1" t="s">
        <v>15</v>
      </c>
      <c r="S23" s="1" t="s">
        <v>15</v>
      </c>
      <c r="T23" s="1">
        <v>-5104</v>
      </c>
      <c r="U23" s="1" t="s">
        <v>15</v>
      </c>
      <c r="V23" s="1">
        <v>56301</v>
      </c>
      <c r="W23" s="1" t="s">
        <v>15</v>
      </c>
      <c r="X23" s="1" t="s">
        <v>15</v>
      </c>
      <c r="Y23" s="1">
        <v>864523</v>
      </c>
      <c r="Z23" s="1">
        <v>477</v>
      </c>
      <c r="AA23" s="1">
        <v>916197</v>
      </c>
      <c r="AB23" s="8">
        <v>5243487</v>
      </c>
      <c r="AC23" s="17">
        <f t="shared" si="0"/>
        <v>6159684</v>
      </c>
    </row>
    <row r="24" spans="1:29">
      <c r="A24" s="1" t="s">
        <v>196</v>
      </c>
      <c r="B24" s="1" t="s">
        <v>197</v>
      </c>
      <c r="C24" s="1" t="b">
        <v>0</v>
      </c>
      <c r="D24" s="1" t="s">
        <v>15</v>
      </c>
      <c r="F24" s="1" t="s">
        <v>15</v>
      </c>
      <c r="H24" s="1" t="s">
        <v>15</v>
      </c>
      <c r="J24" s="1" t="s">
        <v>15</v>
      </c>
      <c r="L24" s="1" t="s">
        <v>15</v>
      </c>
      <c r="O24" s="8">
        <v>5127155</v>
      </c>
      <c r="P24" s="8">
        <v>950730</v>
      </c>
      <c r="Q24" s="8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>
        <v>0</v>
      </c>
      <c r="AB24" s="8">
        <v>6077885</v>
      </c>
      <c r="AC24" s="17">
        <f t="shared" si="0"/>
        <v>6077885</v>
      </c>
    </row>
    <row r="25" spans="1:29">
      <c r="A25" s="1" t="s">
        <v>120</v>
      </c>
      <c r="B25" s="1" t="s">
        <v>121</v>
      </c>
      <c r="C25" s="1" t="b">
        <v>0</v>
      </c>
      <c r="D25" s="1">
        <v>1053</v>
      </c>
      <c r="E25" s="14">
        <f t="shared" ref="E25:E33" si="1">(D25-MIN(D$52:D$116))/(MAX(D$52:D$116)-MIN(D$52:D$116))</f>
        <v>7.2513234884368907E-2</v>
      </c>
      <c r="F25" s="1">
        <v>156</v>
      </c>
      <c r="G25" s="14">
        <f t="shared" ref="G25:G33" si="2">(F25-MIN(F$52:F$116))/(MAX(F$52:F$116)-MIN(F$52:F$116))</f>
        <v>0.65</v>
      </c>
      <c r="H25" s="1">
        <v>71</v>
      </c>
      <c r="I25" s="14">
        <f t="shared" ref="I25:I33" si="3">(H25-MIN(H$52:H$116))/(MAX(H$52:H$116)-MIN(H$52:H$116))</f>
        <v>0.18393782383419688</v>
      </c>
      <c r="J25" s="1">
        <v>2333</v>
      </c>
      <c r="K25" s="14">
        <f t="shared" ref="K25:K33" si="4">(J25-MIN(J$52:J$116))/(MAX(J$52:J$116)-MIN(J$52:J$116))</f>
        <v>0.51513812154696137</v>
      </c>
      <c r="L25" s="1">
        <v>3523</v>
      </c>
      <c r="M25" s="14">
        <f t="shared" ref="M25:M33" si="5">(L25-MIN(L$52:L$116))/(MAX(L$52:L$116)-MIN(L$52:L$116))</f>
        <v>0.22965809700503578</v>
      </c>
      <c r="N25" s="14">
        <f t="shared" ref="N25:N33" si="6">E25+G25+I25+K25+M25</f>
        <v>1.6512472772705629</v>
      </c>
      <c r="O25" s="8">
        <v>2542813</v>
      </c>
      <c r="P25" s="8">
        <v>901657</v>
      </c>
      <c r="Q25" s="8" t="s">
        <v>15</v>
      </c>
      <c r="R25" s="1">
        <v>900000</v>
      </c>
      <c r="S25" s="1">
        <v>649584</v>
      </c>
      <c r="T25" s="1">
        <v>-694862</v>
      </c>
      <c r="U25" s="1" t="s">
        <v>15</v>
      </c>
      <c r="V25" s="1" t="s">
        <v>15</v>
      </c>
      <c r="W25" s="1" t="s">
        <v>15</v>
      </c>
      <c r="X25" s="1">
        <v>769862</v>
      </c>
      <c r="Y25" s="1">
        <v>400572</v>
      </c>
      <c r="Z25" s="1">
        <v>330546</v>
      </c>
      <c r="AA25" s="1">
        <v>2355702</v>
      </c>
      <c r="AB25" s="8">
        <v>3444470</v>
      </c>
      <c r="AC25" s="17">
        <f t="shared" si="0"/>
        <v>5800172</v>
      </c>
    </row>
    <row r="26" spans="1:29">
      <c r="A26" s="1" t="s">
        <v>52</v>
      </c>
      <c r="B26" s="1" t="s">
        <v>53</v>
      </c>
      <c r="C26" s="1" t="b">
        <v>0</v>
      </c>
      <c r="D26" s="1">
        <v>41</v>
      </c>
      <c r="E26" s="14">
        <f t="shared" si="1"/>
        <v>2.020061298411814E-3</v>
      </c>
      <c r="F26" s="1">
        <v>0</v>
      </c>
      <c r="G26" s="14">
        <f t="shared" si="2"/>
        <v>0</v>
      </c>
      <c r="H26" s="1">
        <v>0</v>
      </c>
      <c r="I26" s="14">
        <f t="shared" si="3"/>
        <v>0</v>
      </c>
      <c r="J26" s="1">
        <v>73</v>
      </c>
      <c r="K26" s="14">
        <f t="shared" si="4"/>
        <v>1.5690607734806631E-2</v>
      </c>
      <c r="L26" s="1">
        <v>266</v>
      </c>
      <c r="M26" s="14">
        <f t="shared" si="5"/>
        <v>1.3848396501457727E-2</v>
      </c>
      <c r="N26" s="14">
        <f t="shared" si="6"/>
        <v>3.1559065534676169E-2</v>
      </c>
      <c r="O26" s="8">
        <v>4452476</v>
      </c>
      <c r="P26" s="8">
        <v>365320</v>
      </c>
      <c r="Q26" s="8" t="s">
        <v>15</v>
      </c>
      <c r="R26" s="1" t="s">
        <v>15</v>
      </c>
      <c r="S26" s="1">
        <v>16586</v>
      </c>
      <c r="T26" s="1" t="s">
        <v>15</v>
      </c>
      <c r="U26" s="1" t="s">
        <v>15</v>
      </c>
      <c r="V26" s="1">
        <v>46145</v>
      </c>
      <c r="W26" s="1" t="s">
        <v>15</v>
      </c>
      <c r="X26" s="1">
        <v>200000</v>
      </c>
      <c r="Y26" s="1">
        <v>426629</v>
      </c>
      <c r="Z26" s="1">
        <v>222093</v>
      </c>
      <c r="AA26" s="1">
        <v>911453</v>
      </c>
      <c r="AB26" s="8">
        <v>4817796</v>
      </c>
      <c r="AC26" s="17">
        <f t="shared" si="0"/>
        <v>5729249</v>
      </c>
    </row>
    <row r="27" spans="1:29">
      <c r="A27" s="1" t="s">
        <v>149</v>
      </c>
      <c r="B27" s="1" t="s">
        <v>150</v>
      </c>
      <c r="C27" s="1" t="b">
        <v>0</v>
      </c>
      <c r="D27" s="1">
        <v>17</v>
      </c>
      <c r="E27" s="14">
        <f t="shared" si="1"/>
        <v>3.4828643076065756E-4</v>
      </c>
      <c r="F27" s="1">
        <v>10</v>
      </c>
      <c r="G27" s="14">
        <f t="shared" si="2"/>
        <v>4.1666666666666664E-2</v>
      </c>
      <c r="H27" s="1">
        <v>17</v>
      </c>
      <c r="I27" s="14">
        <f t="shared" si="3"/>
        <v>4.4041450777202069E-2</v>
      </c>
      <c r="J27" s="1">
        <v>119</v>
      </c>
      <c r="K27" s="14">
        <f t="shared" si="4"/>
        <v>2.585635359116022E-2</v>
      </c>
      <c r="L27" s="1">
        <v>128</v>
      </c>
      <c r="M27" s="14">
        <f t="shared" si="5"/>
        <v>4.7044791942751126E-3</v>
      </c>
      <c r="N27" s="14">
        <f t="shared" si="6"/>
        <v>0.11661723666006472</v>
      </c>
      <c r="O27" s="8">
        <v>2282768</v>
      </c>
      <c r="P27" s="8" t="s">
        <v>15</v>
      </c>
      <c r="Q27" s="8" t="s">
        <v>15</v>
      </c>
      <c r="R27" s="1" t="s">
        <v>15</v>
      </c>
      <c r="S27" s="1">
        <v>2964506</v>
      </c>
      <c r="T27" s="1" t="s">
        <v>15</v>
      </c>
      <c r="U27" s="1" t="s">
        <v>15</v>
      </c>
      <c r="V27" s="1">
        <v>4994</v>
      </c>
      <c r="W27" s="1" t="s">
        <v>15</v>
      </c>
      <c r="X27" s="1" t="s">
        <v>15</v>
      </c>
      <c r="Y27" s="1" t="s">
        <v>15</v>
      </c>
      <c r="Z27" s="1">
        <v>130724</v>
      </c>
      <c r="AA27" s="1">
        <v>3100224</v>
      </c>
      <c r="AB27" s="8">
        <v>2282768</v>
      </c>
      <c r="AC27" s="17">
        <f t="shared" si="0"/>
        <v>5382992</v>
      </c>
    </row>
    <row r="28" spans="1:29">
      <c r="A28" s="1" t="s">
        <v>108</v>
      </c>
      <c r="B28" s="1" t="s">
        <v>109</v>
      </c>
      <c r="C28" s="1" t="b">
        <v>0</v>
      </c>
      <c r="D28" s="1">
        <v>2742</v>
      </c>
      <c r="E28" s="14">
        <f t="shared" si="1"/>
        <v>0.19016439119531903</v>
      </c>
      <c r="F28" s="1">
        <v>92</v>
      </c>
      <c r="G28" s="14">
        <f t="shared" si="2"/>
        <v>0.38333333333333336</v>
      </c>
      <c r="H28" s="1">
        <v>194</v>
      </c>
      <c r="I28" s="14">
        <f t="shared" si="3"/>
        <v>0.50259067357512954</v>
      </c>
      <c r="J28" s="1">
        <v>2189</v>
      </c>
      <c r="K28" s="14">
        <f t="shared" si="4"/>
        <v>0.48331491712707181</v>
      </c>
      <c r="L28" s="1">
        <v>3329</v>
      </c>
      <c r="M28" s="14">
        <f t="shared" si="5"/>
        <v>0.21680360455870659</v>
      </c>
      <c r="N28" s="14">
        <f t="shared" si="6"/>
        <v>1.7762069197895602</v>
      </c>
      <c r="O28" s="8">
        <v>1623010</v>
      </c>
      <c r="P28" s="8">
        <v>1478269</v>
      </c>
      <c r="Q28" s="8" t="s">
        <v>15</v>
      </c>
      <c r="R28" s="1">
        <v>1100000</v>
      </c>
      <c r="S28" s="1" t="s">
        <v>15</v>
      </c>
      <c r="T28" s="1" t="s">
        <v>15</v>
      </c>
      <c r="U28" s="1" t="s">
        <v>15</v>
      </c>
      <c r="V28" s="1">
        <v>81364</v>
      </c>
      <c r="W28" s="1" t="s">
        <v>15</v>
      </c>
      <c r="X28" s="1">
        <v>554422</v>
      </c>
      <c r="Y28" s="1">
        <v>540</v>
      </c>
      <c r="Z28" s="1">
        <v>365038</v>
      </c>
      <c r="AA28" s="1">
        <v>2101364</v>
      </c>
      <c r="AB28" s="8">
        <v>3101279</v>
      </c>
      <c r="AC28" s="17">
        <f t="shared" si="0"/>
        <v>5202643</v>
      </c>
    </row>
    <row r="29" spans="1:29">
      <c r="A29" s="1" t="s">
        <v>146</v>
      </c>
      <c r="B29" s="1" t="s">
        <v>147</v>
      </c>
      <c r="C29" s="1" t="b">
        <v>0</v>
      </c>
      <c r="D29" s="1">
        <v>2681</v>
      </c>
      <c r="E29" s="14">
        <f t="shared" si="1"/>
        <v>0.18591529674003901</v>
      </c>
      <c r="F29" s="1">
        <v>94</v>
      </c>
      <c r="G29" s="14">
        <f t="shared" si="2"/>
        <v>0.39166666666666666</v>
      </c>
      <c r="H29" s="1">
        <v>83</v>
      </c>
      <c r="I29" s="14">
        <f t="shared" si="3"/>
        <v>0.21502590673575128</v>
      </c>
      <c r="J29" s="1">
        <v>1730</v>
      </c>
      <c r="K29" s="14">
        <f t="shared" si="4"/>
        <v>0.38187845303867402</v>
      </c>
      <c r="L29" s="1">
        <v>3221</v>
      </c>
      <c r="M29" s="14">
        <f t="shared" si="5"/>
        <v>0.20964749536178107</v>
      </c>
      <c r="N29" s="14">
        <f t="shared" si="6"/>
        <v>1.384133818542912</v>
      </c>
      <c r="O29" s="8">
        <v>1441898</v>
      </c>
      <c r="P29" s="8">
        <v>630137</v>
      </c>
      <c r="Q29" s="8" t="s">
        <v>15</v>
      </c>
      <c r="R29" s="1">
        <v>2000000</v>
      </c>
      <c r="S29" s="1" t="s">
        <v>15</v>
      </c>
      <c r="T29" s="1" t="s">
        <v>15</v>
      </c>
      <c r="U29" s="1" t="s">
        <v>15</v>
      </c>
      <c r="V29" s="1">
        <v>178979</v>
      </c>
      <c r="W29" s="1" t="s">
        <v>15</v>
      </c>
      <c r="X29" s="1">
        <v>554422</v>
      </c>
      <c r="Y29" s="1">
        <v>1191</v>
      </c>
      <c r="Z29" s="1">
        <v>304110</v>
      </c>
      <c r="AA29" s="1">
        <v>3038702</v>
      </c>
      <c r="AB29" s="8">
        <v>2072035</v>
      </c>
      <c r="AC29" s="17">
        <f t="shared" si="0"/>
        <v>5110737</v>
      </c>
    </row>
    <row r="30" spans="1:29">
      <c r="A30" s="1" t="s">
        <v>156</v>
      </c>
      <c r="B30" s="1" t="s">
        <v>157</v>
      </c>
      <c r="C30" s="1" t="b">
        <v>0</v>
      </c>
      <c r="D30" s="1">
        <v>29</v>
      </c>
      <c r="E30" s="14">
        <f t="shared" si="1"/>
        <v>1.1841738645862357E-3</v>
      </c>
      <c r="F30" s="1">
        <v>0</v>
      </c>
      <c r="G30" s="14">
        <f t="shared" si="2"/>
        <v>0</v>
      </c>
      <c r="H30" s="1">
        <v>0</v>
      </c>
      <c r="I30" s="14">
        <f t="shared" si="3"/>
        <v>0</v>
      </c>
      <c r="J30" s="1">
        <v>300</v>
      </c>
      <c r="K30" s="14">
        <f t="shared" si="4"/>
        <v>6.5856353591160224E-2</v>
      </c>
      <c r="L30" s="1">
        <v>533</v>
      </c>
      <c r="M30" s="14">
        <f t="shared" si="5"/>
        <v>3.1539888682745827E-2</v>
      </c>
      <c r="N30" s="14">
        <f t="shared" si="6"/>
        <v>9.8580416138492277E-2</v>
      </c>
      <c r="O30" s="8">
        <v>3181250</v>
      </c>
      <c r="P30" s="8">
        <v>563798</v>
      </c>
      <c r="Q30" s="8" t="s">
        <v>15</v>
      </c>
      <c r="R30" s="1">
        <v>600000</v>
      </c>
      <c r="S30" s="1">
        <v>227449</v>
      </c>
      <c r="T30" s="1" t="s">
        <v>15</v>
      </c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>
        <v>265214</v>
      </c>
      <c r="AA30" s="1">
        <v>1092663</v>
      </c>
      <c r="AB30" s="8">
        <v>3745048</v>
      </c>
      <c r="AC30" s="17">
        <f t="shared" si="0"/>
        <v>4837711</v>
      </c>
    </row>
    <row r="31" spans="1:29">
      <c r="A31" s="1" t="s">
        <v>136</v>
      </c>
      <c r="B31" s="1" t="s">
        <v>137</v>
      </c>
      <c r="C31" s="1" t="b">
        <v>0</v>
      </c>
      <c r="D31" s="1">
        <v>1941</v>
      </c>
      <c r="E31" s="14">
        <f t="shared" si="1"/>
        <v>0.13436890498746168</v>
      </c>
      <c r="F31" s="1">
        <v>180</v>
      </c>
      <c r="G31" s="14">
        <f t="shared" si="2"/>
        <v>0.75</v>
      </c>
      <c r="H31" s="1">
        <v>61</v>
      </c>
      <c r="I31" s="14">
        <f t="shared" si="3"/>
        <v>0.15803108808290156</v>
      </c>
      <c r="J31" s="1">
        <v>1847</v>
      </c>
      <c r="K31" s="14">
        <f t="shared" si="4"/>
        <v>0.40773480662983425</v>
      </c>
      <c r="L31" s="1">
        <v>4009</v>
      </c>
      <c r="M31" s="14">
        <f t="shared" si="5"/>
        <v>0.26186058839120063</v>
      </c>
      <c r="N31" s="14">
        <f t="shared" si="6"/>
        <v>1.7119953880913983</v>
      </c>
      <c r="O31" s="8">
        <v>608750</v>
      </c>
      <c r="P31" s="8">
        <v>524169</v>
      </c>
      <c r="Q31" s="8">
        <v>-329825</v>
      </c>
      <c r="R31" s="1">
        <v>1150000</v>
      </c>
      <c r="S31" s="1">
        <v>2157527</v>
      </c>
      <c r="T31" s="1">
        <v>-934484</v>
      </c>
      <c r="U31" s="1" t="s">
        <v>15</v>
      </c>
      <c r="V31" s="1">
        <v>76169</v>
      </c>
      <c r="W31" s="1" t="s">
        <v>15</v>
      </c>
      <c r="X31" s="1">
        <v>983346</v>
      </c>
      <c r="Y31" s="1">
        <v>52382</v>
      </c>
      <c r="Z31" s="1">
        <v>374125</v>
      </c>
      <c r="AA31" s="1">
        <v>3859065</v>
      </c>
      <c r="AB31" s="8">
        <v>803094</v>
      </c>
      <c r="AC31" s="17">
        <f t="shared" si="0"/>
        <v>4662159</v>
      </c>
    </row>
    <row r="32" spans="1:29">
      <c r="A32" s="1" t="s">
        <v>103</v>
      </c>
      <c r="B32" s="1" t="s">
        <v>104</v>
      </c>
      <c r="C32" s="1" t="b">
        <v>0</v>
      </c>
      <c r="D32" s="1">
        <v>16</v>
      </c>
      <c r="E32" s="14">
        <f t="shared" si="1"/>
        <v>2.7862914460852607E-4</v>
      </c>
      <c r="F32" s="1">
        <v>12</v>
      </c>
      <c r="G32" s="14">
        <f t="shared" si="2"/>
        <v>0.05</v>
      </c>
      <c r="H32" s="1">
        <v>0</v>
      </c>
      <c r="I32" s="14">
        <f t="shared" si="3"/>
        <v>0</v>
      </c>
      <c r="J32" s="1">
        <v>114</v>
      </c>
      <c r="K32" s="14">
        <f t="shared" si="4"/>
        <v>2.4751381215469614E-2</v>
      </c>
      <c r="L32" s="1">
        <v>136</v>
      </c>
      <c r="M32" s="14">
        <f t="shared" si="5"/>
        <v>5.2345613570103366E-3</v>
      </c>
      <c r="N32" s="14">
        <f t="shared" si="6"/>
        <v>8.0264571717088479E-2</v>
      </c>
      <c r="O32" s="8">
        <v>1056320</v>
      </c>
      <c r="P32" s="8">
        <v>360528</v>
      </c>
      <c r="Q32" s="8" t="s">
        <v>15</v>
      </c>
      <c r="R32" s="1">
        <v>1100000</v>
      </c>
      <c r="S32" s="1">
        <v>842924</v>
      </c>
      <c r="T32" s="1">
        <v>-719000</v>
      </c>
      <c r="U32" s="1" t="s">
        <v>15</v>
      </c>
      <c r="V32" s="1" t="s">
        <v>15</v>
      </c>
      <c r="W32" s="1" t="s">
        <v>15</v>
      </c>
      <c r="X32" s="1">
        <v>1725545</v>
      </c>
      <c r="Y32" s="1">
        <v>947</v>
      </c>
      <c r="Z32" s="1">
        <v>251654</v>
      </c>
      <c r="AA32" s="1">
        <v>3202070</v>
      </c>
      <c r="AB32" s="8">
        <v>1416848</v>
      </c>
      <c r="AC32" s="17">
        <f t="shared" si="0"/>
        <v>4618918</v>
      </c>
    </row>
    <row r="33" spans="1:29">
      <c r="A33" s="18" t="s">
        <v>19</v>
      </c>
      <c r="B33" s="18" t="s">
        <v>20</v>
      </c>
      <c r="C33" s="18" t="b">
        <v>1</v>
      </c>
      <c r="D33" s="18">
        <v>39</v>
      </c>
      <c r="E33" s="19">
        <f t="shared" si="1"/>
        <v>1.8807467261075508E-3</v>
      </c>
      <c r="F33" s="18">
        <v>13</v>
      </c>
      <c r="G33" s="19">
        <f t="shared" si="2"/>
        <v>5.4166666666666669E-2</v>
      </c>
      <c r="H33" s="18">
        <v>14</v>
      </c>
      <c r="I33" s="19">
        <f t="shared" si="3"/>
        <v>3.6269430051813469E-2</v>
      </c>
      <c r="J33" s="18">
        <v>91</v>
      </c>
      <c r="K33" s="19">
        <f t="shared" si="4"/>
        <v>1.9668508287292819E-2</v>
      </c>
      <c r="L33" s="18">
        <v>225</v>
      </c>
      <c r="M33" s="19">
        <f t="shared" si="5"/>
        <v>1.1131725417439703E-2</v>
      </c>
      <c r="N33" s="19">
        <f t="shared" si="6"/>
        <v>0.1231170771493202</v>
      </c>
      <c r="O33" s="20">
        <v>1624396</v>
      </c>
      <c r="P33" s="20">
        <v>869220</v>
      </c>
      <c r="Q33" s="20" t="s">
        <v>15</v>
      </c>
      <c r="R33" s="18">
        <v>200000</v>
      </c>
      <c r="S33" s="18" t="s">
        <v>15</v>
      </c>
      <c r="T33" s="18">
        <v>-4167</v>
      </c>
      <c r="U33" s="18" t="s">
        <v>15</v>
      </c>
      <c r="V33" s="18">
        <v>22884</v>
      </c>
      <c r="W33" s="18" t="s">
        <v>15</v>
      </c>
      <c r="X33" s="18" t="s">
        <v>15</v>
      </c>
      <c r="Y33" s="18">
        <v>1573324</v>
      </c>
      <c r="Z33" s="18">
        <v>211844</v>
      </c>
      <c r="AA33" s="18">
        <v>2003885</v>
      </c>
      <c r="AB33" s="20">
        <v>2493616</v>
      </c>
      <c r="AC33" s="18">
        <f t="shared" si="0"/>
        <v>4497501</v>
      </c>
    </row>
    <row r="34" spans="1:29">
      <c r="A34" s="18" t="s">
        <v>39</v>
      </c>
      <c r="B34" s="18" t="s">
        <v>40</v>
      </c>
      <c r="C34" s="18" t="b">
        <v>1</v>
      </c>
      <c r="D34" s="18" t="s">
        <v>15</v>
      </c>
      <c r="E34" s="18"/>
      <c r="F34" s="18" t="s">
        <v>15</v>
      </c>
      <c r="G34" s="18"/>
      <c r="H34" s="18" t="s">
        <v>15</v>
      </c>
      <c r="I34" s="18"/>
      <c r="J34" s="18" t="s">
        <v>15</v>
      </c>
      <c r="K34" s="18"/>
      <c r="L34" s="18" t="s">
        <v>15</v>
      </c>
      <c r="M34" s="18"/>
      <c r="N34" s="18"/>
      <c r="O34" s="20" t="s">
        <v>15</v>
      </c>
      <c r="P34" s="20">
        <v>1794412</v>
      </c>
      <c r="Q34" s="20" t="s">
        <v>15</v>
      </c>
      <c r="R34" s="18">
        <v>1300000</v>
      </c>
      <c r="S34" s="18" t="s">
        <v>15</v>
      </c>
      <c r="T34" s="18">
        <v>-1386055</v>
      </c>
      <c r="U34" s="18" t="s">
        <v>15</v>
      </c>
      <c r="V34" s="18">
        <v>55921</v>
      </c>
      <c r="W34" s="18" t="s">
        <v>15</v>
      </c>
      <c r="X34" s="18">
        <v>1736055</v>
      </c>
      <c r="Y34" s="18">
        <v>277464</v>
      </c>
      <c r="Z34" s="18">
        <v>440698</v>
      </c>
      <c r="AA34" s="18">
        <v>2424083</v>
      </c>
      <c r="AB34" s="20">
        <v>1794412</v>
      </c>
      <c r="AC34" s="18">
        <f t="shared" si="0"/>
        <v>4218495</v>
      </c>
    </row>
    <row r="35" spans="1:29">
      <c r="A35" s="1" t="s">
        <v>63</v>
      </c>
      <c r="B35" s="1" t="s">
        <v>64</v>
      </c>
      <c r="C35" s="1" t="b">
        <v>0</v>
      </c>
      <c r="D35" s="1">
        <v>1728</v>
      </c>
      <c r="E35" s="14">
        <f>(D35-MIN(D$52:D$116))/(MAX(D$52:D$116)-MIN(D$52:D$116))</f>
        <v>0.11953190303705767</v>
      </c>
      <c r="F35" s="1">
        <v>251</v>
      </c>
      <c r="G35" s="14">
        <f>(F35-MIN(F$52:F$116))/(MAX(F$52:F$116)-MIN(F$52:F$116))</f>
        <v>1.0458333333333334</v>
      </c>
      <c r="H35" s="1">
        <v>194</v>
      </c>
      <c r="I35" s="14">
        <f>(H35-MIN(H$52:H$116))/(MAX(H$52:H$116)-MIN(H$52:H$116))</f>
        <v>0.50259067357512954</v>
      </c>
      <c r="J35" s="1">
        <v>3669</v>
      </c>
      <c r="K35" s="14">
        <f>(J35-MIN(J$52:J$116))/(MAX(J$52:J$116)-MIN(J$52:J$116))</f>
        <v>0.81038674033149172</v>
      </c>
      <c r="L35" s="1">
        <v>8305</v>
      </c>
      <c r="M35" s="14">
        <f>(L35-MIN(L$52:L$116))/(MAX(L$52:L$116)-MIN(L$52:L$116))</f>
        <v>0.54651470978001593</v>
      </c>
      <c r="N35" s="14">
        <f>E35+G35+I35+K35+M35</f>
        <v>3.0248573600570281</v>
      </c>
      <c r="O35" s="8">
        <v>81042</v>
      </c>
      <c r="P35" s="8">
        <v>466101</v>
      </c>
      <c r="Q35" s="8" t="s">
        <v>15</v>
      </c>
      <c r="R35" s="1">
        <v>3100000</v>
      </c>
      <c r="S35" s="1" t="s">
        <v>15</v>
      </c>
      <c r="T35" s="1" t="s">
        <v>15</v>
      </c>
      <c r="U35" s="1" t="s">
        <v>15</v>
      </c>
      <c r="V35" s="1">
        <v>5774</v>
      </c>
      <c r="W35" s="1" t="s">
        <v>15</v>
      </c>
      <c r="X35" s="1" t="s">
        <v>15</v>
      </c>
      <c r="Y35" s="1">
        <v>93925</v>
      </c>
      <c r="Z35" s="1">
        <v>271442</v>
      </c>
      <c r="AA35" s="1">
        <v>3471141</v>
      </c>
      <c r="AB35" s="8">
        <v>547143</v>
      </c>
      <c r="AC35" s="17">
        <f t="shared" si="0"/>
        <v>4018284</v>
      </c>
    </row>
    <row r="36" spans="1:29">
      <c r="A36" s="1" t="s">
        <v>154</v>
      </c>
      <c r="B36" s="1" t="s">
        <v>155</v>
      </c>
      <c r="C36" s="1" t="b">
        <v>0</v>
      </c>
      <c r="D36" s="1">
        <v>52</v>
      </c>
      <c r="E36" s="14">
        <f>(D36-MIN(D$52:D$116))/(MAX(D$52:D$116)-MIN(D$52:D$116))</f>
        <v>2.7862914460852605E-3</v>
      </c>
      <c r="F36" s="1">
        <v>20</v>
      </c>
      <c r="G36" s="14">
        <f>(F36-MIN(F$52:F$116))/(MAX(F$52:F$116)-MIN(F$52:F$116))</f>
        <v>8.3333333333333329E-2</v>
      </c>
      <c r="H36" s="1">
        <v>15</v>
      </c>
      <c r="I36" s="14">
        <f>(H36-MIN(H$52:H$116))/(MAX(H$52:H$116)-MIN(H$52:H$116))</f>
        <v>3.8860103626943004E-2</v>
      </c>
      <c r="J36" s="1">
        <v>856</v>
      </c>
      <c r="K36" s="14">
        <f>(J36-MIN(J$52:J$116))/(MAX(J$52:J$116)-MIN(J$52:J$116))</f>
        <v>0.18872928176795581</v>
      </c>
      <c r="L36" s="1">
        <v>1184</v>
      </c>
      <c r="M36" s="14">
        <f>(L36-MIN(L$52:L$116))/(MAX(L$52:L$116)-MIN(L$52:L$116))</f>
        <v>7.4675324675324672E-2</v>
      </c>
      <c r="N36" s="14">
        <f>E36+G36+I36+K36+M36</f>
        <v>0.38838433484964208</v>
      </c>
      <c r="O36" s="8">
        <v>1637034</v>
      </c>
      <c r="P36" s="8">
        <v>969729</v>
      </c>
      <c r="Q36" s="8" t="s">
        <v>15</v>
      </c>
      <c r="R36" s="1">
        <v>750000</v>
      </c>
      <c r="S36" s="1">
        <v>77716</v>
      </c>
      <c r="T36" s="1" t="s">
        <v>15</v>
      </c>
      <c r="U36" s="1" t="s">
        <v>15</v>
      </c>
      <c r="V36" s="1">
        <v>63791</v>
      </c>
      <c r="W36" s="1" t="s">
        <v>15</v>
      </c>
      <c r="X36" s="1">
        <v>100000</v>
      </c>
      <c r="Y36" s="1">
        <v>972</v>
      </c>
      <c r="Z36" s="1">
        <v>329078</v>
      </c>
      <c r="AA36" s="1">
        <v>1321557</v>
      </c>
      <c r="AB36" s="8">
        <v>2606763</v>
      </c>
      <c r="AC36" s="17">
        <f t="shared" ref="AC36:AC67" si="7">AA36+AB36</f>
        <v>3928320</v>
      </c>
    </row>
    <row r="37" spans="1:29">
      <c r="A37" s="1" t="s">
        <v>74</v>
      </c>
      <c r="B37" s="1" t="s">
        <v>75</v>
      </c>
      <c r="C37" s="1" t="b">
        <v>0</v>
      </c>
      <c r="D37" s="1">
        <v>12</v>
      </c>
      <c r="E37" s="14">
        <f>(D37-MIN(D$52:D$116))/(MAX(D$52:D$116)-MIN(D$52:D$116))</f>
        <v>0</v>
      </c>
      <c r="F37" s="1">
        <v>106</v>
      </c>
      <c r="G37" s="14">
        <f>(F37-MIN(F$52:F$116))/(MAX(F$52:F$116)-MIN(F$52:F$116))</f>
        <v>0.44166666666666665</v>
      </c>
      <c r="H37" s="1">
        <v>3</v>
      </c>
      <c r="I37" s="14">
        <f>(H37-MIN(H$52:H$116))/(MAX(H$52:H$116)-MIN(H$52:H$116))</f>
        <v>7.7720207253886009E-3</v>
      </c>
      <c r="J37" s="1">
        <v>599</v>
      </c>
      <c r="K37" s="14">
        <f>(J37-MIN(J$52:J$116))/(MAX(J$52:J$116)-MIN(J$52:J$116))</f>
        <v>0.13193370165745857</v>
      </c>
      <c r="L37" s="1">
        <v>904</v>
      </c>
      <c r="M37" s="14">
        <f>(L37-MIN(L$52:L$116))/(MAX(L$52:L$116)-MIN(L$52:L$116))</f>
        <v>5.6122448979591837E-2</v>
      </c>
      <c r="N37" s="14">
        <f>E37+G37+I37+K37+M37</f>
        <v>0.63749483802910567</v>
      </c>
      <c r="O37" s="8">
        <v>1451869</v>
      </c>
      <c r="P37" s="8">
        <v>189041</v>
      </c>
      <c r="Q37" s="8" t="s">
        <v>15</v>
      </c>
      <c r="R37" s="1">
        <v>750000</v>
      </c>
      <c r="S37" s="1" t="s">
        <v>15</v>
      </c>
      <c r="T37" s="1" t="s">
        <v>15</v>
      </c>
      <c r="U37" s="1" t="s">
        <v>15</v>
      </c>
      <c r="V37" s="1">
        <v>25785</v>
      </c>
      <c r="W37" s="1" t="s">
        <v>15</v>
      </c>
      <c r="X37" s="1">
        <v>1105218</v>
      </c>
      <c r="Y37" s="1">
        <v>1568</v>
      </c>
      <c r="Z37" s="1">
        <v>210692</v>
      </c>
      <c r="AA37" s="1">
        <v>2093263</v>
      </c>
      <c r="AB37" s="8">
        <v>1640910</v>
      </c>
      <c r="AC37" s="17">
        <f t="shared" si="7"/>
        <v>3734173</v>
      </c>
    </row>
    <row r="38" spans="1:29">
      <c r="A38" s="1" t="s">
        <v>101</v>
      </c>
      <c r="B38" s="1" t="s">
        <v>102</v>
      </c>
      <c r="C38" s="1" t="b">
        <v>0</v>
      </c>
      <c r="D38" s="1" t="s">
        <v>15</v>
      </c>
      <c r="F38" s="1" t="s">
        <v>15</v>
      </c>
      <c r="H38" s="1" t="s">
        <v>15</v>
      </c>
      <c r="J38" s="1" t="s">
        <v>15</v>
      </c>
      <c r="L38" s="1" t="s">
        <v>15</v>
      </c>
      <c r="O38" s="8">
        <v>601438</v>
      </c>
      <c r="P38" s="8">
        <v>407503</v>
      </c>
      <c r="Q38" s="8" t="s">
        <v>15</v>
      </c>
      <c r="R38" s="1">
        <v>200000</v>
      </c>
      <c r="S38" s="1" t="s">
        <v>15</v>
      </c>
      <c r="T38" s="1" t="s">
        <v>15</v>
      </c>
      <c r="U38" s="1" t="s">
        <v>15</v>
      </c>
      <c r="V38" s="1">
        <v>21530</v>
      </c>
      <c r="W38" s="1" t="s">
        <v>15</v>
      </c>
      <c r="X38" s="1">
        <v>2234774</v>
      </c>
      <c r="Y38" s="1">
        <v>53775</v>
      </c>
      <c r="Z38" s="1">
        <v>182245</v>
      </c>
      <c r="AA38" s="1">
        <v>2692324</v>
      </c>
      <c r="AB38" s="8">
        <v>1008941</v>
      </c>
      <c r="AC38" s="17">
        <f t="shared" si="7"/>
        <v>3701265</v>
      </c>
    </row>
    <row r="39" spans="1:29">
      <c r="A39" s="18" t="s">
        <v>21</v>
      </c>
      <c r="B39" s="18" t="s">
        <v>22</v>
      </c>
      <c r="C39" s="18" t="b">
        <v>1</v>
      </c>
      <c r="D39" s="18" t="s">
        <v>15</v>
      </c>
      <c r="E39" s="18"/>
      <c r="F39" s="18" t="s">
        <v>15</v>
      </c>
      <c r="G39" s="18"/>
      <c r="H39" s="18" t="s">
        <v>15</v>
      </c>
      <c r="I39" s="18"/>
      <c r="J39" s="18" t="s">
        <v>15</v>
      </c>
      <c r="K39" s="18"/>
      <c r="L39" s="18" t="s">
        <v>15</v>
      </c>
      <c r="M39" s="18"/>
      <c r="N39" s="18"/>
      <c r="O39" s="20" t="s">
        <v>15</v>
      </c>
      <c r="P39" s="20">
        <v>985032</v>
      </c>
      <c r="Q39" s="20" t="s">
        <v>15</v>
      </c>
      <c r="R39" s="18">
        <v>800000</v>
      </c>
      <c r="S39" s="18" t="s">
        <v>15</v>
      </c>
      <c r="T39" s="18" t="s">
        <v>15</v>
      </c>
      <c r="U39" s="18" t="s">
        <v>15</v>
      </c>
      <c r="V39" s="18">
        <v>118134</v>
      </c>
      <c r="W39" s="18" t="s">
        <v>15</v>
      </c>
      <c r="X39" s="18">
        <v>602671</v>
      </c>
      <c r="Y39" s="18">
        <v>907502</v>
      </c>
      <c r="Z39" s="18">
        <v>224305</v>
      </c>
      <c r="AA39" s="18">
        <v>2652612</v>
      </c>
      <c r="AB39" s="20">
        <v>985032</v>
      </c>
      <c r="AC39" s="18">
        <f t="shared" si="7"/>
        <v>3637644</v>
      </c>
    </row>
    <row r="40" spans="1:29">
      <c r="A40" s="18" t="s">
        <v>35</v>
      </c>
      <c r="B40" s="18" t="s">
        <v>36</v>
      </c>
      <c r="C40" s="18" t="b">
        <v>1</v>
      </c>
      <c r="D40" s="18">
        <v>61</v>
      </c>
      <c r="E40" s="19">
        <f>(D40-MIN(D$52:D$116))/(MAX(D$52:D$116)-MIN(D$52:D$116))</f>
        <v>3.4132070214544443E-3</v>
      </c>
      <c r="F40" s="18">
        <v>53</v>
      </c>
      <c r="G40" s="19">
        <f>(F40-MIN(F$52:F$116))/(MAX(F$52:F$116)-MIN(F$52:F$116))</f>
        <v>0.22083333333333333</v>
      </c>
      <c r="H40" s="18">
        <v>15</v>
      </c>
      <c r="I40" s="19">
        <f>(H40-MIN(H$52:H$116))/(MAX(H$52:H$116)-MIN(H$52:H$116))</f>
        <v>3.8860103626943004E-2</v>
      </c>
      <c r="J40" s="18">
        <v>2271</v>
      </c>
      <c r="K40" s="19">
        <f>(J40-MIN(J$52:J$116))/(MAX(J$52:J$116)-MIN(J$52:J$116))</f>
        <v>0.50143646408839782</v>
      </c>
      <c r="L40" s="18">
        <v>2374</v>
      </c>
      <c r="M40" s="19">
        <f>(L40-MIN(L$52:L$116))/(MAX(L$52:L$116)-MIN(L$52:L$116))</f>
        <v>0.15352504638218925</v>
      </c>
      <c r="N40" s="19">
        <f>E40+G40+I40+K40+M40</f>
        <v>0.91806815445231782</v>
      </c>
      <c r="O40" s="20">
        <v>671737</v>
      </c>
      <c r="P40" s="20">
        <v>1248318</v>
      </c>
      <c r="Q40" s="20" t="s">
        <v>15</v>
      </c>
      <c r="R40" s="18">
        <v>700000</v>
      </c>
      <c r="S40" s="18" t="s">
        <v>15</v>
      </c>
      <c r="T40" s="18" t="s">
        <v>15</v>
      </c>
      <c r="U40" s="18" t="s">
        <v>15</v>
      </c>
      <c r="V40" s="18">
        <v>127017</v>
      </c>
      <c r="W40" s="18" t="s">
        <v>15</v>
      </c>
      <c r="X40" s="18">
        <v>300000</v>
      </c>
      <c r="Y40" s="18">
        <v>150458</v>
      </c>
      <c r="Z40" s="18">
        <v>309946</v>
      </c>
      <c r="AA40" s="18">
        <v>1587421</v>
      </c>
      <c r="AB40" s="20">
        <v>1920055</v>
      </c>
      <c r="AC40" s="18">
        <f t="shared" si="7"/>
        <v>3507476</v>
      </c>
    </row>
    <row r="41" spans="1:29" s="18" customFormat="1">
      <c r="A41" s="1" t="s">
        <v>81</v>
      </c>
      <c r="B41" s="1" t="s">
        <v>82</v>
      </c>
      <c r="C41" s="1" t="b">
        <v>0</v>
      </c>
      <c r="D41" s="1">
        <v>63</v>
      </c>
      <c r="E41" s="14">
        <f>(D41-MIN(D$52:D$116))/(MAX(D$52:D$116)-MIN(D$52:D$116))</f>
        <v>3.552521593758707E-3</v>
      </c>
      <c r="F41" s="1">
        <v>305</v>
      </c>
      <c r="G41" s="14">
        <f>(F41-MIN(F$52:F$116))/(MAX(F$52:F$116)-MIN(F$52:F$116))</f>
        <v>1.2708333333333333</v>
      </c>
      <c r="H41" s="1">
        <v>14</v>
      </c>
      <c r="I41" s="14">
        <f>(H41-MIN(H$52:H$116))/(MAX(H$52:H$116)-MIN(H$52:H$116))</f>
        <v>3.6269430051813469E-2</v>
      </c>
      <c r="J41" s="1">
        <v>1902</v>
      </c>
      <c r="K41" s="14">
        <f>(J41-MIN(J$52:J$116))/(MAX(J$52:J$116)-MIN(J$52:J$116))</f>
        <v>0.41988950276243092</v>
      </c>
      <c r="L41" s="1">
        <v>2572</v>
      </c>
      <c r="M41" s="14">
        <f>(L41-MIN(L$52:L$116))/(MAX(L$52:L$116)-MIN(L$52:L$116))</f>
        <v>0.16664457990988604</v>
      </c>
      <c r="N41" s="14">
        <f>E41+G41+I41+K41+M41</f>
        <v>1.8971893676512224</v>
      </c>
      <c r="O41" s="8">
        <v>1550019</v>
      </c>
      <c r="P41" s="8">
        <v>315068</v>
      </c>
      <c r="Q41" s="8" t="s">
        <v>15</v>
      </c>
      <c r="R41" s="1">
        <v>600000</v>
      </c>
      <c r="S41" s="1" t="s">
        <v>15</v>
      </c>
      <c r="T41" s="1" t="s">
        <v>15</v>
      </c>
      <c r="U41" s="1" t="s">
        <v>15</v>
      </c>
      <c r="V41" s="1">
        <v>3475</v>
      </c>
      <c r="W41" s="1" t="s">
        <v>15</v>
      </c>
      <c r="X41" s="1">
        <v>556416</v>
      </c>
      <c r="Y41" s="1">
        <v>473</v>
      </c>
      <c r="Z41" s="1">
        <v>250100</v>
      </c>
      <c r="AA41" s="1">
        <v>1410464</v>
      </c>
      <c r="AB41" s="8">
        <v>1865087</v>
      </c>
      <c r="AC41" s="17">
        <f t="shared" si="7"/>
        <v>3275551</v>
      </c>
    </row>
    <row r="42" spans="1:29">
      <c r="A42" s="1" t="s">
        <v>132</v>
      </c>
      <c r="B42" s="1" t="s">
        <v>133</v>
      </c>
      <c r="C42" s="1" t="b">
        <v>0</v>
      </c>
      <c r="D42" s="1">
        <v>30</v>
      </c>
      <c r="E42" s="14">
        <f>(D42-MIN(D$52:D$116))/(MAX(D$52:D$116)-MIN(D$52:D$116))</f>
        <v>1.2538311507383673E-3</v>
      </c>
      <c r="F42" s="1">
        <v>22</v>
      </c>
      <c r="G42" s="14">
        <f>(F42-MIN(F$52:F$116))/(MAX(F$52:F$116)-MIN(F$52:F$116))</f>
        <v>9.166666666666666E-2</v>
      </c>
      <c r="H42" s="1">
        <v>7</v>
      </c>
      <c r="I42" s="14">
        <f>(H42-MIN(H$52:H$116))/(MAX(H$52:H$116)-MIN(H$52:H$116))</f>
        <v>1.8134715025906734E-2</v>
      </c>
      <c r="J42" s="1">
        <v>337</v>
      </c>
      <c r="K42" s="14">
        <f>(J42-MIN(J$52:J$116))/(MAX(J$52:J$116)-MIN(J$52:J$116))</f>
        <v>7.4033149171270712E-2</v>
      </c>
      <c r="L42" s="1">
        <v>400</v>
      </c>
      <c r="M42" s="14">
        <f>(L42-MIN(L$52:L$116))/(MAX(L$52:L$116)-MIN(L$52:L$116))</f>
        <v>2.2727272727272728E-2</v>
      </c>
      <c r="N42" s="14">
        <f>E42+G42+I42+K42+M42</f>
        <v>0.20781563474185519</v>
      </c>
      <c r="O42" s="8">
        <v>1668260</v>
      </c>
      <c r="P42" s="8">
        <v>388167</v>
      </c>
      <c r="Q42" s="8" t="s">
        <v>15</v>
      </c>
      <c r="R42" s="1">
        <v>325000</v>
      </c>
      <c r="S42" s="1">
        <v>831299</v>
      </c>
      <c r="T42" s="1">
        <v>-583325</v>
      </c>
      <c r="U42" s="1" t="s">
        <v>15</v>
      </c>
      <c r="V42" s="1" t="s">
        <v>15</v>
      </c>
      <c r="W42" s="1" t="s">
        <v>15</v>
      </c>
      <c r="X42" s="1">
        <v>200000</v>
      </c>
      <c r="Y42" s="1">
        <v>1425</v>
      </c>
      <c r="Z42" s="1">
        <v>259996</v>
      </c>
      <c r="AA42" s="1">
        <v>1034395</v>
      </c>
      <c r="AB42" s="8">
        <v>2056427</v>
      </c>
      <c r="AC42" s="17">
        <f t="shared" si="7"/>
        <v>3090822</v>
      </c>
    </row>
    <row r="43" spans="1:29">
      <c r="A43" s="1" t="s">
        <v>170</v>
      </c>
      <c r="B43" s="1" t="s">
        <v>171</v>
      </c>
      <c r="C43" s="1" t="b">
        <v>0</v>
      </c>
      <c r="D43" s="1">
        <v>16</v>
      </c>
      <c r="E43" s="14">
        <f>(D43-MIN(D$52:D$116))/(MAX(D$52:D$116)-MIN(D$52:D$116))</f>
        <v>2.7862914460852607E-4</v>
      </c>
      <c r="F43" s="1">
        <v>1</v>
      </c>
      <c r="G43" s="14">
        <f>(F43-MIN(F$52:F$116))/(MAX(F$52:F$116)-MIN(F$52:F$116))</f>
        <v>4.1666666666666666E-3</v>
      </c>
      <c r="H43" s="1">
        <v>8</v>
      </c>
      <c r="I43" s="14">
        <f>(H43-MIN(H$52:H$116))/(MAX(H$52:H$116)-MIN(H$52:H$116))</f>
        <v>2.072538860103627E-2</v>
      </c>
      <c r="J43" s="1">
        <v>723</v>
      </c>
      <c r="K43" s="14">
        <f>(J43-MIN(J$52:J$116))/(MAX(J$52:J$116)-MIN(J$52:J$116))</f>
        <v>0.15933701657458563</v>
      </c>
      <c r="L43" s="1">
        <v>936</v>
      </c>
      <c r="M43" s="14">
        <f>(L43-MIN(L$52:L$116))/(MAX(L$52:L$116)-MIN(L$52:L$116))</f>
        <v>5.8242777630532733E-2</v>
      </c>
      <c r="N43" s="14">
        <f>E43+G43+I43+K43+M43</f>
        <v>0.24275047861742982</v>
      </c>
      <c r="O43" s="8">
        <v>664461</v>
      </c>
      <c r="P43" s="8">
        <v>956775</v>
      </c>
      <c r="Q43" s="8" t="s">
        <v>15</v>
      </c>
      <c r="R43" s="1">
        <v>350000</v>
      </c>
      <c r="S43" s="1" t="s">
        <v>15</v>
      </c>
      <c r="T43" s="1" t="s">
        <v>15</v>
      </c>
      <c r="U43" s="1" t="s">
        <v>15</v>
      </c>
      <c r="V43" s="1">
        <v>23870</v>
      </c>
      <c r="W43" s="1" t="s">
        <v>15</v>
      </c>
      <c r="X43" s="1">
        <v>556416</v>
      </c>
      <c r="Y43" s="1">
        <v>285414</v>
      </c>
      <c r="Z43" s="1">
        <v>199157</v>
      </c>
      <c r="AA43" s="1">
        <v>1414857</v>
      </c>
      <c r="AB43" s="8">
        <v>1621236</v>
      </c>
      <c r="AC43" s="17">
        <f t="shared" si="7"/>
        <v>3036093</v>
      </c>
    </row>
    <row r="44" spans="1:29">
      <c r="A44" s="1" t="s">
        <v>50</v>
      </c>
      <c r="B44" s="1" t="s">
        <v>51</v>
      </c>
      <c r="C44" s="1" t="b">
        <v>0</v>
      </c>
      <c r="D44" s="1">
        <v>63</v>
      </c>
      <c r="E44" s="14">
        <f>(D44-MIN(D$52:D$116))/(MAX(D$52:D$116)-MIN(D$52:D$116))</f>
        <v>3.552521593758707E-3</v>
      </c>
      <c r="F44" s="1">
        <v>67</v>
      </c>
      <c r="G44" s="14">
        <f>(F44-MIN(F$52:F$116))/(MAX(F$52:F$116)-MIN(F$52:F$116))</f>
        <v>0.27916666666666667</v>
      </c>
      <c r="H44" s="1">
        <v>14</v>
      </c>
      <c r="I44" s="14">
        <f>(H44-MIN(H$52:H$116))/(MAX(H$52:H$116)-MIN(H$52:H$116))</f>
        <v>3.6269430051813469E-2</v>
      </c>
      <c r="J44" s="1">
        <v>2672</v>
      </c>
      <c r="K44" s="14">
        <f>(J44-MIN(J$52:J$116))/(MAX(J$52:J$116)-MIN(J$52:J$116))</f>
        <v>0.59005524861878456</v>
      </c>
      <c r="L44" s="1">
        <v>2822</v>
      </c>
      <c r="M44" s="14">
        <f>(L44-MIN(L$52:L$116))/(MAX(L$52:L$116)-MIN(L$52:L$116))</f>
        <v>0.18320964749536178</v>
      </c>
      <c r="N44" s="14">
        <f>E44+G44+I44+K44+M44</f>
        <v>1.0922535144263852</v>
      </c>
      <c r="O44" s="8" t="s">
        <v>15</v>
      </c>
      <c r="P44" s="8">
        <v>360528</v>
      </c>
      <c r="Q44" s="8" t="s">
        <v>15</v>
      </c>
      <c r="R44" s="1">
        <v>1000000</v>
      </c>
      <c r="S44" s="1" t="s">
        <v>15</v>
      </c>
      <c r="T44" s="1" t="s">
        <v>15</v>
      </c>
      <c r="U44" s="1" t="s">
        <v>15</v>
      </c>
      <c r="V44" s="1" t="s">
        <v>15</v>
      </c>
      <c r="W44" s="1" t="s">
        <v>15</v>
      </c>
      <c r="X44" s="1">
        <v>1387399</v>
      </c>
      <c r="Y44" s="1">
        <v>3083</v>
      </c>
      <c r="Z44" s="1">
        <v>273746</v>
      </c>
      <c r="AA44" s="1">
        <v>2664228</v>
      </c>
      <c r="AB44" s="8">
        <v>360528</v>
      </c>
      <c r="AC44" s="17">
        <f t="shared" si="7"/>
        <v>3024756</v>
      </c>
    </row>
    <row r="45" spans="1:29">
      <c r="A45" s="1" t="s">
        <v>41</v>
      </c>
      <c r="B45" s="1" t="s">
        <v>42</v>
      </c>
      <c r="C45" s="1" t="b">
        <v>0</v>
      </c>
      <c r="D45" s="1" t="s">
        <v>15</v>
      </c>
      <c r="F45" s="1" t="s">
        <v>15</v>
      </c>
      <c r="H45" s="1" t="s">
        <v>15</v>
      </c>
      <c r="J45" s="1" t="s">
        <v>15</v>
      </c>
      <c r="L45" s="1" t="s">
        <v>15</v>
      </c>
      <c r="O45" s="8">
        <v>436515</v>
      </c>
      <c r="P45" s="8">
        <v>441096</v>
      </c>
      <c r="Q45" s="8" t="s">
        <v>15</v>
      </c>
      <c r="R45" s="1">
        <v>750000</v>
      </c>
      <c r="S45" s="1" t="s">
        <v>15</v>
      </c>
      <c r="T45" s="1" t="s">
        <v>15</v>
      </c>
      <c r="U45" s="1" t="s">
        <v>15</v>
      </c>
      <c r="V45" s="1" t="s">
        <v>15</v>
      </c>
      <c r="W45" s="1" t="s">
        <v>15</v>
      </c>
      <c r="X45" s="1">
        <v>304805</v>
      </c>
      <c r="Y45" s="1">
        <v>819288</v>
      </c>
      <c r="Z45" s="1">
        <v>272880</v>
      </c>
      <c r="AA45" s="1">
        <v>2146973</v>
      </c>
      <c r="AB45" s="8">
        <v>877611</v>
      </c>
      <c r="AC45" s="17">
        <f t="shared" si="7"/>
        <v>3024584</v>
      </c>
    </row>
    <row r="46" spans="1:29">
      <c r="A46" s="18" t="s">
        <v>37</v>
      </c>
      <c r="B46" s="18" t="s">
        <v>38</v>
      </c>
      <c r="C46" s="18" t="b">
        <v>1</v>
      </c>
      <c r="D46" s="18">
        <v>82</v>
      </c>
      <c r="E46" s="19">
        <f>(D46-MIN(D$52:D$116))/(MAX(D$52:D$116)-MIN(D$52:D$116))</f>
        <v>4.8760100306492063E-3</v>
      </c>
      <c r="F46" s="18">
        <v>35</v>
      </c>
      <c r="G46" s="19">
        <f>(F46-MIN(F$52:F$116))/(MAX(F$52:F$116)-MIN(F$52:F$116))</f>
        <v>0.14583333333333334</v>
      </c>
      <c r="H46" s="18">
        <v>48</v>
      </c>
      <c r="I46" s="19">
        <f>(H46-MIN(H$52:H$116))/(MAX(H$52:H$116)-MIN(H$52:H$116))</f>
        <v>0.12435233160621761</v>
      </c>
      <c r="J46" s="18">
        <v>1258</v>
      </c>
      <c r="K46" s="19">
        <f>(J46-MIN(J$52:J$116))/(MAX(J$52:J$116)-MIN(J$52:J$116))</f>
        <v>0.27756906077348065</v>
      </c>
      <c r="L46" s="18">
        <v>1328</v>
      </c>
      <c r="M46" s="19">
        <f>(L46-MIN(L$52:L$116))/(MAX(L$52:L$116)-MIN(L$52:L$116))</f>
        <v>8.4216803604558702E-2</v>
      </c>
      <c r="N46" s="19">
        <f>E46+G46+I46+K46+M46</f>
        <v>0.63684753934823957</v>
      </c>
      <c r="O46" s="20">
        <v>1635238</v>
      </c>
      <c r="P46" s="20">
        <v>283649</v>
      </c>
      <c r="Q46" s="20" t="s">
        <v>15</v>
      </c>
      <c r="R46" s="18">
        <v>700000</v>
      </c>
      <c r="S46" s="18">
        <v>214678</v>
      </c>
      <c r="T46" s="18">
        <v>-100000</v>
      </c>
      <c r="U46" s="18" t="s">
        <v>15</v>
      </c>
      <c r="V46" s="18">
        <v>33271</v>
      </c>
      <c r="W46" s="18" t="s">
        <v>15</v>
      </c>
      <c r="X46" s="18" t="s">
        <v>15</v>
      </c>
      <c r="Y46" s="18">
        <v>1950</v>
      </c>
      <c r="Z46" s="18">
        <v>249201</v>
      </c>
      <c r="AA46" s="18">
        <v>1099100</v>
      </c>
      <c r="AB46" s="20">
        <v>1918887</v>
      </c>
      <c r="AC46" s="18">
        <f t="shared" si="7"/>
        <v>3017987</v>
      </c>
    </row>
    <row r="47" spans="1:29">
      <c r="A47" s="1" t="s">
        <v>45</v>
      </c>
      <c r="B47" s="1" t="s">
        <v>46</v>
      </c>
      <c r="C47" s="1" t="b">
        <v>0</v>
      </c>
      <c r="D47" s="1">
        <v>14</v>
      </c>
      <c r="E47" s="14">
        <f>(D47-MIN(D$52:D$116))/(MAX(D$52:D$116)-MIN(D$52:D$116))</f>
        <v>1.3931457230426304E-4</v>
      </c>
      <c r="F47" s="1">
        <v>25</v>
      </c>
      <c r="G47" s="14">
        <f>(F47-MIN(F$52:F$116))/(MAX(F$52:F$116)-MIN(F$52:F$116))</f>
        <v>0.10416666666666667</v>
      </c>
      <c r="H47" s="1">
        <v>2</v>
      </c>
      <c r="I47" s="14">
        <f>(H47-MIN(H$52:H$116))/(MAX(H$52:H$116)-MIN(H$52:H$116))</f>
        <v>5.1813471502590676E-3</v>
      </c>
      <c r="J47" s="1">
        <v>2326</v>
      </c>
      <c r="K47" s="14">
        <f>(J47-MIN(J$52:J$116))/(MAX(J$52:J$116)-MIN(J$52:J$116))</f>
        <v>0.51359116022099449</v>
      </c>
      <c r="L47" s="1">
        <v>2475</v>
      </c>
      <c r="M47" s="14">
        <f>(L47-MIN(L$52:L$116))/(MAX(L$52:L$116)-MIN(L$52:L$116))</f>
        <v>0.16021733368672145</v>
      </c>
      <c r="N47" s="14">
        <f>E47+G47+I47+K47+M47</f>
        <v>0.78329582229694594</v>
      </c>
      <c r="O47" s="8">
        <v>765313</v>
      </c>
      <c r="P47" s="8">
        <v>189041</v>
      </c>
      <c r="Q47" s="8" t="s">
        <v>15</v>
      </c>
      <c r="R47" s="1">
        <v>850000</v>
      </c>
      <c r="S47" s="1" t="s">
        <v>15</v>
      </c>
      <c r="T47" s="1" t="s">
        <v>15</v>
      </c>
      <c r="U47" s="1" t="s">
        <v>15</v>
      </c>
      <c r="V47" s="1">
        <v>84208</v>
      </c>
      <c r="W47" s="1" t="s">
        <v>15</v>
      </c>
      <c r="X47" s="1">
        <v>831809</v>
      </c>
      <c r="Y47" s="1">
        <v>272</v>
      </c>
      <c r="Z47" s="1">
        <v>248546</v>
      </c>
      <c r="AA47" s="1">
        <v>2014835</v>
      </c>
      <c r="AB47" s="8">
        <v>954354</v>
      </c>
      <c r="AC47" s="17">
        <f t="shared" si="7"/>
        <v>2969189</v>
      </c>
    </row>
    <row r="48" spans="1:29">
      <c r="A48" s="1" t="s">
        <v>193</v>
      </c>
      <c r="B48" s="1" t="s">
        <v>194</v>
      </c>
      <c r="C48" s="1" t="b">
        <v>0</v>
      </c>
      <c r="D48" s="1">
        <v>28</v>
      </c>
      <c r="E48" s="14">
        <f>(D48-MIN(D$52:D$116))/(MAX(D$52:D$116)-MIN(D$52:D$116))</f>
        <v>1.1145165784341043E-3</v>
      </c>
      <c r="F48" s="1">
        <v>0</v>
      </c>
      <c r="G48" s="14">
        <f>(F48-MIN(F$52:F$116))/(MAX(F$52:F$116)-MIN(F$52:F$116))</f>
        <v>0</v>
      </c>
      <c r="H48" s="1">
        <v>0</v>
      </c>
      <c r="I48" s="14">
        <f>(H48-MIN(H$52:H$116))/(MAX(H$52:H$116)-MIN(H$52:H$116))</f>
        <v>0</v>
      </c>
      <c r="J48" s="1">
        <v>22</v>
      </c>
      <c r="K48" s="14">
        <f>(J48-MIN(J$52:J$116))/(MAX(J$52:J$116)-MIN(J$52:J$116))</f>
        <v>4.4198895027624313E-3</v>
      </c>
      <c r="L48" s="1">
        <v>232</v>
      </c>
      <c r="M48" s="14">
        <f>(L48-MIN(L$52:L$116))/(MAX(L$52:L$116)-MIN(L$52:L$116))</f>
        <v>1.1595547309833023E-2</v>
      </c>
      <c r="N48" s="14">
        <f>E48+G48+I48+K48+M48</f>
        <v>1.7129953391029559E-2</v>
      </c>
      <c r="O48" s="8">
        <v>493489</v>
      </c>
      <c r="P48" s="8">
        <v>462384</v>
      </c>
      <c r="Q48" s="8" t="s">
        <v>15</v>
      </c>
      <c r="R48" s="1" t="s">
        <v>15</v>
      </c>
      <c r="S48" s="1">
        <v>1848227</v>
      </c>
      <c r="T48" s="1" t="s">
        <v>15</v>
      </c>
      <c r="U48" s="1" t="s">
        <v>15</v>
      </c>
      <c r="V48" s="1" t="s">
        <v>15</v>
      </c>
      <c r="W48" s="1" t="s">
        <v>15</v>
      </c>
      <c r="X48" s="1" t="s">
        <v>15</v>
      </c>
      <c r="Y48" s="1" t="s">
        <v>15</v>
      </c>
      <c r="Z48" s="1" t="s">
        <v>15</v>
      </c>
      <c r="AA48" s="1">
        <v>1848227</v>
      </c>
      <c r="AB48" s="8">
        <v>955873</v>
      </c>
      <c r="AC48" s="17">
        <f t="shared" si="7"/>
        <v>2804100</v>
      </c>
    </row>
    <row r="49" spans="1:29" s="18" customFormat="1">
      <c r="A49" s="1" t="s">
        <v>114</v>
      </c>
      <c r="B49" s="1" t="s">
        <v>115</v>
      </c>
      <c r="C49" s="1" t="b">
        <v>0</v>
      </c>
      <c r="D49" s="1" t="s">
        <v>15</v>
      </c>
      <c r="E49" s="1"/>
      <c r="F49" s="1" t="s">
        <v>15</v>
      </c>
      <c r="G49" s="1"/>
      <c r="H49" s="1" t="s">
        <v>15</v>
      </c>
      <c r="I49" s="1"/>
      <c r="J49" s="1" t="s">
        <v>15</v>
      </c>
      <c r="K49" s="1"/>
      <c r="L49" s="1" t="s">
        <v>15</v>
      </c>
      <c r="M49" s="1"/>
      <c r="N49" s="1"/>
      <c r="O49" s="8">
        <v>1624396</v>
      </c>
      <c r="P49" s="8">
        <v>869220</v>
      </c>
      <c r="Q49" s="8" t="s">
        <v>15</v>
      </c>
      <c r="R49" s="1" t="s">
        <v>15</v>
      </c>
      <c r="S49" s="1" t="s">
        <v>15</v>
      </c>
      <c r="T49" s="1" t="s">
        <v>15</v>
      </c>
      <c r="U49" s="1" t="s">
        <v>15</v>
      </c>
      <c r="V49" s="1">
        <v>11892</v>
      </c>
      <c r="W49" s="1" t="s">
        <v>15</v>
      </c>
      <c r="X49" s="1" t="s">
        <v>15</v>
      </c>
      <c r="Y49" s="1" t="s">
        <v>15</v>
      </c>
      <c r="Z49" s="1">
        <v>216582</v>
      </c>
      <c r="AA49" s="1">
        <v>228474</v>
      </c>
      <c r="AB49" s="8">
        <v>2493616</v>
      </c>
      <c r="AC49" s="17">
        <f t="shared" si="7"/>
        <v>2722090</v>
      </c>
    </row>
    <row r="50" spans="1:29" s="18" customFormat="1">
      <c r="A50" s="1" t="s">
        <v>117</v>
      </c>
      <c r="B50" s="1" t="s">
        <v>118</v>
      </c>
      <c r="C50" s="1" t="b">
        <v>0</v>
      </c>
      <c r="D50" s="1">
        <v>222</v>
      </c>
      <c r="E50" s="14">
        <f>(D50-MIN(D$52:D$116))/(MAX(D$52:D$116)-MIN(D$52:D$116))</f>
        <v>1.4628030091947618E-2</v>
      </c>
      <c r="F50" s="1">
        <v>61</v>
      </c>
      <c r="G50" s="14">
        <f>(F50-MIN(F$52:F$116))/(MAX(F$52:F$116)-MIN(F$52:F$116))</f>
        <v>0.25416666666666665</v>
      </c>
      <c r="H50" s="1">
        <v>48</v>
      </c>
      <c r="I50" s="14">
        <f>(H50-MIN(H$52:H$116))/(MAX(H$52:H$116)-MIN(H$52:H$116))</f>
        <v>0.12435233160621761</v>
      </c>
      <c r="J50" s="1">
        <v>742</v>
      </c>
      <c r="K50" s="14">
        <f>(J50-MIN(J$52:J$116))/(MAX(J$52:J$116)-MIN(J$52:J$116))</f>
        <v>0.16353591160220995</v>
      </c>
      <c r="L50" s="1">
        <v>1238</v>
      </c>
      <c r="M50" s="14">
        <f>(L50-MIN(L$52:L$116))/(MAX(L$52:L$116)-MIN(L$52:L$116))</f>
        <v>7.8253379273787435E-2</v>
      </c>
      <c r="N50" s="14">
        <f>E50+G50+I50+K50+M50</f>
        <v>0.63493631924082927</v>
      </c>
      <c r="O50" s="8">
        <v>880290</v>
      </c>
      <c r="P50" s="8">
        <v>409554</v>
      </c>
      <c r="Q50" s="8">
        <v>-409554</v>
      </c>
      <c r="R50" s="1">
        <v>400000</v>
      </c>
      <c r="S50" s="1">
        <v>1130036</v>
      </c>
      <c r="T50" s="1">
        <v>-33333</v>
      </c>
      <c r="U50" s="1" t="s">
        <v>15</v>
      </c>
      <c r="V50" s="1">
        <v>43057</v>
      </c>
      <c r="W50" s="1" t="s">
        <v>15</v>
      </c>
      <c r="X50" s="1" t="s">
        <v>15</v>
      </c>
      <c r="Y50" s="1">
        <v>778</v>
      </c>
      <c r="Z50" s="1">
        <v>197091</v>
      </c>
      <c r="AA50" s="1">
        <v>1737629</v>
      </c>
      <c r="AB50" s="8">
        <v>880290</v>
      </c>
      <c r="AC50" s="17">
        <f t="shared" si="7"/>
        <v>2617919</v>
      </c>
    </row>
    <row r="51" spans="1:29">
      <c r="A51" s="1" t="s">
        <v>106</v>
      </c>
      <c r="B51" s="1" t="s">
        <v>107</v>
      </c>
      <c r="C51" s="1" t="b">
        <v>0</v>
      </c>
      <c r="D51" s="1">
        <v>44</v>
      </c>
      <c r="E51" s="14">
        <f>(D51-MIN(D$52:D$116))/(MAX(D$52:D$116)-MIN(D$52:D$116))</f>
        <v>2.2290331568682086E-3</v>
      </c>
      <c r="F51" s="1">
        <v>10</v>
      </c>
      <c r="G51" s="14">
        <f>(F51-MIN(F$52:F$116))/(MAX(F$52:F$116)-MIN(F$52:F$116))</f>
        <v>4.1666666666666664E-2</v>
      </c>
      <c r="H51" s="1">
        <v>27</v>
      </c>
      <c r="I51" s="14">
        <f>(H51-MIN(H$52:H$116))/(MAX(H$52:H$116)-MIN(H$52:H$116))</f>
        <v>6.9948186528497408E-2</v>
      </c>
      <c r="J51" s="1">
        <v>178</v>
      </c>
      <c r="K51" s="14">
        <f>(J51-MIN(J$52:J$116))/(MAX(J$52:J$116)-MIN(J$52:J$116))</f>
        <v>3.8895027624309395E-2</v>
      </c>
      <c r="L51" s="1">
        <v>209</v>
      </c>
      <c r="M51" s="14">
        <f>(L51-MIN(L$52:L$116))/(MAX(L$52:L$116)-MIN(L$52:L$116))</f>
        <v>1.0071561091969255E-2</v>
      </c>
      <c r="N51" s="14">
        <f>E51+G51+I51+K51+M51</f>
        <v>0.16281047506831092</v>
      </c>
      <c r="O51" s="8">
        <v>636246</v>
      </c>
      <c r="P51" s="8">
        <v>259907</v>
      </c>
      <c r="Q51" s="8" t="s">
        <v>15</v>
      </c>
      <c r="R51" s="1">
        <v>850000</v>
      </c>
      <c r="S51" s="1" t="s">
        <v>15</v>
      </c>
      <c r="T51" s="1" t="s">
        <v>15</v>
      </c>
      <c r="U51" s="1" t="s">
        <v>15</v>
      </c>
      <c r="V51" s="1">
        <v>48405</v>
      </c>
      <c r="W51" s="1" t="s">
        <v>15</v>
      </c>
      <c r="X51" s="1">
        <v>375304</v>
      </c>
      <c r="Y51" s="1">
        <v>60814</v>
      </c>
      <c r="Z51" s="1">
        <v>231946</v>
      </c>
      <c r="AA51" s="1">
        <v>1566469</v>
      </c>
      <c r="AB51" s="8">
        <v>896153</v>
      </c>
      <c r="AC51" s="17">
        <f t="shared" si="7"/>
        <v>2462622</v>
      </c>
    </row>
    <row r="52" spans="1:29">
      <c r="A52" s="1" t="s">
        <v>88</v>
      </c>
      <c r="B52" s="1" t="s">
        <v>15</v>
      </c>
      <c r="C52" s="1" t="b">
        <v>0</v>
      </c>
      <c r="D52" s="1" t="s">
        <v>15</v>
      </c>
      <c r="F52" s="1" t="s">
        <v>15</v>
      </c>
      <c r="H52" s="1" t="s">
        <v>15</v>
      </c>
      <c r="J52" s="1" t="s">
        <v>15</v>
      </c>
      <c r="L52" s="1" t="s">
        <v>15</v>
      </c>
      <c r="O52" s="8">
        <v>1599641</v>
      </c>
      <c r="P52" s="8" t="s">
        <v>15</v>
      </c>
      <c r="Q52" s="8" t="s">
        <v>15</v>
      </c>
      <c r="R52" s="1" t="s">
        <v>15</v>
      </c>
      <c r="S52" s="1">
        <v>684694</v>
      </c>
      <c r="T52" s="1" t="s">
        <v>15</v>
      </c>
      <c r="U52" s="1" t="s">
        <v>15</v>
      </c>
      <c r="V52" s="1" t="s">
        <v>15</v>
      </c>
      <c r="W52" s="1" t="s">
        <v>15</v>
      </c>
      <c r="X52" s="1">
        <v>93750</v>
      </c>
      <c r="Y52" s="1">
        <v>874</v>
      </c>
      <c r="Z52" s="1">
        <v>80818</v>
      </c>
      <c r="AA52" s="1">
        <v>860136</v>
      </c>
      <c r="AB52" s="8">
        <v>1599641</v>
      </c>
      <c r="AC52" s="17">
        <f t="shared" si="7"/>
        <v>2459777</v>
      </c>
    </row>
    <row r="53" spans="1:29" s="18" customFormat="1">
      <c r="A53" s="1" t="s">
        <v>169</v>
      </c>
      <c r="B53" s="1" t="s">
        <v>15</v>
      </c>
      <c r="C53" s="1" t="b">
        <v>0</v>
      </c>
      <c r="D53" s="1" t="s">
        <v>15</v>
      </c>
      <c r="E53" s="1"/>
      <c r="F53" s="1" t="s">
        <v>15</v>
      </c>
      <c r="G53" s="1"/>
      <c r="H53" s="1" t="s">
        <v>15</v>
      </c>
      <c r="I53" s="1"/>
      <c r="J53" s="1" t="s">
        <v>15</v>
      </c>
      <c r="K53" s="1"/>
      <c r="L53" s="1" t="s">
        <v>15</v>
      </c>
      <c r="M53" s="1"/>
      <c r="N53" s="1"/>
      <c r="O53" s="8">
        <v>1362375</v>
      </c>
      <c r="P53" s="8" t="s">
        <v>15</v>
      </c>
      <c r="Q53" s="8" t="s">
        <v>15</v>
      </c>
      <c r="R53" s="1">
        <v>100000</v>
      </c>
      <c r="S53" s="1">
        <v>181993</v>
      </c>
      <c r="T53" s="1" t="s">
        <v>15</v>
      </c>
      <c r="U53" s="1" t="s">
        <v>15</v>
      </c>
      <c r="V53" s="1" t="s">
        <v>15</v>
      </c>
      <c r="W53" s="1" t="s">
        <v>15</v>
      </c>
      <c r="X53" s="1">
        <v>554422</v>
      </c>
      <c r="Y53" s="1">
        <v>162</v>
      </c>
      <c r="Z53" s="1">
        <v>162779</v>
      </c>
      <c r="AA53" s="1">
        <v>999356</v>
      </c>
      <c r="AB53" s="8">
        <v>1362375</v>
      </c>
      <c r="AC53" s="17">
        <f t="shared" si="7"/>
        <v>2361731</v>
      </c>
    </row>
    <row r="54" spans="1:29" s="11" customFormat="1">
      <c r="A54" s="1" t="s">
        <v>160</v>
      </c>
      <c r="B54" s="1" t="s">
        <v>161</v>
      </c>
      <c r="C54" s="1" t="b">
        <v>0</v>
      </c>
      <c r="D54" s="1">
        <v>49</v>
      </c>
      <c r="E54" s="14">
        <f t="shared" ref="E54:E62" si="8">(D54-MIN(D$52:D$116))/(MAX(D$52:D$116)-MIN(D$52:D$116))</f>
        <v>2.5773195876288659E-3</v>
      </c>
      <c r="F54" s="1">
        <v>52</v>
      </c>
      <c r="G54" s="14">
        <f t="shared" ref="G54:G62" si="9">(F54-MIN(F$52:F$116))/(MAX(F$52:F$116)-MIN(F$52:F$116))</f>
        <v>0.21666666666666667</v>
      </c>
      <c r="H54" s="1">
        <v>0</v>
      </c>
      <c r="I54" s="14">
        <f t="shared" ref="I54:I62" si="10">(H54-MIN(H$52:H$116))/(MAX(H$52:H$116)-MIN(H$52:H$116))</f>
        <v>0</v>
      </c>
      <c r="J54" s="1">
        <v>1469</v>
      </c>
      <c r="K54" s="14">
        <f t="shared" ref="K54:K62" si="11">(J54-MIN(J$52:J$116))/(MAX(J$52:J$116)-MIN(J$52:J$116))</f>
        <v>0.32419889502762433</v>
      </c>
      <c r="L54" s="1">
        <v>1744</v>
      </c>
      <c r="M54" s="14">
        <f t="shared" ref="M54:M62" si="12">(L54-MIN(L$52:L$116))/(MAX(L$52:L$116)-MIN(L$52:L$116))</f>
        <v>0.11178107606679036</v>
      </c>
      <c r="N54" s="14">
        <f t="shared" ref="N54:N62" si="13">E54+G54+I54+K54+M54</f>
        <v>0.6552239573487102</v>
      </c>
      <c r="O54" s="8">
        <v>506765</v>
      </c>
      <c r="P54" s="8">
        <v>441096</v>
      </c>
      <c r="Q54" s="8" t="s">
        <v>15</v>
      </c>
      <c r="R54" s="1">
        <v>900000</v>
      </c>
      <c r="S54" s="1" t="s">
        <v>15</v>
      </c>
      <c r="T54" s="1">
        <v>-125000</v>
      </c>
      <c r="U54" s="1" t="s">
        <v>15</v>
      </c>
      <c r="V54" s="1">
        <v>228763</v>
      </c>
      <c r="W54" s="1" t="s">
        <v>15</v>
      </c>
      <c r="X54" s="1" t="s">
        <v>15</v>
      </c>
      <c r="Y54" s="1">
        <v>51587</v>
      </c>
      <c r="Z54" s="1">
        <v>263413</v>
      </c>
      <c r="AA54" s="1">
        <v>1318763</v>
      </c>
      <c r="AB54" s="8">
        <v>947861</v>
      </c>
      <c r="AC54" s="17">
        <f t="shared" si="7"/>
        <v>2266624</v>
      </c>
    </row>
    <row r="55" spans="1:29">
      <c r="A55" s="1" t="s">
        <v>112</v>
      </c>
      <c r="B55" s="1" t="s">
        <v>113</v>
      </c>
      <c r="C55" s="1" t="b">
        <v>0</v>
      </c>
      <c r="D55" s="1">
        <v>38</v>
      </c>
      <c r="E55" s="14">
        <f t="shared" si="8"/>
        <v>1.8110894399554194E-3</v>
      </c>
      <c r="F55" s="1">
        <v>37</v>
      </c>
      <c r="G55" s="14">
        <f t="shared" si="9"/>
        <v>0.15416666666666667</v>
      </c>
      <c r="H55" s="1">
        <v>13</v>
      </c>
      <c r="I55" s="14">
        <f t="shared" si="10"/>
        <v>3.367875647668394E-2</v>
      </c>
      <c r="J55" s="1">
        <v>2565</v>
      </c>
      <c r="K55" s="14">
        <f t="shared" si="11"/>
        <v>0.56640883977900558</v>
      </c>
      <c r="L55" s="1">
        <v>2647</v>
      </c>
      <c r="M55" s="14">
        <f t="shared" si="12"/>
        <v>0.17161410018552875</v>
      </c>
      <c r="N55" s="14">
        <f t="shared" si="13"/>
        <v>0.92767945254784046</v>
      </c>
      <c r="O55" s="8" t="s">
        <v>15</v>
      </c>
      <c r="P55" s="8">
        <v>698920</v>
      </c>
      <c r="Q55" s="8" t="s">
        <v>15</v>
      </c>
      <c r="R55" s="1">
        <v>700000</v>
      </c>
      <c r="S55" s="1" t="s">
        <v>15</v>
      </c>
      <c r="T55" s="1" t="s">
        <v>15</v>
      </c>
      <c r="U55" s="1" t="s">
        <v>15</v>
      </c>
      <c r="V55" s="1" t="s">
        <v>15</v>
      </c>
      <c r="W55" s="1" t="s">
        <v>15</v>
      </c>
      <c r="X55" s="1">
        <v>476451</v>
      </c>
      <c r="Y55" s="1">
        <v>111122</v>
      </c>
      <c r="Z55" s="1">
        <v>257486</v>
      </c>
      <c r="AA55" s="1">
        <v>1545059</v>
      </c>
      <c r="AB55" s="8">
        <v>698920</v>
      </c>
      <c r="AC55" s="17">
        <f t="shared" si="7"/>
        <v>2243979</v>
      </c>
    </row>
    <row r="56" spans="1:29">
      <c r="A56" s="1" t="s">
        <v>207</v>
      </c>
      <c r="B56" s="1" t="s">
        <v>208</v>
      </c>
      <c r="C56" s="1" t="b">
        <v>0</v>
      </c>
      <c r="D56" s="1">
        <v>19</v>
      </c>
      <c r="E56" s="14">
        <f t="shared" si="8"/>
        <v>4.876010030649206E-4</v>
      </c>
      <c r="F56" s="1">
        <v>4</v>
      </c>
      <c r="G56" s="14">
        <f t="shared" si="9"/>
        <v>1.6666666666666666E-2</v>
      </c>
      <c r="H56" s="1">
        <v>7</v>
      </c>
      <c r="I56" s="14">
        <f t="shared" si="10"/>
        <v>1.8134715025906734E-2</v>
      </c>
      <c r="J56" s="1">
        <v>471</v>
      </c>
      <c r="K56" s="14">
        <f t="shared" si="11"/>
        <v>0.10364640883977901</v>
      </c>
      <c r="L56" s="1">
        <v>573</v>
      </c>
      <c r="M56" s="14">
        <f t="shared" si="12"/>
        <v>3.4190299496421946E-2</v>
      </c>
      <c r="N56" s="14">
        <f t="shared" si="13"/>
        <v>0.17312569103183928</v>
      </c>
      <c r="O56" s="8" t="s">
        <v>15</v>
      </c>
      <c r="P56" s="8">
        <v>2217299</v>
      </c>
      <c r="Q56" s="8" t="s">
        <v>15</v>
      </c>
      <c r="R56" s="1" t="s">
        <v>15</v>
      </c>
      <c r="S56" s="1" t="s">
        <v>15</v>
      </c>
      <c r="T56" s="1" t="s">
        <v>15</v>
      </c>
      <c r="U56" s="1" t="s">
        <v>15</v>
      </c>
      <c r="V56" s="1">
        <v>475</v>
      </c>
      <c r="W56" s="1" t="s">
        <v>15</v>
      </c>
      <c r="X56" s="1" t="s">
        <v>15</v>
      </c>
      <c r="Y56" s="1" t="s">
        <v>15</v>
      </c>
      <c r="Z56" s="1" t="s">
        <v>15</v>
      </c>
      <c r="AA56" s="1">
        <v>475</v>
      </c>
      <c r="AB56" s="8">
        <v>2217299</v>
      </c>
      <c r="AC56" s="17">
        <f t="shared" si="7"/>
        <v>2217774</v>
      </c>
    </row>
    <row r="57" spans="1:29">
      <c r="A57" s="18" t="s">
        <v>29</v>
      </c>
      <c r="B57" s="18" t="s">
        <v>30</v>
      </c>
      <c r="C57" s="18" t="b">
        <v>1</v>
      </c>
      <c r="D57" s="18">
        <v>40</v>
      </c>
      <c r="E57" s="19">
        <f t="shared" si="8"/>
        <v>1.9504040122596824E-3</v>
      </c>
      <c r="F57" s="18">
        <v>240</v>
      </c>
      <c r="G57" s="19">
        <f t="shared" si="9"/>
        <v>1</v>
      </c>
      <c r="H57" s="18">
        <v>11</v>
      </c>
      <c r="I57" s="19">
        <f t="shared" si="10"/>
        <v>2.8497409326424871E-2</v>
      </c>
      <c r="J57" s="18">
        <v>1132</v>
      </c>
      <c r="K57" s="19">
        <f t="shared" si="11"/>
        <v>0.24972375690607734</v>
      </c>
      <c r="L57" s="18">
        <v>1758</v>
      </c>
      <c r="M57" s="19">
        <f t="shared" si="12"/>
        <v>0.11270871985157699</v>
      </c>
      <c r="N57" s="19">
        <f t="shared" si="13"/>
        <v>1.3928802900963391</v>
      </c>
      <c r="O57" s="20" t="s">
        <v>15</v>
      </c>
      <c r="P57" s="20">
        <v>698242</v>
      </c>
      <c r="Q57" s="20" t="s">
        <v>15</v>
      </c>
      <c r="R57" s="18">
        <v>1200000</v>
      </c>
      <c r="S57" s="18">
        <v>27610</v>
      </c>
      <c r="T57" s="18">
        <v>-144062</v>
      </c>
      <c r="U57" s="18" t="s">
        <v>15</v>
      </c>
      <c r="V57" s="18">
        <v>16514</v>
      </c>
      <c r="W57" s="18" t="s">
        <v>15</v>
      </c>
      <c r="X57" s="18" t="s">
        <v>15</v>
      </c>
      <c r="Y57" s="18">
        <v>101740</v>
      </c>
      <c r="Z57" s="18">
        <v>288542</v>
      </c>
      <c r="AA57" s="18">
        <v>1490344</v>
      </c>
      <c r="AB57" s="20">
        <v>698242</v>
      </c>
      <c r="AC57" s="18">
        <f t="shared" si="7"/>
        <v>2188586</v>
      </c>
    </row>
    <row r="58" spans="1:29">
      <c r="A58" s="1" t="s">
        <v>184</v>
      </c>
      <c r="B58" s="1" t="s">
        <v>185</v>
      </c>
      <c r="C58" s="1" t="b">
        <v>0</v>
      </c>
      <c r="D58" s="1">
        <v>136</v>
      </c>
      <c r="E58" s="14">
        <f t="shared" si="8"/>
        <v>8.6375034828643071E-3</v>
      </c>
      <c r="F58" s="1">
        <v>24</v>
      </c>
      <c r="G58" s="14">
        <f t="shared" si="9"/>
        <v>0.1</v>
      </c>
      <c r="H58" s="1">
        <v>6</v>
      </c>
      <c r="I58" s="14">
        <f t="shared" si="10"/>
        <v>1.5544041450777202E-2</v>
      </c>
      <c r="J58" s="1">
        <v>2477</v>
      </c>
      <c r="K58" s="14">
        <f t="shared" si="11"/>
        <v>0.54696132596685088</v>
      </c>
      <c r="L58" s="1">
        <v>3136</v>
      </c>
      <c r="M58" s="14">
        <f t="shared" si="12"/>
        <v>0.20401537238271933</v>
      </c>
      <c r="N58" s="14">
        <f t="shared" si="13"/>
        <v>0.87515824328321168</v>
      </c>
      <c r="O58" s="8">
        <v>281073</v>
      </c>
      <c r="P58" s="8">
        <v>213063</v>
      </c>
      <c r="Q58" s="8" t="s">
        <v>15</v>
      </c>
      <c r="R58" s="1">
        <v>600000</v>
      </c>
      <c r="S58" s="1">
        <v>187469</v>
      </c>
      <c r="T58" s="1" t="s">
        <v>15</v>
      </c>
      <c r="U58" s="1" t="s">
        <v>15</v>
      </c>
      <c r="V58" s="1">
        <v>116337</v>
      </c>
      <c r="W58" s="1" t="s">
        <v>15</v>
      </c>
      <c r="X58" s="1">
        <v>422158</v>
      </c>
      <c r="Y58" s="1">
        <v>2401</v>
      </c>
      <c r="Z58" s="1">
        <v>248146</v>
      </c>
      <c r="AA58" s="1">
        <v>1576511</v>
      </c>
      <c r="AB58" s="8">
        <v>494136</v>
      </c>
      <c r="AC58" s="17">
        <f t="shared" si="7"/>
        <v>2070647</v>
      </c>
    </row>
    <row r="59" spans="1:29">
      <c r="A59" s="1" t="s">
        <v>56</v>
      </c>
      <c r="B59" s="1" t="s">
        <v>57</v>
      </c>
      <c r="C59" s="1" t="b">
        <v>0</v>
      </c>
      <c r="D59" s="1">
        <v>125</v>
      </c>
      <c r="E59" s="14">
        <f t="shared" si="8"/>
        <v>7.871273335190861E-3</v>
      </c>
      <c r="F59" s="1">
        <v>0</v>
      </c>
      <c r="G59" s="14">
        <f t="shared" si="9"/>
        <v>0</v>
      </c>
      <c r="H59" s="1">
        <v>0</v>
      </c>
      <c r="I59" s="14">
        <f t="shared" si="10"/>
        <v>0</v>
      </c>
      <c r="J59" s="1">
        <v>23</v>
      </c>
      <c r="K59" s="14">
        <f t="shared" si="11"/>
        <v>4.6408839779005524E-3</v>
      </c>
      <c r="L59" s="1">
        <v>1088</v>
      </c>
      <c r="M59" s="14">
        <f t="shared" si="12"/>
        <v>6.8314338722501991E-2</v>
      </c>
      <c r="N59" s="14">
        <f t="shared" si="13"/>
        <v>8.0826496035593401E-2</v>
      </c>
      <c r="O59" s="8">
        <v>825464</v>
      </c>
      <c r="P59" s="8">
        <v>189041</v>
      </c>
      <c r="Q59" s="8" t="s">
        <v>15</v>
      </c>
      <c r="R59" s="1">
        <v>500000</v>
      </c>
      <c r="S59" s="1" t="s">
        <v>15</v>
      </c>
      <c r="T59" s="1" t="s">
        <v>15</v>
      </c>
      <c r="U59" s="1" t="s">
        <v>15</v>
      </c>
      <c r="V59" s="1">
        <v>600</v>
      </c>
      <c r="W59" s="1" t="s">
        <v>15</v>
      </c>
      <c r="X59" s="1">
        <v>304805</v>
      </c>
      <c r="Y59" s="1">
        <v>1215</v>
      </c>
      <c r="Z59" s="1">
        <v>248017</v>
      </c>
      <c r="AA59" s="1">
        <v>1054637</v>
      </c>
      <c r="AB59" s="8">
        <v>1014505</v>
      </c>
      <c r="AC59" s="17">
        <f t="shared" si="7"/>
        <v>2069142</v>
      </c>
    </row>
    <row r="60" spans="1:29">
      <c r="A60" s="1" t="s">
        <v>69</v>
      </c>
      <c r="B60" s="1" t="s">
        <v>70</v>
      </c>
      <c r="C60" s="1" t="b">
        <v>0</v>
      </c>
      <c r="D60" s="1">
        <v>14368</v>
      </c>
      <c r="E60" s="14">
        <f t="shared" si="8"/>
        <v>1</v>
      </c>
      <c r="F60" s="1">
        <v>41</v>
      </c>
      <c r="G60" s="14">
        <f t="shared" si="9"/>
        <v>0.17083333333333334</v>
      </c>
      <c r="H60" s="1">
        <v>171</v>
      </c>
      <c r="I60" s="14">
        <f t="shared" si="10"/>
        <v>0.44300518134715028</v>
      </c>
      <c r="J60" s="1">
        <v>583</v>
      </c>
      <c r="K60" s="14">
        <f t="shared" si="11"/>
        <v>0.12839779005524862</v>
      </c>
      <c r="L60" s="1">
        <v>4607</v>
      </c>
      <c r="M60" s="14">
        <f t="shared" si="12"/>
        <v>0.30148423005565861</v>
      </c>
      <c r="N60" s="14">
        <f t="shared" si="13"/>
        <v>2.0437205347913912</v>
      </c>
      <c r="O60" s="8">
        <v>850010</v>
      </c>
      <c r="P60" s="8">
        <v>126027</v>
      </c>
      <c r="Q60" s="8" t="s">
        <v>15</v>
      </c>
      <c r="R60" s="1">
        <v>400000</v>
      </c>
      <c r="S60" s="1" t="s">
        <v>15</v>
      </c>
      <c r="T60" s="1" t="s">
        <v>15</v>
      </c>
      <c r="U60" s="1" t="s">
        <v>15</v>
      </c>
      <c r="V60" s="1">
        <v>83585</v>
      </c>
      <c r="W60" s="1" t="s">
        <v>15</v>
      </c>
      <c r="X60" s="1">
        <v>323466</v>
      </c>
      <c r="Y60" s="1">
        <v>4669</v>
      </c>
      <c r="Z60" s="1">
        <v>275101</v>
      </c>
      <c r="AA60" s="1">
        <v>1086821</v>
      </c>
      <c r="AB60" s="8">
        <v>976037</v>
      </c>
      <c r="AC60" s="17">
        <f t="shared" si="7"/>
        <v>2062858</v>
      </c>
    </row>
    <row r="61" spans="1:29">
      <c r="A61" s="18" t="s">
        <v>33</v>
      </c>
      <c r="B61" s="18" t="s">
        <v>34</v>
      </c>
      <c r="C61" s="18" t="b">
        <v>1</v>
      </c>
      <c r="D61" s="18">
        <v>16</v>
      </c>
      <c r="E61" s="19">
        <f t="shared" si="8"/>
        <v>2.7862914460852607E-4</v>
      </c>
      <c r="F61" s="18">
        <v>52</v>
      </c>
      <c r="G61" s="19">
        <f t="shared" si="9"/>
        <v>0.21666666666666667</v>
      </c>
      <c r="H61" s="18">
        <v>6</v>
      </c>
      <c r="I61" s="19">
        <f t="shared" si="10"/>
        <v>1.5544041450777202E-2</v>
      </c>
      <c r="J61" s="18">
        <v>874</v>
      </c>
      <c r="K61" s="19">
        <f t="shared" si="11"/>
        <v>0.19270718232044198</v>
      </c>
      <c r="L61" s="18">
        <v>873</v>
      </c>
      <c r="M61" s="19">
        <f t="shared" si="12"/>
        <v>5.4068380598992841E-2</v>
      </c>
      <c r="N61" s="19">
        <f t="shared" si="13"/>
        <v>0.47926490018148721</v>
      </c>
      <c r="O61" s="20">
        <v>384728</v>
      </c>
      <c r="P61" s="20">
        <v>393818</v>
      </c>
      <c r="Q61" s="20" t="s">
        <v>15</v>
      </c>
      <c r="R61" s="18">
        <v>600000</v>
      </c>
      <c r="S61" s="18" t="s">
        <v>15</v>
      </c>
      <c r="T61" s="18" t="s">
        <v>15</v>
      </c>
      <c r="U61" s="18" t="s">
        <v>15</v>
      </c>
      <c r="V61" s="18">
        <v>125978</v>
      </c>
      <c r="W61" s="18" t="s">
        <v>15</v>
      </c>
      <c r="X61" s="18">
        <v>71023</v>
      </c>
      <c r="Y61" s="18">
        <v>200308</v>
      </c>
      <c r="Z61" s="18">
        <v>274975</v>
      </c>
      <c r="AA61" s="18">
        <v>1272284</v>
      </c>
      <c r="AB61" s="20">
        <v>778546</v>
      </c>
      <c r="AC61" s="18">
        <f t="shared" si="7"/>
        <v>2050830</v>
      </c>
    </row>
    <row r="62" spans="1:29">
      <c r="A62" s="1" t="s">
        <v>209</v>
      </c>
      <c r="B62" s="1" t="s">
        <v>210</v>
      </c>
      <c r="C62" s="1" t="b">
        <v>0</v>
      </c>
      <c r="D62" s="1">
        <v>1215</v>
      </c>
      <c r="E62" s="14">
        <f t="shared" si="8"/>
        <v>8.3797715241014203E-2</v>
      </c>
      <c r="F62" s="1">
        <v>74</v>
      </c>
      <c r="G62" s="14">
        <f t="shared" si="9"/>
        <v>0.30833333333333335</v>
      </c>
      <c r="H62" s="1">
        <v>65</v>
      </c>
      <c r="I62" s="14">
        <f t="shared" si="10"/>
        <v>0.16839378238341968</v>
      </c>
      <c r="J62" s="1">
        <v>4527</v>
      </c>
      <c r="K62" s="14">
        <f t="shared" si="11"/>
        <v>1</v>
      </c>
      <c r="L62" s="1">
        <v>15149</v>
      </c>
      <c r="M62" s="14">
        <f t="shared" si="12"/>
        <v>1</v>
      </c>
      <c r="N62" s="14">
        <f t="shared" si="13"/>
        <v>2.5605248309577675</v>
      </c>
      <c r="O62" s="8">
        <v>607837</v>
      </c>
      <c r="P62" s="8">
        <v>379164</v>
      </c>
      <c r="Q62" s="8" t="s">
        <v>15</v>
      </c>
      <c r="R62" s="1">
        <v>650000</v>
      </c>
      <c r="S62" s="1" t="s">
        <v>15</v>
      </c>
      <c r="T62" s="1" t="s">
        <v>15</v>
      </c>
      <c r="U62" s="1" t="s">
        <v>15</v>
      </c>
      <c r="V62" s="1">
        <v>137767</v>
      </c>
      <c r="W62" s="1" t="s">
        <v>15</v>
      </c>
      <c r="X62" s="1" t="s">
        <v>15</v>
      </c>
      <c r="Y62" s="1">
        <v>705</v>
      </c>
      <c r="Z62" s="1">
        <v>269076</v>
      </c>
      <c r="AA62" s="1">
        <v>1057548</v>
      </c>
      <c r="AB62" s="8">
        <v>987001</v>
      </c>
      <c r="AC62" s="17">
        <f t="shared" si="7"/>
        <v>2044549</v>
      </c>
    </row>
    <row r="63" spans="1:29">
      <c r="A63" s="1" t="s">
        <v>134</v>
      </c>
      <c r="B63" s="1" t="s">
        <v>135</v>
      </c>
      <c r="C63" s="1" t="b">
        <v>0</v>
      </c>
      <c r="D63" s="1" t="s">
        <v>15</v>
      </c>
      <c r="F63" s="1" t="s">
        <v>15</v>
      </c>
      <c r="H63" s="1" t="s">
        <v>15</v>
      </c>
      <c r="J63" s="1" t="s">
        <v>15</v>
      </c>
      <c r="L63" s="1" t="s">
        <v>15</v>
      </c>
      <c r="O63" s="8">
        <v>187500</v>
      </c>
      <c r="P63" s="8">
        <v>480632</v>
      </c>
      <c r="Q63" s="8" t="s">
        <v>15</v>
      </c>
      <c r="R63" s="1">
        <v>700000</v>
      </c>
      <c r="S63" s="1" t="s">
        <v>15</v>
      </c>
      <c r="T63" s="1">
        <v>-280000</v>
      </c>
      <c r="U63" s="1" t="s">
        <v>15</v>
      </c>
      <c r="V63" s="1">
        <v>48357</v>
      </c>
      <c r="W63" s="1" t="s">
        <v>15</v>
      </c>
      <c r="X63" s="1">
        <v>150000</v>
      </c>
      <c r="Y63" s="1">
        <v>416441</v>
      </c>
      <c r="Z63" s="1">
        <v>262663</v>
      </c>
      <c r="AA63" s="1">
        <v>1297461</v>
      </c>
      <c r="AB63" s="8">
        <v>668132</v>
      </c>
      <c r="AC63" s="17">
        <f t="shared" si="7"/>
        <v>1965593</v>
      </c>
    </row>
    <row r="64" spans="1:29">
      <c r="A64" s="1" t="s">
        <v>62</v>
      </c>
      <c r="B64" s="1" t="s">
        <v>15</v>
      </c>
      <c r="C64" s="1" t="b">
        <v>0</v>
      </c>
      <c r="D64" s="1" t="s">
        <v>15</v>
      </c>
      <c r="F64" s="1" t="s">
        <v>15</v>
      </c>
      <c r="H64" s="1" t="s">
        <v>15</v>
      </c>
      <c r="J64" s="1" t="s">
        <v>15</v>
      </c>
      <c r="L64" s="1" t="s">
        <v>15</v>
      </c>
      <c r="O64" s="8">
        <v>1753766</v>
      </c>
      <c r="P64" s="8">
        <v>264013</v>
      </c>
      <c r="Q64" s="8">
        <v>-72419</v>
      </c>
      <c r="R64" s="1" t="s">
        <v>15</v>
      </c>
      <c r="S64" s="1" t="s">
        <v>15</v>
      </c>
      <c r="T64" s="1" t="s">
        <v>15</v>
      </c>
      <c r="U64" s="1" t="s">
        <v>15</v>
      </c>
      <c r="V64" s="1" t="s">
        <v>15</v>
      </c>
      <c r="W64" s="1" t="s">
        <v>15</v>
      </c>
      <c r="X64" s="1" t="s">
        <v>15</v>
      </c>
      <c r="Y64" s="1" t="s">
        <v>15</v>
      </c>
      <c r="Z64" s="1" t="s">
        <v>15</v>
      </c>
      <c r="AA64" s="1">
        <v>0</v>
      </c>
      <c r="AB64" s="8">
        <v>1945360</v>
      </c>
      <c r="AC64" s="17">
        <f t="shared" si="7"/>
        <v>1945360</v>
      </c>
    </row>
    <row r="65" spans="1:29">
      <c r="A65" s="1" t="s">
        <v>122</v>
      </c>
      <c r="B65" s="1" t="s">
        <v>123</v>
      </c>
      <c r="C65" s="1" t="b">
        <v>0</v>
      </c>
      <c r="D65" s="1">
        <v>36</v>
      </c>
      <c r="E65" s="14">
        <f>(D65-MIN(D$52:D$116))/(MAX(D$52:D$116)-MIN(D$52:D$116))</f>
        <v>1.6717748676511562E-3</v>
      </c>
      <c r="F65" s="1">
        <v>0</v>
      </c>
      <c r="G65" s="14">
        <f>(F65-MIN(F$52:F$116))/(MAX(F$52:F$116)-MIN(F$52:F$116))</f>
        <v>0</v>
      </c>
      <c r="H65" s="1">
        <v>0</v>
      </c>
      <c r="I65" s="14">
        <f>(H65-MIN(H$52:H$116))/(MAX(H$52:H$116)-MIN(H$52:H$116))</f>
        <v>0</v>
      </c>
      <c r="J65" s="1">
        <v>10</v>
      </c>
      <c r="K65" s="14">
        <f>(J65-MIN(J$52:J$116))/(MAX(J$52:J$116)-MIN(J$52:J$116))</f>
        <v>1.7679558011049724E-3</v>
      </c>
      <c r="L65" s="1">
        <v>517</v>
      </c>
      <c r="M65" s="14">
        <f>(L65-MIN(L$52:L$116))/(MAX(L$52:L$116)-MIN(L$52:L$116))</f>
        <v>3.0479724357275379E-2</v>
      </c>
      <c r="N65" s="14">
        <f>E65+G65+I65+K65+M65</f>
        <v>3.3919455026031511E-2</v>
      </c>
      <c r="O65" s="8">
        <v>1324578</v>
      </c>
      <c r="P65" s="8">
        <v>560170</v>
      </c>
      <c r="Q65" s="8" t="s">
        <v>15</v>
      </c>
      <c r="R65" s="1" t="s">
        <v>15</v>
      </c>
      <c r="S65" s="1" t="s">
        <v>15</v>
      </c>
      <c r="T65" s="1" t="s">
        <v>15</v>
      </c>
      <c r="U65" s="1" t="s">
        <v>15</v>
      </c>
      <c r="V65" s="1" t="s">
        <v>15</v>
      </c>
      <c r="W65" s="1" t="s">
        <v>15</v>
      </c>
      <c r="X65" s="1" t="s">
        <v>15</v>
      </c>
      <c r="Y65" s="1" t="s">
        <v>15</v>
      </c>
      <c r="Z65" s="1" t="s">
        <v>15</v>
      </c>
      <c r="AA65" s="1">
        <v>0</v>
      </c>
      <c r="AB65" s="8">
        <v>1884748</v>
      </c>
      <c r="AC65" s="17">
        <f t="shared" si="7"/>
        <v>1884748</v>
      </c>
    </row>
    <row r="66" spans="1:29">
      <c r="A66" s="18" t="s">
        <v>23</v>
      </c>
      <c r="B66" s="18" t="s">
        <v>24</v>
      </c>
      <c r="C66" s="18" t="b">
        <v>1</v>
      </c>
      <c r="D66" s="18">
        <v>144</v>
      </c>
      <c r="E66" s="19">
        <f>(D66-MIN(D$52:D$116))/(MAX(D$52:D$116)-MIN(D$52:D$116))</f>
        <v>9.1947617720813599E-3</v>
      </c>
      <c r="F66" s="18">
        <v>199</v>
      </c>
      <c r="G66" s="19">
        <f>(F66-MIN(F$52:F$116))/(MAX(F$52:F$116)-MIN(F$52:F$116))</f>
        <v>0.82916666666666672</v>
      </c>
      <c r="H66" s="18">
        <v>25</v>
      </c>
      <c r="I66" s="19">
        <f>(H66-MIN(H$52:H$116))/(MAX(H$52:H$116)-MIN(H$52:H$116))</f>
        <v>6.4766839378238336E-2</v>
      </c>
      <c r="J66" s="18">
        <v>2188</v>
      </c>
      <c r="K66" s="19">
        <f>(J66-MIN(J$52:J$116))/(MAX(J$52:J$116)-MIN(J$52:J$116))</f>
        <v>0.48309392265193368</v>
      </c>
      <c r="L66" s="18">
        <v>2598</v>
      </c>
      <c r="M66" s="19">
        <f>(L66-MIN(L$52:L$116))/(MAX(L$52:L$116)-MIN(L$52:L$116))</f>
        <v>0.1683673469387755</v>
      </c>
      <c r="N66" s="19">
        <f>E66+G66+I66+K66+M66</f>
        <v>1.5545895374076955</v>
      </c>
      <c r="O66" s="20" t="s">
        <v>15</v>
      </c>
      <c r="P66" s="20">
        <v>126027</v>
      </c>
      <c r="Q66" s="20" t="s">
        <v>15</v>
      </c>
      <c r="R66" s="18">
        <v>1250000</v>
      </c>
      <c r="S66" s="18" t="s">
        <v>15</v>
      </c>
      <c r="T66" s="18">
        <v>-262500</v>
      </c>
      <c r="U66" s="18" t="s">
        <v>15</v>
      </c>
      <c r="V66" s="18">
        <v>35818</v>
      </c>
      <c r="W66" s="18" t="s">
        <v>15</v>
      </c>
      <c r="X66" s="18">
        <v>375304</v>
      </c>
      <c r="Y66" s="18">
        <v>486</v>
      </c>
      <c r="Z66" s="18">
        <v>240189</v>
      </c>
      <c r="AA66" s="18">
        <v>1639297</v>
      </c>
      <c r="AB66" s="20">
        <v>126027</v>
      </c>
      <c r="AC66" s="18">
        <f t="shared" si="7"/>
        <v>1765324</v>
      </c>
    </row>
    <row r="67" spans="1:29" s="18" customFormat="1">
      <c r="A67" s="1" t="s">
        <v>58</v>
      </c>
      <c r="B67" s="1" t="s">
        <v>59</v>
      </c>
      <c r="C67" s="1" t="b">
        <v>0</v>
      </c>
      <c r="D67" s="1">
        <v>13</v>
      </c>
      <c r="E67" s="14">
        <f>(D67-MIN(D$52:D$116))/(MAX(D$52:D$116)-MIN(D$52:D$116))</f>
        <v>6.9657286152131518E-5</v>
      </c>
      <c r="F67" s="1">
        <v>54</v>
      </c>
      <c r="G67" s="14">
        <f>(F67-MIN(F$52:F$116))/(MAX(F$52:F$116)-MIN(F$52:F$116))</f>
        <v>0.22500000000000001</v>
      </c>
      <c r="H67" s="1">
        <v>1</v>
      </c>
      <c r="I67" s="14">
        <f>(H67-MIN(H$52:H$116))/(MAX(H$52:H$116)-MIN(H$52:H$116))</f>
        <v>2.5906735751295338E-3</v>
      </c>
      <c r="J67" s="1">
        <v>720</v>
      </c>
      <c r="K67" s="14">
        <f>(J67-MIN(J$52:J$116))/(MAX(J$52:J$116)-MIN(J$52:J$116))</f>
        <v>0.15867403314917128</v>
      </c>
      <c r="L67" s="1">
        <v>894</v>
      </c>
      <c r="M67" s="14">
        <f>(L67-MIN(L$52:L$116))/(MAX(L$52:L$116)-MIN(L$52:L$116))</f>
        <v>5.5459846276172807E-2</v>
      </c>
      <c r="N67" s="14">
        <f>E67+G67+I67+K67+M67</f>
        <v>0.44179421028662574</v>
      </c>
      <c r="O67" s="8">
        <v>757301</v>
      </c>
      <c r="P67" s="8">
        <v>934065</v>
      </c>
      <c r="Q67" s="8" t="s">
        <v>15</v>
      </c>
      <c r="R67" s="1" t="s">
        <v>15</v>
      </c>
      <c r="S67" s="1" t="s">
        <v>15</v>
      </c>
      <c r="T67" s="1" t="s">
        <v>15</v>
      </c>
      <c r="U67" s="1" t="s">
        <v>15</v>
      </c>
      <c r="V67" s="1" t="s">
        <v>15</v>
      </c>
      <c r="W67" s="1" t="s">
        <v>15</v>
      </c>
      <c r="X67" s="1" t="s">
        <v>15</v>
      </c>
      <c r="Y67" s="1" t="s">
        <v>15</v>
      </c>
      <c r="Z67" s="1" t="s">
        <v>15</v>
      </c>
      <c r="AA67" s="1">
        <v>0</v>
      </c>
      <c r="AB67" s="8">
        <v>1691366</v>
      </c>
      <c r="AC67" s="17">
        <f t="shared" si="7"/>
        <v>1691366</v>
      </c>
    </row>
    <row r="68" spans="1:29">
      <c r="A68" s="1" t="s">
        <v>97</v>
      </c>
      <c r="B68" s="1" t="s">
        <v>98</v>
      </c>
      <c r="C68" s="1" t="b">
        <v>0</v>
      </c>
      <c r="D68" s="1" t="s">
        <v>15</v>
      </c>
      <c r="F68" s="1" t="s">
        <v>15</v>
      </c>
      <c r="H68" s="1" t="s">
        <v>15</v>
      </c>
      <c r="J68" s="1" t="s">
        <v>15</v>
      </c>
      <c r="L68" s="1" t="s">
        <v>15</v>
      </c>
      <c r="O68" s="8" t="s">
        <v>15</v>
      </c>
      <c r="P68" s="8">
        <v>417619</v>
      </c>
      <c r="Q68" s="8" t="s">
        <v>15</v>
      </c>
      <c r="R68" s="1">
        <v>750000</v>
      </c>
      <c r="S68" s="1" t="s">
        <v>15</v>
      </c>
      <c r="T68" s="1">
        <v>-75000</v>
      </c>
      <c r="U68" s="1" t="s">
        <v>15</v>
      </c>
      <c r="V68" s="1">
        <v>9410</v>
      </c>
      <c r="W68" s="1" t="s">
        <v>15</v>
      </c>
      <c r="X68" s="1">
        <v>175000</v>
      </c>
      <c r="Y68" s="1">
        <v>150656</v>
      </c>
      <c r="Z68" s="1">
        <v>261516</v>
      </c>
      <c r="AA68" s="1">
        <v>1271582</v>
      </c>
      <c r="AB68" s="8">
        <v>417619</v>
      </c>
      <c r="AC68" s="17">
        <f t="shared" ref="AC68:AC99" si="14">AA68+AB68</f>
        <v>1689201</v>
      </c>
    </row>
    <row r="69" spans="1:29">
      <c r="A69" s="1" t="s">
        <v>201</v>
      </c>
      <c r="B69" s="1" t="s">
        <v>202</v>
      </c>
      <c r="C69" s="1" t="b">
        <v>0</v>
      </c>
      <c r="D69" s="1" t="s">
        <v>15</v>
      </c>
      <c r="F69" s="1" t="s">
        <v>15</v>
      </c>
      <c r="H69" s="1" t="s">
        <v>15</v>
      </c>
      <c r="J69" s="1" t="s">
        <v>15</v>
      </c>
      <c r="L69" s="1" t="s">
        <v>15</v>
      </c>
      <c r="O69" s="8" t="s">
        <v>15</v>
      </c>
      <c r="P69" s="8">
        <v>511734</v>
      </c>
      <c r="Q69" s="8" t="s">
        <v>15</v>
      </c>
      <c r="R69" s="1">
        <v>500000</v>
      </c>
      <c r="S69" s="1" t="s">
        <v>15</v>
      </c>
      <c r="T69" s="1" t="s">
        <v>15</v>
      </c>
      <c r="U69" s="1" t="s">
        <v>15</v>
      </c>
      <c r="V69" s="1">
        <v>16514</v>
      </c>
      <c r="W69" s="1" t="s">
        <v>15</v>
      </c>
      <c r="X69" s="1" t="s">
        <v>15</v>
      </c>
      <c r="Y69" s="1">
        <v>356071</v>
      </c>
      <c r="Z69" s="1">
        <v>239502</v>
      </c>
      <c r="AA69" s="1">
        <v>1112087</v>
      </c>
      <c r="AB69" s="8">
        <v>511734</v>
      </c>
      <c r="AC69" s="17">
        <f t="shared" si="14"/>
        <v>1623821</v>
      </c>
    </row>
    <row r="70" spans="1:29">
      <c r="A70" s="1" t="s">
        <v>182</v>
      </c>
      <c r="B70" s="1" t="s">
        <v>183</v>
      </c>
      <c r="C70" s="1" t="b">
        <v>0</v>
      </c>
      <c r="D70" s="1">
        <v>33</v>
      </c>
      <c r="E70" s="14">
        <f t="shared" ref="E70:E76" si="15">(D70-MIN(D$52:D$116))/(MAX(D$52:D$116)-MIN(D$52:D$116))</f>
        <v>1.4628030091947619E-3</v>
      </c>
      <c r="F70" s="1">
        <v>0</v>
      </c>
      <c r="G70" s="14">
        <f t="shared" ref="G70:G76" si="16">(F70-MIN(F$52:F$116))/(MAX(F$52:F$116)-MIN(F$52:F$116))</f>
        <v>0</v>
      </c>
      <c r="H70" s="1">
        <v>4</v>
      </c>
      <c r="I70" s="14">
        <f t="shared" ref="I70:I76" si="17">(H70-MIN(H$52:H$116))/(MAX(H$52:H$116)-MIN(H$52:H$116))</f>
        <v>1.0362694300518135E-2</v>
      </c>
      <c r="J70" s="1">
        <v>71</v>
      </c>
      <c r="K70" s="14">
        <f t="shared" ref="K70:K76" si="18">(J70-MIN(J$52:J$116))/(MAX(J$52:J$116)-MIN(J$52:J$116))</f>
        <v>1.5248618784530387E-2</v>
      </c>
      <c r="L70" s="1">
        <v>102</v>
      </c>
      <c r="M70" s="14">
        <f t="shared" ref="M70:M76" si="19">(L70-MIN(L$52:L$116))/(MAX(L$52:L$116)-MIN(L$52:L$116))</f>
        <v>2.981712165385635E-3</v>
      </c>
      <c r="N70" s="14">
        <f t="shared" ref="N70:N76" si="20">E70+G70+I70+K70+M70</f>
        <v>3.0055828259628915E-2</v>
      </c>
      <c r="O70" s="8">
        <v>117551</v>
      </c>
      <c r="P70" s="8">
        <v>378082</v>
      </c>
      <c r="Q70" s="8" t="s">
        <v>15</v>
      </c>
      <c r="R70" s="1">
        <v>800000</v>
      </c>
      <c r="S70" s="1" t="s">
        <v>15</v>
      </c>
      <c r="T70" s="1">
        <v>-41250</v>
      </c>
      <c r="U70" s="1" t="s">
        <v>15</v>
      </c>
      <c r="V70" s="1">
        <v>27861</v>
      </c>
      <c r="W70" s="1" t="s">
        <v>15</v>
      </c>
      <c r="X70" s="1" t="s">
        <v>15</v>
      </c>
      <c r="Y70" s="1">
        <v>494</v>
      </c>
      <c r="Z70" s="1">
        <v>314288</v>
      </c>
      <c r="AA70" s="1">
        <v>1101393</v>
      </c>
      <c r="AB70" s="8">
        <v>495633</v>
      </c>
      <c r="AC70" s="17">
        <f t="shared" si="14"/>
        <v>1597026</v>
      </c>
    </row>
    <row r="71" spans="1:29">
      <c r="A71" s="1" t="s">
        <v>110</v>
      </c>
      <c r="B71" s="1" t="s">
        <v>111</v>
      </c>
      <c r="C71" s="1" t="b">
        <v>0</v>
      </c>
      <c r="D71" s="1">
        <v>19</v>
      </c>
      <c r="E71" s="14">
        <f t="shared" si="15"/>
        <v>4.876010030649206E-4</v>
      </c>
      <c r="F71" s="1">
        <v>10</v>
      </c>
      <c r="G71" s="14">
        <f t="shared" si="16"/>
        <v>4.1666666666666664E-2</v>
      </c>
      <c r="H71" s="1">
        <v>11</v>
      </c>
      <c r="I71" s="14">
        <f t="shared" si="17"/>
        <v>2.8497409326424871E-2</v>
      </c>
      <c r="J71" s="1">
        <v>379</v>
      </c>
      <c r="K71" s="14">
        <f t="shared" si="18"/>
        <v>8.3314917127071828E-2</v>
      </c>
      <c r="L71" s="1">
        <v>460</v>
      </c>
      <c r="M71" s="14">
        <f t="shared" si="19"/>
        <v>2.6702888947786906E-2</v>
      </c>
      <c r="N71" s="14">
        <f t="shared" si="20"/>
        <v>0.18066948307101519</v>
      </c>
      <c r="O71" s="8">
        <v>591250</v>
      </c>
      <c r="P71" s="8">
        <v>576792</v>
      </c>
      <c r="Q71" s="8" t="s">
        <v>15</v>
      </c>
      <c r="R71" s="1">
        <v>300000</v>
      </c>
      <c r="S71" s="1" t="s">
        <v>15</v>
      </c>
      <c r="T71" s="1">
        <v>-575000</v>
      </c>
      <c r="U71" s="1" t="s">
        <v>15</v>
      </c>
      <c r="V71" s="1" t="s">
        <v>15</v>
      </c>
      <c r="W71" s="1" t="s">
        <v>15</v>
      </c>
      <c r="X71" s="1">
        <v>275000</v>
      </c>
      <c r="Y71" s="1">
        <v>152055</v>
      </c>
      <c r="Z71" s="1">
        <v>247338</v>
      </c>
      <c r="AA71" s="1">
        <v>399393</v>
      </c>
      <c r="AB71" s="8">
        <v>1168042</v>
      </c>
      <c r="AC71" s="17">
        <f t="shared" si="14"/>
        <v>1567435</v>
      </c>
    </row>
    <row r="72" spans="1:29">
      <c r="A72" s="1" t="s">
        <v>205</v>
      </c>
      <c r="B72" s="1" t="s">
        <v>206</v>
      </c>
      <c r="C72" s="1" t="b">
        <v>0</v>
      </c>
      <c r="D72" s="1">
        <v>67</v>
      </c>
      <c r="E72" s="14">
        <f t="shared" si="15"/>
        <v>3.8311507383672334E-3</v>
      </c>
      <c r="F72" s="1">
        <v>7</v>
      </c>
      <c r="G72" s="14">
        <f t="shared" si="16"/>
        <v>2.9166666666666667E-2</v>
      </c>
      <c r="H72" s="1">
        <v>0</v>
      </c>
      <c r="I72" s="14">
        <f t="shared" si="17"/>
        <v>0</v>
      </c>
      <c r="J72" s="1">
        <v>728</v>
      </c>
      <c r="K72" s="14">
        <f t="shared" si="18"/>
        <v>0.16044198895027625</v>
      </c>
      <c r="L72" s="1">
        <v>898</v>
      </c>
      <c r="M72" s="14">
        <f t="shared" si="19"/>
        <v>5.5724887357540422E-2</v>
      </c>
      <c r="N72" s="14">
        <f t="shared" si="20"/>
        <v>0.24916469371285058</v>
      </c>
      <c r="O72" s="8">
        <v>28798</v>
      </c>
      <c r="P72" s="8" t="s">
        <v>15</v>
      </c>
      <c r="Q72" s="8" t="s">
        <v>15</v>
      </c>
      <c r="R72" s="1">
        <v>300000</v>
      </c>
      <c r="S72" s="1" t="s">
        <v>15</v>
      </c>
      <c r="T72" s="1" t="s">
        <v>15</v>
      </c>
      <c r="U72" s="1" t="s">
        <v>15</v>
      </c>
      <c r="V72" s="1">
        <v>31653</v>
      </c>
      <c r="W72" s="1">
        <v>400000</v>
      </c>
      <c r="X72" s="1" t="s">
        <v>15</v>
      </c>
      <c r="Y72" s="1" t="s">
        <v>15</v>
      </c>
      <c r="Z72" s="1">
        <v>655037</v>
      </c>
      <c r="AA72" s="1">
        <v>1386690</v>
      </c>
      <c r="AB72" s="8">
        <v>28798</v>
      </c>
      <c r="AC72" s="17">
        <f t="shared" si="14"/>
        <v>1415488</v>
      </c>
    </row>
    <row r="73" spans="1:29">
      <c r="A73" s="1" t="s">
        <v>191</v>
      </c>
      <c r="B73" s="1" t="s">
        <v>192</v>
      </c>
      <c r="C73" s="1" t="b">
        <v>0</v>
      </c>
      <c r="D73" s="1">
        <v>45</v>
      </c>
      <c r="E73" s="14">
        <f t="shared" si="15"/>
        <v>2.29869044302034E-3</v>
      </c>
      <c r="F73" s="1">
        <v>11</v>
      </c>
      <c r="G73" s="14">
        <f t="shared" si="16"/>
        <v>4.583333333333333E-2</v>
      </c>
      <c r="H73" s="1">
        <v>2</v>
      </c>
      <c r="I73" s="14">
        <f t="shared" si="17"/>
        <v>5.1813471502590676E-3</v>
      </c>
      <c r="J73" s="1">
        <v>395</v>
      </c>
      <c r="K73" s="14">
        <f t="shared" si="18"/>
        <v>8.6850828729281765E-2</v>
      </c>
      <c r="L73" s="1">
        <v>2192</v>
      </c>
      <c r="M73" s="14">
        <f t="shared" si="19"/>
        <v>0.14146567717996289</v>
      </c>
      <c r="N73" s="14">
        <f t="shared" si="20"/>
        <v>0.28162987683585738</v>
      </c>
      <c r="O73" s="8">
        <v>400478</v>
      </c>
      <c r="P73" s="8">
        <v>196983</v>
      </c>
      <c r="Q73" s="8" t="s">
        <v>15</v>
      </c>
      <c r="R73" s="1">
        <v>400000</v>
      </c>
      <c r="S73" s="1" t="s">
        <v>15</v>
      </c>
      <c r="T73" s="1" t="s">
        <v>15</v>
      </c>
      <c r="U73" s="1" t="s">
        <v>15</v>
      </c>
      <c r="V73" s="1">
        <v>57580</v>
      </c>
      <c r="W73" s="1" t="s">
        <v>15</v>
      </c>
      <c r="X73" s="1">
        <v>125000</v>
      </c>
      <c r="Y73" s="1">
        <v>330</v>
      </c>
      <c r="Z73" s="1">
        <v>229284</v>
      </c>
      <c r="AA73" s="1">
        <v>812194</v>
      </c>
      <c r="AB73" s="8">
        <v>597461</v>
      </c>
      <c r="AC73" s="17">
        <f t="shared" si="14"/>
        <v>1409655</v>
      </c>
    </row>
    <row r="74" spans="1:29">
      <c r="A74" s="1" t="s">
        <v>78</v>
      </c>
      <c r="B74" s="1" t="s">
        <v>79</v>
      </c>
      <c r="C74" s="1" t="b">
        <v>0</v>
      </c>
      <c r="D74" s="1">
        <v>74</v>
      </c>
      <c r="E74" s="14">
        <f t="shared" si="15"/>
        <v>4.3187517414321535E-3</v>
      </c>
      <c r="F74" s="1">
        <v>115</v>
      </c>
      <c r="G74" s="14">
        <f t="shared" si="16"/>
        <v>0.47916666666666669</v>
      </c>
      <c r="H74" s="1">
        <v>4</v>
      </c>
      <c r="I74" s="14">
        <f t="shared" si="17"/>
        <v>1.0362694300518135E-2</v>
      </c>
      <c r="J74" s="1">
        <v>552</v>
      </c>
      <c r="K74" s="14">
        <f t="shared" si="18"/>
        <v>0.12154696132596685</v>
      </c>
      <c r="L74" s="1">
        <v>714</v>
      </c>
      <c r="M74" s="14">
        <f t="shared" si="19"/>
        <v>4.3532997614630267E-2</v>
      </c>
      <c r="N74" s="14">
        <f t="shared" si="20"/>
        <v>0.65892807164921408</v>
      </c>
      <c r="O74" s="8">
        <v>17378</v>
      </c>
      <c r="P74" s="8">
        <v>141833</v>
      </c>
      <c r="Q74" s="8" t="s">
        <v>15</v>
      </c>
      <c r="R74" s="1">
        <v>600000</v>
      </c>
      <c r="S74" s="1" t="s">
        <v>15</v>
      </c>
      <c r="T74" s="1" t="s">
        <v>15</v>
      </c>
      <c r="U74" s="1" t="s">
        <v>15</v>
      </c>
      <c r="V74" s="1">
        <v>41626</v>
      </c>
      <c r="W74" s="1" t="s">
        <v>15</v>
      </c>
      <c r="X74" s="1">
        <v>335349</v>
      </c>
      <c r="Y74" s="1">
        <v>25553</v>
      </c>
      <c r="Z74" s="1">
        <v>206121</v>
      </c>
      <c r="AA74" s="1">
        <v>1208649</v>
      </c>
      <c r="AB74" s="8">
        <v>159211</v>
      </c>
      <c r="AC74" s="17">
        <f t="shared" si="14"/>
        <v>1367860</v>
      </c>
    </row>
    <row r="75" spans="1:29">
      <c r="A75" s="1" t="s">
        <v>72</v>
      </c>
      <c r="B75" s="1" t="s">
        <v>73</v>
      </c>
      <c r="C75" s="1" t="b">
        <v>0</v>
      </c>
      <c r="D75" s="1">
        <v>59</v>
      </c>
      <c r="E75" s="14">
        <f t="shared" si="15"/>
        <v>3.2738924491501811E-3</v>
      </c>
      <c r="F75" s="1">
        <v>4</v>
      </c>
      <c r="G75" s="14">
        <f t="shared" si="16"/>
        <v>1.6666666666666666E-2</v>
      </c>
      <c r="H75" s="1">
        <v>0</v>
      </c>
      <c r="I75" s="14">
        <f t="shared" si="17"/>
        <v>0</v>
      </c>
      <c r="J75" s="1">
        <v>233</v>
      </c>
      <c r="K75" s="14">
        <f t="shared" si="18"/>
        <v>5.1049723756906078E-2</v>
      </c>
      <c r="L75" s="1">
        <v>383</v>
      </c>
      <c r="M75" s="14">
        <f t="shared" si="19"/>
        <v>2.1600848131460376E-2</v>
      </c>
      <c r="N75" s="14">
        <f t="shared" si="20"/>
        <v>9.25911310041833E-2</v>
      </c>
      <c r="O75" s="8" t="s">
        <v>15</v>
      </c>
      <c r="P75" s="8">
        <v>659249</v>
      </c>
      <c r="Q75" s="8" t="s">
        <v>15</v>
      </c>
      <c r="R75" s="1">
        <v>250000</v>
      </c>
      <c r="S75" s="1" t="s">
        <v>15</v>
      </c>
      <c r="T75" s="1">
        <v>-485813</v>
      </c>
      <c r="U75" s="1" t="s">
        <v>15</v>
      </c>
      <c r="V75" s="1">
        <v>59175</v>
      </c>
      <c r="W75" s="1" t="s">
        <v>15</v>
      </c>
      <c r="X75" s="1">
        <v>180250</v>
      </c>
      <c r="Y75" s="1">
        <v>427316</v>
      </c>
      <c r="Z75" s="1">
        <v>187922</v>
      </c>
      <c r="AA75" s="1">
        <v>618850</v>
      </c>
      <c r="AB75" s="8">
        <v>659249</v>
      </c>
      <c r="AC75" s="17">
        <f t="shared" si="14"/>
        <v>1278099</v>
      </c>
    </row>
    <row r="76" spans="1:29" s="18" customFormat="1">
      <c r="A76" s="1" t="s">
        <v>198</v>
      </c>
      <c r="B76" s="1" t="s">
        <v>199</v>
      </c>
      <c r="C76" s="1" t="b">
        <v>0</v>
      </c>
      <c r="D76" s="1">
        <v>56</v>
      </c>
      <c r="E76" s="14">
        <f t="shared" si="15"/>
        <v>3.0649205906937865E-3</v>
      </c>
      <c r="F76" s="1">
        <v>25</v>
      </c>
      <c r="G76" s="14">
        <f t="shared" si="16"/>
        <v>0.10416666666666667</v>
      </c>
      <c r="H76" s="1">
        <v>19</v>
      </c>
      <c r="I76" s="14">
        <f t="shared" si="17"/>
        <v>4.9222797927461141E-2</v>
      </c>
      <c r="J76" s="1">
        <v>117</v>
      </c>
      <c r="K76" s="14">
        <f t="shared" si="18"/>
        <v>2.541436464088398E-2</v>
      </c>
      <c r="L76" s="1">
        <v>258</v>
      </c>
      <c r="M76" s="14">
        <f t="shared" si="19"/>
        <v>1.3318314338722503E-2</v>
      </c>
      <c r="N76" s="14">
        <f t="shared" si="20"/>
        <v>0.19518706416442808</v>
      </c>
      <c r="O76" s="8">
        <v>185063</v>
      </c>
      <c r="P76" s="8">
        <v>540672</v>
      </c>
      <c r="Q76" s="8" t="s">
        <v>15</v>
      </c>
      <c r="R76" s="1">
        <v>250000</v>
      </c>
      <c r="S76" s="1" t="s">
        <v>15</v>
      </c>
      <c r="T76" s="1" t="s">
        <v>15</v>
      </c>
      <c r="U76" s="1" t="s">
        <v>15</v>
      </c>
      <c r="V76" s="1">
        <v>10181</v>
      </c>
      <c r="W76" s="1" t="s">
        <v>15</v>
      </c>
      <c r="X76" s="1" t="s">
        <v>15</v>
      </c>
      <c r="Y76" s="1">
        <v>2435</v>
      </c>
      <c r="Z76" s="1">
        <v>288558</v>
      </c>
      <c r="AA76" s="1">
        <v>551174</v>
      </c>
      <c r="AB76" s="8">
        <v>725735</v>
      </c>
      <c r="AC76" s="17">
        <f t="shared" si="14"/>
        <v>1276909</v>
      </c>
    </row>
    <row r="77" spans="1:29">
      <c r="A77" s="1" t="s">
        <v>47</v>
      </c>
      <c r="B77" s="1" t="s">
        <v>15</v>
      </c>
      <c r="C77" s="1" t="b">
        <v>0</v>
      </c>
      <c r="D77" s="1" t="s">
        <v>15</v>
      </c>
      <c r="F77" s="1" t="s">
        <v>15</v>
      </c>
      <c r="H77" s="1" t="s">
        <v>15</v>
      </c>
      <c r="J77" s="1" t="s">
        <v>15</v>
      </c>
      <c r="L77" s="1" t="s">
        <v>15</v>
      </c>
      <c r="O77" s="8">
        <v>83237</v>
      </c>
      <c r="P77" s="8">
        <v>235370</v>
      </c>
      <c r="Q77" s="8" t="s">
        <v>15</v>
      </c>
      <c r="R77" s="1">
        <v>509870</v>
      </c>
      <c r="S77" s="1">
        <v>73122</v>
      </c>
      <c r="T77" s="1">
        <v>-1042</v>
      </c>
      <c r="U77" s="1" t="s">
        <v>15</v>
      </c>
      <c r="V77" s="1">
        <v>50080</v>
      </c>
      <c r="W77" s="1" t="s">
        <v>15</v>
      </c>
      <c r="X77" s="1" t="s">
        <v>15</v>
      </c>
      <c r="Y77" s="1">
        <v>76547</v>
      </c>
      <c r="Z77" s="1">
        <v>192008</v>
      </c>
      <c r="AA77" s="1">
        <v>900585</v>
      </c>
      <c r="AB77" s="8">
        <v>318607</v>
      </c>
      <c r="AC77" s="17">
        <f t="shared" si="14"/>
        <v>1219192</v>
      </c>
    </row>
    <row r="78" spans="1:29">
      <c r="A78" s="1" t="s">
        <v>163</v>
      </c>
      <c r="B78" s="1" t="s">
        <v>164</v>
      </c>
      <c r="C78" s="1" t="b">
        <v>0</v>
      </c>
      <c r="D78" s="1" t="s">
        <v>15</v>
      </c>
      <c r="F78" s="1" t="s">
        <v>15</v>
      </c>
      <c r="H78" s="1" t="s">
        <v>15</v>
      </c>
      <c r="J78" s="1" t="s">
        <v>15</v>
      </c>
      <c r="L78" s="1" t="s">
        <v>15</v>
      </c>
      <c r="O78" s="8" t="s">
        <v>15</v>
      </c>
      <c r="P78" s="8">
        <v>384930</v>
      </c>
      <c r="Q78" s="8" t="s">
        <v>15</v>
      </c>
      <c r="R78" s="1" t="s">
        <v>15</v>
      </c>
      <c r="S78" s="1" t="s">
        <v>15</v>
      </c>
      <c r="T78" s="1">
        <v>-10800</v>
      </c>
      <c r="U78" s="1" t="s">
        <v>15</v>
      </c>
      <c r="V78" s="1">
        <v>51870</v>
      </c>
      <c r="W78" s="1" t="s">
        <v>15</v>
      </c>
      <c r="X78" s="1">
        <v>256191</v>
      </c>
      <c r="Y78" s="1">
        <v>401130</v>
      </c>
      <c r="Z78" s="1">
        <v>63744</v>
      </c>
      <c r="AA78" s="1">
        <v>762135</v>
      </c>
      <c r="AB78" s="8">
        <v>384930</v>
      </c>
      <c r="AC78" s="17">
        <f t="shared" si="14"/>
        <v>1147065</v>
      </c>
    </row>
    <row r="79" spans="1:29">
      <c r="A79" s="1" t="s">
        <v>94</v>
      </c>
      <c r="B79" s="1" t="s">
        <v>15</v>
      </c>
      <c r="C79" s="1" t="b">
        <v>0</v>
      </c>
      <c r="D79" s="1" t="s">
        <v>15</v>
      </c>
      <c r="F79" s="1" t="s">
        <v>15</v>
      </c>
      <c r="H79" s="1" t="s">
        <v>15</v>
      </c>
      <c r="J79" s="1" t="s">
        <v>15</v>
      </c>
      <c r="L79" s="1" t="s">
        <v>15</v>
      </c>
      <c r="O79" s="8" t="s">
        <v>15</v>
      </c>
      <c r="P79" s="8" t="s">
        <v>15</v>
      </c>
      <c r="Q79" s="8" t="s">
        <v>15</v>
      </c>
      <c r="R79" s="1" t="s">
        <v>15</v>
      </c>
      <c r="S79" s="1">
        <v>93585</v>
      </c>
      <c r="T79" s="1" t="s">
        <v>15</v>
      </c>
      <c r="U79" s="1" t="s">
        <v>15</v>
      </c>
      <c r="V79" s="1" t="s">
        <v>15</v>
      </c>
      <c r="W79" s="1" t="s">
        <v>15</v>
      </c>
      <c r="X79" s="1">
        <v>365625</v>
      </c>
      <c r="Y79" s="1">
        <v>680833</v>
      </c>
      <c r="Z79" s="1">
        <v>6615</v>
      </c>
      <c r="AA79" s="1">
        <v>1146658</v>
      </c>
      <c r="AB79" s="8">
        <v>0</v>
      </c>
      <c r="AC79" s="17">
        <f t="shared" si="14"/>
        <v>1146658</v>
      </c>
    </row>
    <row r="80" spans="1:29">
      <c r="A80" s="1" t="s">
        <v>187</v>
      </c>
      <c r="B80" s="1" t="s">
        <v>15</v>
      </c>
      <c r="C80" s="1" t="b">
        <v>0</v>
      </c>
      <c r="D80" s="1" t="s">
        <v>15</v>
      </c>
      <c r="F80" s="1" t="s">
        <v>15</v>
      </c>
      <c r="H80" s="1" t="s">
        <v>15</v>
      </c>
      <c r="J80" s="1" t="s">
        <v>15</v>
      </c>
      <c r="L80" s="1" t="s">
        <v>15</v>
      </c>
      <c r="O80" s="8" t="s">
        <v>15</v>
      </c>
      <c r="P80" s="8">
        <v>463261</v>
      </c>
      <c r="Q80" s="8">
        <v>-94556</v>
      </c>
      <c r="R80" s="1" t="s">
        <v>15</v>
      </c>
      <c r="S80" s="1">
        <v>774401</v>
      </c>
      <c r="T80" s="1" t="s">
        <v>15</v>
      </c>
      <c r="U80" s="1" t="s">
        <v>15</v>
      </c>
      <c r="V80" s="1" t="s">
        <v>15</v>
      </c>
      <c r="W80" s="1" t="s">
        <v>15</v>
      </c>
      <c r="X80" s="1" t="s">
        <v>15</v>
      </c>
      <c r="Y80" s="1" t="s">
        <v>15</v>
      </c>
      <c r="Z80" s="1" t="s">
        <v>15</v>
      </c>
      <c r="AA80" s="1">
        <v>774401</v>
      </c>
      <c r="AB80" s="8">
        <v>368705</v>
      </c>
      <c r="AC80" s="17">
        <f t="shared" si="14"/>
        <v>1143106</v>
      </c>
    </row>
    <row r="81" spans="1:29" s="18" customFormat="1">
      <c r="A81" s="1" t="s">
        <v>174</v>
      </c>
      <c r="B81" s="1" t="s">
        <v>175</v>
      </c>
      <c r="C81" s="1" t="b">
        <v>0</v>
      </c>
      <c r="D81" s="1">
        <v>18</v>
      </c>
      <c r="E81" s="14">
        <f>(D81-MIN(D$52:D$116))/(MAX(D$52:D$116)-MIN(D$52:D$116))</f>
        <v>4.1794371691278906E-4</v>
      </c>
      <c r="F81" s="1">
        <v>12</v>
      </c>
      <c r="G81" s="14">
        <f>(F81-MIN(F$52:F$116))/(MAX(F$52:F$116)-MIN(F$52:F$116))</f>
        <v>0.05</v>
      </c>
      <c r="H81" s="1">
        <v>0</v>
      </c>
      <c r="I81" s="14">
        <f>(H81-MIN(H$52:H$116))/(MAX(H$52:H$116)-MIN(H$52:H$116))</f>
        <v>0</v>
      </c>
      <c r="J81" s="1">
        <v>41</v>
      </c>
      <c r="K81" s="14">
        <f>(J81-MIN(J$52:J$116))/(MAX(J$52:J$116)-MIN(J$52:J$116))</f>
        <v>8.6187845303867406E-3</v>
      </c>
      <c r="L81" s="1">
        <v>111</v>
      </c>
      <c r="M81" s="14">
        <f>(L81-MIN(L$52:L$116))/(MAX(L$52:L$116)-MIN(L$52:L$116))</f>
        <v>3.5780545984627618E-3</v>
      </c>
      <c r="N81" s="14">
        <f>E81+G81+I81+K81+M81</f>
        <v>6.2614782845762287E-2</v>
      </c>
      <c r="O81" s="8" t="s">
        <v>15</v>
      </c>
      <c r="P81" s="8" t="s">
        <v>15</v>
      </c>
      <c r="Q81" s="8" t="s">
        <v>15</v>
      </c>
      <c r="R81" s="1">
        <v>788750</v>
      </c>
      <c r="S81" s="1" t="s">
        <v>15</v>
      </c>
      <c r="T81" s="1" t="s">
        <v>15</v>
      </c>
      <c r="U81" s="1" t="s">
        <v>15</v>
      </c>
      <c r="V81" s="1">
        <v>53122</v>
      </c>
      <c r="W81" s="1" t="s">
        <v>15</v>
      </c>
      <c r="X81" s="1" t="s">
        <v>15</v>
      </c>
      <c r="Y81" s="1" t="s">
        <v>15</v>
      </c>
      <c r="Z81" s="1">
        <v>288589</v>
      </c>
      <c r="AA81" s="1">
        <v>1130461</v>
      </c>
      <c r="AB81" s="8">
        <v>0</v>
      </c>
      <c r="AC81" s="17">
        <f t="shared" si="14"/>
        <v>1130461</v>
      </c>
    </row>
    <row r="82" spans="1:29">
      <c r="A82" s="1" t="s">
        <v>158</v>
      </c>
      <c r="B82" s="1" t="s">
        <v>159</v>
      </c>
      <c r="C82" s="1" t="b">
        <v>0</v>
      </c>
      <c r="D82" s="1">
        <v>34</v>
      </c>
      <c r="E82" s="14">
        <f>(D82-MIN(D$52:D$116))/(MAX(D$52:D$116)-MIN(D$52:D$116))</f>
        <v>1.5324602953468932E-3</v>
      </c>
      <c r="F82" s="1">
        <v>35</v>
      </c>
      <c r="G82" s="14">
        <f>(F82-MIN(F$52:F$116))/(MAX(F$52:F$116)-MIN(F$52:F$116))</f>
        <v>0.14583333333333334</v>
      </c>
      <c r="H82" s="1">
        <v>5</v>
      </c>
      <c r="I82" s="14">
        <f>(H82-MIN(H$52:H$116))/(MAX(H$52:H$116)-MIN(H$52:H$116))</f>
        <v>1.2953367875647668E-2</v>
      </c>
      <c r="J82" s="1">
        <v>589</v>
      </c>
      <c r="K82" s="14">
        <f>(J82-MIN(J$52:J$116))/(MAX(J$52:J$116)-MIN(J$52:J$116))</f>
        <v>0.12972375690607735</v>
      </c>
      <c r="L82" s="1">
        <v>719</v>
      </c>
      <c r="M82" s="14">
        <f>(L82-MIN(L$52:L$116))/(MAX(L$52:L$116)-MIN(L$52:L$116))</f>
        <v>4.3864298966339782E-2</v>
      </c>
      <c r="N82" s="14">
        <f>E82+G82+I82+K82+M82</f>
        <v>0.333907217376745</v>
      </c>
      <c r="O82" s="8">
        <v>754966</v>
      </c>
      <c r="P82" s="8">
        <v>363428</v>
      </c>
      <c r="Q82" s="8" t="s">
        <v>15</v>
      </c>
      <c r="R82" s="1" t="s">
        <v>15</v>
      </c>
      <c r="S82" s="1" t="s">
        <v>15</v>
      </c>
      <c r="T82" s="1" t="s">
        <v>15</v>
      </c>
      <c r="U82" s="1" t="s">
        <v>15</v>
      </c>
      <c r="V82" s="1" t="s">
        <v>15</v>
      </c>
      <c r="W82" s="1" t="s">
        <v>15</v>
      </c>
      <c r="X82" s="1" t="s">
        <v>15</v>
      </c>
      <c r="Y82" s="1" t="s">
        <v>15</v>
      </c>
      <c r="Z82" s="1" t="s">
        <v>15</v>
      </c>
      <c r="AA82" s="1">
        <v>0</v>
      </c>
      <c r="AB82" s="8">
        <v>1118394</v>
      </c>
      <c r="AC82" s="17">
        <f t="shared" si="14"/>
        <v>1118394</v>
      </c>
    </row>
    <row r="83" spans="1:29">
      <c r="A83" s="1" t="s">
        <v>127</v>
      </c>
      <c r="B83" s="1" t="s">
        <v>128</v>
      </c>
      <c r="C83" s="1" t="b">
        <v>0</v>
      </c>
      <c r="D83" s="1">
        <v>4343</v>
      </c>
      <c r="E83" s="14">
        <f>(D83-MIN(D$52:D$116))/(MAX(D$52:D$116)-MIN(D$52:D$116))</f>
        <v>0.30168570632488156</v>
      </c>
      <c r="F83" s="1">
        <v>144</v>
      </c>
      <c r="G83" s="14">
        <f>(F83-MIN(F$52:F$116))/(MAX(F$52:F$116)-MIN(F$52:F$116))</f>
        <v>0.6</v>
      </c>
      <c r="H83" s="1">
        <v>386</v>
      </c>
      <c r="I83" s="14">
        <f>(H83-MIN(H$52:H$116))/(MAX(H$52:H$116)-MIN(H$52:H$116))</f>
        <v>1</v>
      </c>
      <c r="J83" s="1">
        <v>2639</v>
      </c>
      <c r="K83" s="14">
        <f>(J83-MIN(J$52:J$116))/(MAX(J$52:J$116)-MIN(J$52:J$116))</f>
        <v>0.58276243093922653</v>
      </c>
      <c r="L83" s="1">
        <v>7315</v>
      </c>
      <c r="M83" s="14">
        <f>(L83-MIN(L$52:L$116))/(MAX(L$52:L$116)-MIN(L$52:L$116))</f>
        <v>0.48091704214153191</v>
      </c>
      <c r="N83" s="14">
        <f>E83+G83+I83+K83+M83</f>
        <v>2.9653651794056399</v>
      </c>
      <c r="O83" s="8" t="s">
        <v>15</v>
      </c>
      <c r="P83" s="8">
        <v>126027</v>
      </c>
      <c r="Q83" s="8" t="s">
        <v>15</v>
      </c>
      <c r="R83" s="1">
        <v>700000</v>
      </c>
      <c r="S83" s="1" t="s">
        <v>15</v>
      </c>
      <c r="T83" s="1" t="s">
        <v>15</v>
      </c>
      <c r="U83" s="1" t="s">
        <v>15</v>
      </c>
      <c r="V83" s="1">
        <v>37172</v>
      </c>
      <c r="W83" s="1" t="s">
        <v>15</v>
      </c>
      <c r="X83" s="1" t="s">
        <v>15</v>
      </c>
      <c r="Y83" s="1">
        <v>566</v>
      </c>
      <c r="Z83" s="1">
        <v>231330</v>
      </c>
      <c r="AA83" s="1">
        <v>969068</v>
      </c>
      <c r="AB83" s="8">
        <v>126027</v>
      </c>
      <c r="AC83" s="17">
        <f t="shared" si="14"/>
        <v>1095095</v>
      </c>
    </row>
    <row r="84" spans="1:29">
      <c r="A84" s="1" t="s">
        <v>60</v>
      </c>
      <c r="B84" s="1" t="s">
        <v>61</v>
      </c>
      <c r="C84" s="1" t="b">
        <v>0</v>
      </c>
      <c r="D84" s="1">
        <v>12</v>
      </c>
      <c r="E84" s="14">
        <f>(D84-MIN(D$52:D$116))/(MAX(D$52:D$116)-MIN(D$52:D$116))</f>
        <v>0</v>
      </c>
      <c r="F84" s="1">
        <v>10</v>
      </c>
      <c r="G84" s="14">
        <f>(F84-MIN(F$52:F$116))/(MAX(F$52:F$116)-MIN(F$52:F$116))</f>
        <v>4.1666666666666664E-2</v>
      </c>
      <c r="H84" s="1">
        <v>0</v>
      </c>
      <c r="I84" s="14">
        <f>(H84-MIN(H$52:H$116))/(MAX(H$52:H$116)-MIN(H$52:H$116))</f>
        <v>0</v>
      </c>
      <c r="J84" s="1">
        <v>58</v>
      </c>
      <c r="K84" s="14">
        <f>(J84-MIN(J$52:J$116))/(MAX(J$52:J$116)-MIN(J$52:J$116))</f>
        <v>1.2375690607734807E-2</v>
      </c>
      <c r="L84" s="1">
        <v>764</v>
      </c>
      <c r="M84" s="14">
        <f>(L84-MIN(L$52:L$116))/(MAX(L$52:L$116)-MIN(L$52:L$116))</f>
        <v>4.6846011131725415E-2</v>
      </c>
      <c r="N84" s="14">
        <f>E84+G84+I84+K84+M84</f>
        <v>0.10088836840612689</v>
      </c>
      <c r="O84" s="8">
        <v>651850</v>
      </c>
      <c r="P84" s="8">
        <v>386335</v>
      </c>
      <c r="Q84" s="8" t="s">
        <v>15</v>
      </c>
      <c r="R84" s="1" t="s">
        <v>15</v>
      </c>
      <c r="S84" s="1" t="s">
        <v>15</v>
      </c>
      <c r="T84" s="1" t="s">
        <v>15</v>
      </c>
      <c r="U84" s="1" t="s">
        <v>15</v>
      </c>
      <c r="V84" s="1" t="s">
        <v>15</v>
      </c>
      <c r="W84" s="1" t="s">
        <v>15</v>
      </c>
      <c r="X84" s="1" t="s">
        <v>15</v>
      </c>
      <c r="Y84" s="1" t="s">
        <v>15</v>
      </c>
      <c r="Z84" s="1" t="s">
        <v>15</v>
      </c>
      <c r="AA84" s="1">
        <v>0</v>
      </c>
      <c r="AB84" s="8">
        <v>1038185</v>
      </c>
      <c r="AC84" s="17">
        <f t="shared" si="14"/>
        <v>1038185</v>
      </c>
    </row>
    <row r="85" spans="1:29">
      <c r="A85" s="1" t="s">
        <v>49</v>
      </c>
      <c r="B85" s="1" t="s">
        <v>15</v>
      </c>
      <c r="C85" s="1" t="b">
        <v>0</v>
      </c>
      <c r="D85" s="1" t="s">
        <v>15</v>
      </c>
      <c r="F85" s="1" t="s">
        <v>15</v>
      </c>
      <c r="H85" s="1" t="s">
        <v>15</v>
      </c>
      <c r="J85" s="1" t="s">
        <v>15</v>
      </c>
      <c r="L85" s="1" t="s">
        <v>15</v>
      </c>
      <c r="O85" s="8" t="s">
        <v>15</v>
      </c>
      <c r="P85" s="8">
        <v>207940</v>
      </c>
      <c r="Q85" s="8" t="s">
        <v>15</v>
      </c>
      <c r="R85" s="1">
        <v>325000</v>
      </c>
      <c r="S85" s="1" t="s">
        <v>15</v>
      </c>
      <c r="T85" s="1" t="s">
        <v>15</v>
      </c>
      <c r="U85" s="1" t="s">
        <v>15</v>
      </c>
      <c r="V85" s="1">
        <v>22344</v>
      </c>
      <c r="W85" s="1" t="s">
        <v>15</v>
      </c>
      <c r="X85" s="1">
        <v>275000</v>
      </c>
      <c r="Y85" s="1">
        <v>713</v>
      </c>
      <c r="Z85" s="1">
        <v>184899</v>
      </c>
      <c r="AA85" s="1">
        <v>807956</v>
      </c>
      <c r="AB85" s="8">
        <v>207940</v>
      </c>
      <c r="AC85" s="17">
        <f t="shared" si="14"/>
        <v>1015896</v>
      </c>
    </row>
    <row r="86" spans="1:29">
      <c r="A86" s="1" t="s">
        <v>125</v>
      </c>
      <c r="B86" s="1" t="s">
        <v>126</v>
      </c>
      <c r="C86" s="1" t="b">
        <v>0</v>
      </c>
      <c r="D86" s="1" t="s">
        <v>15</v>
      </c>
      <c r="F86" s="1" t="s">
        <v>15</v>
      </c>
      <c r="H86" s="1" t="s">
        <v>15</v>
      </c>
      <c r="J86" s="1" t="s">
        <v>15</v>
      </c>
      <c r="L86" s="1" t="s">
        <v>15</v>
      </c>
      <c r="O86" s="8">
        <v>759557</v>
      </c>
      <c r="P86" s="8" t="s">
        <v>15</v>
      </c>
      <c r="Q86" s="8" t="s">
        <v>15</v>
      </c>
      <c r="R86" s="1" t="s">
        <v>15</v>
      </c>
      <c r="S86" s="1" t="s">
        <v>15</v>
      </c>
      <c r="T86" s="1" t="s">
        <v>15</v>
      </c>
      <c r="U86" s="1" t="s">
        <v>15</v>
      </c>
      <c r="V86" s="1" t="s">
        <v>15</v>
      </c>
      <c r="W86" s="1" t="s">
        <v>15</v>
      </c>
      <c r="X86" s="1" t="s">
        <v>15</v>
      </c>
      <c r="Y86" s="1" t="s">
        <v>15</v>
      </c>
      <c r="Z86" s="1" t="s">
        <v>15</v>
      </c>
      <c r="AA86" s="1">
        <v>0</v>
      </c>
      <c r="AB86" s="8">
        <v>759557</v>
      </c>
      <c r="AC86" s="17">
        <f t="shared" si="14"/>
        <v>759557</v>
      </c>
    </row>
    <row r="87" spans="1:29">
      <c r="A87" s="1" t="s">
        <v>189</v>
      </c>
      <c r="B87" s="1" t="s">
        <v>190</v>
      </c>
      <c r="C87" s="1" t="b">
        <v>0</v>
      </c>
      <c r="D87" s="1">
        <v>215</v>
      </c>
      <c r="E87" s="14">
        <f>(D87-MIN(D$52:D$116))/(MAX(D$52:D$116)-MIN(D$52:D$116))</f>
        <v>1.4140429088882698E-2</v>
      </c>
      <c r="F87" s="1">
        <v>25</v>
      </c>
      <c r="G87" s="14">
        <f>(F87-MIN(F$52:F$116))/(MAX(F$52:F$116)-MIN(F$52:F$116))</f>
        <v>0.10416666666666667</v>
      </c>
      <c r="H87" s="1">
        <v>2</v>
      </c>
      <c r="I87" s="14">
        <f>(H87-MIN(H$52:H$116))/(MAX(H$52:H$116)-MIN(H$52:H$116))</f>
        <v>5.1813471502590676E-3</v>
      </c>
      <c r="J87" s="1">
        <v>508</v>
      </c>
      <c r="K87" s="14">
        <f>(J87-MIN(J$52:J$116))/(MAX(J$52:J$116)-MIN(J$52:J$116))</f>
        <v>0.11182320441988951</v>
      </c>
      <c r="L87" s="1">
        <v>1433</v>
      </c>
      <c r="M87" s="14">
        <f>(L87-MIN(L$52:L$116))/(MAX(L$52:L$116)-MIN(L$52:L$116))</f>
        <v>9.1174131990458526E-2</v>
      </c>
      <c r="N87" s="14">
        <f>E87+G87+I87+K87+M87</f>
        <v>0.32648577931615647</v>
      </c>
      <c r="O87" s="8">
        <v>664375</v>
      </c>
      <c r="P87" s="8">
        <v>94556</v>
      </c>
      <c r="Q87" s="8" t="s">
        <v>15</v>
      </c>
      <c r="R87" s="1" t="s">
        <v>15</v>
      </c>
      <c r="S87" s="1" t="s">
        <v>15</v>
      </c>
      <c r="T87" s="1" t="s">
        <v>15</v>
      </c>
      <c r="U87" s="1" t="s">
        <v>15</v>
      </c>
      <c r="V87" s="1" t="s">
        <v>15</v>
      </c>
      <c r="W87" s="1" t="s">
        <v>15</v>
      </c>
      <c r="X87" s="1" t="s">
        <v>15</v>
      </c>
      <c r="Y87" s="1" t="s">
        <v>15</v>
      </c>
      <c r="Z87" s="1" t="s">
        <v>15</v>
      </c>
      <c r="AA87" s="1">
        <v>0</v>
      </c>
      <c r="AB87" s="8">
        <v>758931</v>
      </c>
      <c r="AC87" s="17">
        <f t="shared" si="14"/>
        <v>758931</v>
      </c>
    </row>
    <row r="88" spans="1:29">
      <c r="A88" s="1" t="s">
        <v>92</v>
      </c>
      <c r="B88" s="1" t="s">
        <v>93</v>
      </c>
      <c r="C88" s="1" t="b">
        <v>0</v>
      </c>
      <c r="D88" s="1">
        <v>13</v>
      </c>
      <c r="E88" s="14">
        <f>(D88-MIN(D$52:D$116))/(MAX(D$52:D$116)-MIN(D$52:D$116))</f>
        <v>6.9657286152131518E-5</v>
      </c>
      <c r="F88" s="1">
        <v>0</v>
      </c>
      <c r="G88" s="14">
        <f>(F88-MIN(F$52:F$116))/(MAX(F$52:F$116)-MIN(F$52:F$116))</f>
        <v>0</v>
      </c>
      <c r="H88" s="1">
        <v>0</v>
      </c>
      <c r="I88" s="14">
        <f>(H88-MIN(H$52:H$116))/(MAX(H$52:H$116)-MIN(H$52:H$116))</f>
        <v>0</v>
      </c>
      <c r="J88" s="1">
        <v>2</v>
      </c>
      <c r="K88" s="14">
        <f>(J88-MIN(J$52:J$116))/(MAX(J$52:J$116)-MIN(J$52:J$116))</f>
        <v>0</v>
      </c>
      <c r="L88" s="1">
        <v>57</v>
      </c>
      <c r="M88" s="14">
        <f>(L88-MIN(L$52:L$116))/(MAX(L$52:L$116)-MIN(L$52:L$116))</f>
        <v>0</v>
      </c>
      <c r="N88" s="14">
        <f>E88+G88+I88+K88+M88</f>
        <v>6.9657286152131518E-5</v>
      </c>
      <c r="O88" s="8">
        <v>343434</v>
      </c>
      <c r="P88" s="8" t="s">
        <v>15</v>
      </c>
      <c r="Q88" s="8" t="s">
        <v>15</v>
      </c>
      <c r="R88" s="1" t="s">
        <v>15</v>
      </c>
      <c r="S88" s="1">
        <v>181755</v>
      </c>
      <c r="T88" s="1" t="s">
        <v>15</v>
      </c>
      <c r="U88" s="1" t="s">
        <v>15</v>
      </c>
      <c r="V88" s="1" t="s">
        <v>15</v>
      </c>
      <c r="W88" s="1" t="s">
        <v>15</v>
      </c>
      <c r="X88" s="1" t="s">
        <v>15</v>
      </c>
      <c r="Y88" s="1" t="s">
        <v>15</v>
      </c>
      <c r="Z88" s="1" t="s">
        <v>15</v>
      </c>
      <c r="AA88" s="1">
        <v>181755</v>
      </c>
      <c r="AB88" s="8">
        <v>343434</v>
      </c>
      <c r="AC88" s="17">
        <f t="shared" si="14"/>
        <v>525189</v>
      </c>
    </row>
    <row r="89" spans="1:29">
      <c r="A89" s="1" t="s">
        <v>143</v>
      </c>
      <c r="B89" s="1" t="s">
        <v>15</v>
      </c>
      <c r="C89" s="1" t="b">
        <v>0</v>
      </c>
      <c r="D89" s="1" t="s">
        <v>15</v>
      </c>
      <c r="F89" s="1" t="s">
        <v>15</v>
      </c>
      <c r="H89" s="1" t="s">
        <v>15</v>
      </c>
      <c r="J89" s="1" t="s">
        <v>15</v>
      </c>
      <c r="L89" s="1" t="s">
        <v>15</v>
      </c>
      <c r="O89" s="8">
        <v>431750</v>
      </c>
      <c r="P89" s="8">
        <v>44093</v>
      </c>
      <c r="Q89" s="8">
        <v>-44093</v>
      </c>
      <c r="R89" s="1" t="s">
        <v>15</v>
      </c>
      <c r="S89" s="1" t="s">
        <v>15</v>
      </c>
      <c r="T89" s="1">
        <v>-25000</v>
      </c>
      <c r="U89" s="1">
        <v>108750</v>
      </c>
      <c r="V89" s="1" t="s">
        <v>15</v>
      </c>
      <c r="W89" s="1" t="s">
        <v>15</v>
      </c>
      <c r="X89" s="1" t="s">
        <v>15</v>
      </c>
      <c r="Y89" s="1" t="s">
        <v>15</v>
      </c>
      <c r="Z89" s="1" t="s">
        <v>15</v>
      </c>
      <c r="AA89" s="1">
        <v>83750</v>
      </c>
      <c r="AB89" s="8">
        <v>431750</v>
      </c>
      <c r="AC89" s="17">
        <f t="shared" si="14"/>
        <v>515500</v>
      </c>
    </row>
    <row r="90" spans="1:29">
      <c r="A90" s="1" t="s">
        <v>89</v>
      </c>
      <c r="B90" s="1" t="s">
        <v>15</v>
      </c>
      <c r="C90" s="1" t="b">
        <v>0</v>
      </c>
      <c r="D90" s="1" t="s">
        <v>15</v>
      </c>
      <c r="F90" s="1" t="s">
        <v>15</v>
      </c>
      <c r="H90" s="1" t="s">
        <v>15</v>
      </c>
      <c r="J90" s="1" t="s">
        <v>15</v>
      </c>
      <c r="L90" s="1" t="s">
        <v>15</v>
      </c>
      <c r="O90" s="8">
        <v>412878</v>
      </c>
      <c r="P90" s="8" t="s">
        <v>15</v>
      </c>
      <c r="Q90" s="8" t="s">
        <v>15</v>
      </c>
      <c r="R90" s="1" t="s">
        <v>15</v>
      </c>
      <c r="S90" s="1" t="s">
        <v>15</v>
      </c>
      <c r="T90" s="1">
        <v>-25000</v>
      </c>
      <c r="U90" s="1">
        <v>112492</v>
      </c>
      <c r="V90" s="1" t="s">
        <v>15</v>
      </c>
      <c r="W90" s="1" t="s">
        <v>15</v>
      </c>
      <c r="X90" s="1" t="s">
        <v>15</v>
      </c>
      <c r="Y90" s="1" t="s">
        <v>15</v>
      </c>
      <c r="Z90" s="1" t="s">
        <v>15</v>
      </c>
      <c r="AA90" s="1">
        <v>87492</v>
      </c>
      <c r="AB90" s="8">
        <v>412878</v>
      </c>
      <c r="AC90" s="17">
        <f t="shared" si="14"/>
        <v>500370</v>
      </c>
    </row>
    <row r="91" spans="1:29">
      <c r="A91" s="1" t="s">
        <v>162</v>
      </c>
      <c r="B91" s="1" t="s">
        <v>15</v>
      </c>
      <c r="C91" s="1" t="b">
        <v>0</v>
      </c>
      <c r="D91" s="1" t="s">
        <v>15</v>
      </c>
      <c r="F91" s="1" t="s">
        <v>15</v>
      </c>
      <c r="H91" s="1" t="s">
        <v>15</v>
      </c>
      <c r="J91" s="1" t="s">
        <v>15</v>
      </c>
      <c r="L91" s="1" t="s">
        <v>15</v>
      </c>
      <c r="O91" s="8">
        <v>371750</v>
      </c>
      <c r="P91" s="8" t="s">
        <v>15</v>
      </c>
      <c r="Q91" s="8" t="s">
        <v>15</v>
      </c>
      <c r="R91" s="1" t="s">
        <v>15</v>
      </c>
      <c r="S91" s="1" t="s">
        <v>15</v>
      </c>
      <c r="T91" s="1">
        <v>-25000</v>
      </c>
      <c r="U91" s="1">
        <v>102492</v>
      </c>
      <c r="V91" s="1" t="s">
        <v>15</v>
      </c>
      <c r="W91" s="1" t="s">
        <v>15</v>
      </c>
      <c r="X91" s="1" t="s">
        <v>15</v>
      </c>
      <c r="Y91" s="1" t="s">
        <v>15</v>
      </c>
      <c r="Z91" s="1" t="s">
        <v>15</v>
      </c>
      <c r="AA91" s="1">
        <v>77492</v>
      </c>
      <c r="AB91" s="8">
        <v>371750</v>
      </c>
      <c r="AC91" s="17">
        <f t="shared" si="14"/>
        <v>449242</v>
      </c>
    </row>
    <row r="92" spans="1:29">
      <c r="A92" s="1" t="s">
        <v>176</v>
      </c>
      <c r="B92" s="1" t="s">
        <v>15</v>
      </c>
      <c r="C92" s="1" t="b">
        <v>0</v>
      </c>
      <c r="D92" s="1" t="s">
        <v>15</v>
      </c>
      <c r="F92" s="1" t="s">
        <v>15</v>
      </c>
      <c r="H92" s="1" t="s">
        <v>15</v>
      </c>
      <c r="J92" s="1" t="s">
        <v>15</v>
      </c>
      <c r="L92" s="1" t="s">
        <v>15</v>
      </c>
      <c r="O92" s="8">
        <v>257817</v>
      </c>
      <c r="P92" s="8" t="s">
        <v>15</v>
      </c>
      <c r="Q92" s="8" t="s">
        <v>15</v>
      </c>
      <c r="R92" s="1" t="s">
        <v>15</v>
      </c>
      <c r="S92" s="1">
        <v>178980</v>
      </c>
      <c r="T92" s="1" t="s">
        <v>15</v>
      </c>
      <c r="U92" s="1" t="s">
        <v>15</v>
      </c>
      <c r="V92" s="1">
        <v>3486</v>
      </c>
      <c r="W92" s="1" t="s">
        <v>15</v>
      </c>
      <c r="X92" s="1" t="s">
        <v>15</v>
      </c>
      <c r="Y92" s="1" t="s">
        <v>15</v>
      </c>
      <c r="Z92" s="1" t="s">
        <v>15</v>
      </c>
      <c r="AA92" s="1">
        <v>182466</v>
      </c>
      <c r="AB92" s="8">
        <v>257817</v>
      </c>
      <c r="AC92" s="17">
        <f t="shared" si="14"/>
        <v>440283</v>
      </c>
    </row>
    <row r="93" spans="1:29">
      <c r="A93" s="1" t="s">
        <v>124</v>
      </c>
      <c r="B93" s="1" t="s">
        <v>15</v>
      </c>
      <c r="C93" s="1" t="b">
        <v>0</v>
      </c>
      <c r="D93" s="1" t="s">
        <v>15</v>
      </c>
      <c r="F93" s="1" t="s">
        <v>15</v>
      </c>
      <c r="H93" s="1" t="s">
        <v>15</v>
      </c>
      <c r="J93" s="1" t="s">
        <v>15</v>
      </c>
      <c r="L93" s="1" t="s">
        <v>15</v>
      </c>
      <c r="O93" s="8">
        <v>372205</v>
      </c>
      <c r="P93" s="8">
        <v>153686</v>
      </c>
      <c r="Q93" s="8">
        <v>-153686</v>
      </c>
      <c r="R93" s="1" t="s">
        <v>15</v>
      </c>
      <c r="S93" s="1" t="s">
        <v>15</v>
      </c>
      <c r="T93" s="1" t="s">
        <v>15</v>
      </c>
      <c r="U93" s="1" t="s">
        <v>15</v>
      </c>
      <c r="V93" s="1" t="s">
        <v>15</v>
      </c>
      <c r="W93" s="1" t="s">
        <v>15</v>
      </c>
      <c r="X93" s="1" t="s">
        <v>15</v>
      </c>
      <c r="Y93" s="1" t="s">
        <v>15</v>
      </c>
      <c r="Z93" s="1" t="s">
        <v>15</v>
      </c>
      <c r="AA93" s="1">
        <v>0</v>
      </c>
      <c r="AB93" s="8">
        <v>372205</v>
      </c>
      <c r="AC93" s="17">
        <f t="shared" si="14"/>
        <v>372205</v>
      </c>
    </row>
    <row r="94" spans="1:29">
      <c r="A94" s="1" t="s">
        <v>131</v>
      </c>
      <c r="B94" s="1" t="s">
        <v>15</v>
      </c>
      <c r="C94" s="1" t="b">
        <v>0</v>
      </c>
      <c r="D94" s="1" t="s">
        <v>15</v>
      </c>
      <c r="F94" s="1" t="s">
        <v>15</v>
      </c>
      <c r="H94" s="1" t="s">
        <v>15</v>
      </c>
      <c r="J94" s="1" t="s">
        <v>15</v>
      </c>
      <c r="L94" s="1" t="s">
        <v>15</v>
      </c>
      <c r="O94" s="8" t="s">
        <v>15</v>
      </c>
      <c r="P94" s="8" t="s">
        <v>15</v>
      </c>
      <c r="Q94" s="8" t="s">
        <v>15</v>
      </c>
      <c r="R94" s="1" t="s">
        <v>15</v>
      </c>
      <c r="S94" s="1" t="s">
        <v>15</v>
      </c>
      <c r="T94" s="1" t="s">
        <v>15</v>
      </c>
      <c r="U94" s="1" t="s">
        <v>15</v>
      </c>
      <c r="V94" s="1" t="s">
        <v>15</v>
      </c>
      <c r="W94" s="1" t="s">
        <v>15</v>
      </c>
      <c r="X94" s="1" t="s">
        <v>15</v>
      </c>
      <c r="Y94" s="1">
        <v>362096</v>
      </c>
      <c r="Z94" s="1" t="s">
        <v>15</v>
      </c>
      <c r="AA94" s="1">
        <v>362096</v>
      </c>
      <c r="AB94" s="8">
        <v>0</v>
      </c>
      <c r="AC94" s="17">
        <f t="shared" si="14"/>
        <v>362096</v>
      </c>
    </row>
    <row r="95" spans="1:29">
      <c r="A95" s="1" t="s">
        <v>86</v>
      </c>
      <c r="B95" s="1" t="s">
        <v>87</v>
      </c>
      <c r="C95" s="1" t="b">
        <v>0</v>
      </c>
      <c r="D95" s="1">
        <v>1061</v>
      </c>
      <c r="E95" s="14">
        <f>(D95-MIN(D$52:D$116))/(MAX(D$52:D$116)-MIN(D$52:D$116))</f>
        <v>7.3070493173585951E-2</v>
      </c>
      <c r="F95" s="1">
        <v>35</v>
      </c>
      <c r="G95" s="14">
        <f>(F95-MIN(F$52:F$116))/(MAX(F$52:F$116)-MIN(F$52:F$116))</f>
        <v>0.14583333333333334</v>
      </c>
      <c r="H95" s="1">
        <v>38</v>
      </c>
      <c r="I95" s="14">
        <f>(H95-MIN(H$52:H$116))/(MAX(H$52:H$116)-MIN(H$52:H$116))</f>
        <v>9.8445595854922283E-2</v>
      </c>
      <c r="J95" s="1">
        <v>571</v>
      </c>
      <c r="K95" s="14">
        <f>(J95-MIN(J$52:J$116))/(MAX(J$52:J$116)-MIN(J$52:J$116))</f>
        <v>0.12574585635359117</v>
      </c>
      <c r="L95" s="1">
        <v>2649</v>
      </c>
      <c r="M95" s="14">
        <f>(L95-MIN(L$52:L$116))/(MAX(L$52:L$116)-MIN(L$52:L$116))</f>
        <v>0.17174662072621255</v>
      </c>
      <c r="N95" s="14">
        <f>E95+G95+I95+K95+M95</f>
        <v>0.61484189944164536</v>
      </c>
      <c r="O95" s="8" t="s">
        <v>15</v>
      </c>
      <c r="P95" s="8">
        <v>346663</v>
      </c>
      <c r="Q95" s="8" t="s">
        <v>15</v>
      </c>
      <c r="R95" s="1" t="s">
        <v>15</v>
      </c>
      <c r="S95" s="1" t="s">
        <v>15</v>
      </c>
      <c r="T95" s="1" t="s">
        <v>15</v>
      </c>
      <c r="U95" s="1" t="s">
        <v>15</v>
      </c>
      <c r="V95" s="1" t="s">
        <v>15</v>
      </c>
      <c r="W95" s="1" t="s">
        <v>15</v>
      </c>
      <c r="X95" s="1" t="s">
        <v>15</v>
      </c>
      <c r="Y95" s="1" t="s">
        <v>15</v>
      </c>
      <c r="Z95" s="1" t="s">
        <v>15</v>
      </c>
      <c r="AA95" s="1">
        <v>0</v>
      </c>
      <c r="AB95" s="8">
        <v>346663</v>
      </c>
      <c r="AC95" s="17">
        <f t="shared" si="14"/>
        <v>346663</v>
      </c>
    </row>
    <row r="96" spans="1:29">
      <c r="A96" s="1" t="s">
        <v>67</v>
      </c>
      <c r="B96" s="1" t="s">
        <v>68</v>
      </c>
      <c r="C96" s="1" t="b">
        <v>0</v>
      </c>
      <c r="D96" s="1">
        <v>14</v>
      </c>
      <c r="E96" s="14">
        <f>(D96-MIN(D$52:D$116))/(MAX(D$52:D$116)-MIN(D$52:D$116))</f>
        <v>1.3931457230426304E-4</v>
      </c>
      <c r="F96" s="1">
        <v>10</v>
      </c>
      <c r="G96" s="14">
        <f>(F96-MIN(F$52:F$116))/(MAX(F$52:F$116)-MIN(F$52:F$116))</f>
        <v>4.1666666666666664E-2</v>
      </c>
      <c r="H96" s="1">
        <v>3</v>
      </c>
      <c r="I96" s="14">
        <f>(H96-MIN(H$52:H$116))/(MAX(H$52:H$116)-MIN(H$52:H$116))</f>
        <v>7.7720207253886009E-3</v>
      </c>
      <c r="J96" s="1">
        <v>114</v>
      </c>
      <c r="K96" s="14">
        <f>(J96-MIN(J$52:J$116))/(MAX(J$52:J$116)-MIN(J$52:J$116))</f>
        <v>2.4751381215469614E-2</v>
      </c>
      <c r="L96" s="1">
        <v>176</v>
      </c>
      <c r="M96" s="14">
        <f>(L96-MIN(L$52:L$116))/(MAX(L$52:L$116)-MIN(L$52:L$116))</f>
        <v>7.8849721706864568E-3</v>
      </c>
      <c r="N96" s="14">
        <f>E96+G96+I96+K96+M96</f>
        <v>8.2214355350515592E-2</v>
      </c>
      <c r="O96" s="8" t="s">
        <v>15</v>
      </c>
      <c r="P96" s="8" t="s">
        <v>15</v>
      </c>
      <c r="Q96" s="8" t="s">
        <v>15</v>
      </c>
      <c r="R96" s="1">
        <v>70000</v>
      </c>
      <c r="S96" s="1" t="s">
        <v>15</v>
      </c>
      <c r="T96" s="1" t="s">
        <v>15</v>
      </c>
      <c r="U96" s="1" t="s">
        <v>15</v>
      </c>
      <c r="V96" s="1">
        <v>28164</v>
      </c>
      <c r="W96" s="1" t="s">
        <v>15</v>
      </c>
      <c r="X96" s="1" t="s">
        <v>15</v>
      </c>
      <c r="Y96" s="1">
        <v>774</v>
      </c>
      <c r="Z96" s="1">
        <v>221003</v>
      </c>
      <c r="AA96" s="1">
        <v>319941</v>
      </c>
      <c r="AB96" s="8">
        <v>0</v>
      </c>
      <c r="AC96" s="17">
        <f t="shared" si="14"/>
        <v>319941</v>
      </c>
    </row>
    <row r="97" spans="1:29">
      <c r="A97" s="1" t="s">
        <v>195</v>
      </c>
      <c r="B97" s="1" t="s">
        <v>15</v>
      </c>
      <c r="C97" s="1" t="b">
        <v>0</v>
      </c>
      <c r="D97" s="1" t="s">
        <v>15</v>
      </c>
      <c r="F97" s="1" t="s">
        <v>15</v>
      </c>
      <c r="H97" s="1" t="s">
        <v>15</v>
      </c>
      <c r="J97" s="1" t="s">
        <v>15</v>
      </c>
      <c r="L97" s="1" t="s">
        <v>15</v>
      </c>
      <c r="O97" s="8">
        <v>192758</v>
      </c>
      <c r="P97" s="8" t="s">
        <v>15</v>
      </c>
      <c r="Q97" s="8" t="s">
        <v>15</v>
      </c>
      <c r="R97" s="1" t="s">
        <v>15</v>
      </c>
      <c r="S97" s="1" t="s">
        <v>15</v>
      </c>
      <c r="T97" s="1" t="s">
        <v>15</v>
      </c>
      <c r="U97" s="1" t="s">
        <v>15</v>
      </c>
      <c r="V97" s="1">
        <v>55097</v>
      </c>
      <c r="W97" s="1" t="s">
        <v>15</v>
      </c>
      <c r="X97" s="1" t="s">
        <v>15</v>
      </c>
      <c r="Y97" s="1" t="s">
        <v>15</v>
      </c>
      <c r="Z97" s="1" t="s">
        <v>15</v>
      </c>
      <c r="AA97" s="1">
        <v>55097</v>
      </c>
      <c r="AB97" s="8">
        <v>192758</v>
      </c>
      <c r="AC97" s="17">
        <f t="shared" si="14"/>
        <v>247855</v>
      </c>
    </row>
    <row r="98" spans="1:29">
      <c r="A98" s="1" t="s">
        <v>80</v>
      </c>
      <c r="B98" s="1" t="s">
        <v>15</v>
      </c>
      <c r="C98" s="1" t="b">
        <v>0</v>
      </c>
      <c r="D98" s="1" t="s">
        <v>15</v>
      </c>
      <c r="F98" s="1" t="s">
        <v>15</v>
      </c>
      <c r="H98" s="1" t="s">
        <v>15</v>
      </c>
      <c r="J98" s="1" t="s">
        <v>15</v>
      </c>
      <c r="L98" s="1" t="s">
        <v>15</v>
      </c>
      <c r="O98" s="8" t="s">
        <v>15</v>
      </c>
      <c r="P98" s="8" t="s">
        <v>15</v>
      </c>
      <c r="Q98" s="8" t="s">
        <v>15</v>
      </c>
      <c r="R98" s="1" t="s">
        <v>15</v>
      </c>
      <c r="S98" s="1" t="s">
        <v>15</v>
      </c>
      <c r="T98" s="1">
        <v>-36666</v>
      </c>
      <c r="U98" s="1">
        <v>36666</v>
      </c>
      <c r="V98" s="1">
        <v>228656</v>
      </c>
      <c r="W98" s="1" t="s">
        <v>15</v>
      </c>
      <c r="X98" s="1" t="s">
        <v>15</v>
      </c>
      <c r="Y98" s="1" t="s">
        <v>15</v>
      </c>
      <c r="Z98" s="1" t="s">
        <v>15</v>
      </c>
      <c r="AA98" s="1">
        <v>228656</v>
      </c>
      <c r="AB98" s="8">
        <v>0</v>
      </c>
      <c r="AC98" s="17">
        <f t="shared" si="14"/>
        <v>228656</v>
      </c>
    </row>
    <row r="99" spans="1:29">
      <c r="A99" s="1" t="s">
        <v>148</v>
      </c>
      <c r="B99" s="1" t="s">
        <v>15</v>
      </c>
      <c r="C99" s="1" t="b">
        <v>0</v>
      </c>
      <c r="D99" s="1" t="s">
        <v>15</v>
      </c>
      <c r="F99" s="1" t="s">
        <v>15</v>
      </c>
      <c r="H99" s="1" t="s">
        <v>15</v>
      </c>
      <c r="J99" s="1" t="s">
        <v>15</v>
      </c>
      <c r="L99" s="1" t="s">
        <v>15</v>
      </c>
      <c r="O99" s="8">
        <v>176378</v>
      </c>
      <c r="P99" s="8" t="s">
        <v>15</v>
      </c>
      <c r="Q99" s="8" t="s">
        <v>15</v>
      </c>
      <c r="R99" s="1" t="s">
        <v>15</v>
      </c>
      <c r="S99" s="1">
        <v>50591</v>
      </c>
      <c r="T99" s="1" t="s">
        <v>15</v>
      </c>
      <c r="U99" s="1" t="s">
        <v>15</v>
      </c>
      <c r="V99" s="1" t="s">
        <v>15</v>
      </c>
      <c r="W99" s="1" t="s">
        <v>15</v>
      </c>
      <c r="X99" s="1" t="s">
        <v>15</v>
      </c>
      <c r="Y99" s="1" t="s">
        <v>15</v>
      </c>
      <c r="Z99" s="1" t="s">
        <v>15</v>
      </c>
      <c r="AA99" s="1">
        <v>50591</v>
      </c>
      <c r="AB99" s="8">
        <v>176378</v>
      </c>
      <c r="AC99" s="17">
        <f t="shared" si="14"/>
        <v>226969</v>
      </c>
    </row>
    <row r="100" spans="1:29">
      <c r="A100" s="1" t="s">
        <v>129</v>
      </c>
      <c r="B100" s="1" t="s">
        <v>130</v>
      </c>
      <c r="C100" s="1" t="b">
        <v>0</v>
      </c>
      <c r="D100" s="1">
        <v>19</v>
      </c>
      <c r="E100" s="14">
        <f>(D100-MIN(D$52:D$116))/(MAX(D$52:D$116)-MIN(D$52:D$116))</f>
        <v>4.876010030649206E-4</v>
      </c>
      <c r="F100" s="1">
        <v>0</v>
      </c>
      <c r="G100" s="14">
        <f>(F100-MIN(F$52:F$116))/(MAX(F$52:F$116)-MIN(F$52:F$116))</f>
        <v>0</v>
      </c>
      <c r="H100" s="1">
        <v>0</v>
      </c>
      <c r="I100" s="14">
        <f>(H100-MIN(H$52:H$116))/(MAX(H$52:H$116)-MIN(H$52:H$116))</f>
        <v>0</v>
      </c>
      <c r="J100" s="1">
        <v>127</v>
      </c>
      <c r="K100" s="14">
        <f>(J100-MIN(J$52:J$116))/(MAX(J$52:J$116)-MIN(J$52:J$116))</f>
        <v>2.7624309392265192E-2</v>
      </c>
      <c r="L100" s="1">
        <v>672</v>
      </c>
      <c r="M100" s="14">
        <f>(L100-MIN(L$52:L$116))/(MAX(L$52:L$116)-MIN(L$52:L$116))</f>
        <v>4.0750066260270341E-2</v>
      </c>
      <c r="N100" s="14">
        <f>E100+G100+I100+K100+M100</f>
        <v>6.8861976655600454E-2</v>
      </c>
      <c r="O100" s="8">
        <v>59539</v>
      </c>
      <c r="P100" s="8">
        <v>161602</v>
      </c>
      <c r="Q100" s="8" t="s">
        <v>15</v>
      </c>
      <c r="R100" s="1" t="s">
        <v>15</v>
      </c>
      <c r="S100" s="1" t="s">
        <v>15</v>
      </c>
      <c r="T100" s="1" t="s">
        <v>15</v>
      </c>
      <c r="U100" s="1" t="s">
        <v>15</v>
      </c>
      <c r="V100" s="1" t="s">
        <v>15</v>
      </c>
      <c r="W100" s="1" t="s">
        <v>15</v>
      </c>
      <c r="X100" s="1" t="s">
        <v>15</v>
      </c>
      <c r="Y100" s="1" t="s">
        <v>15</v>
      </c>
      <c r="Z100" s="1" t="s">
        <v>15</v>
      </c>
      <c r="AA100" s="1">
        <v>0</v>
      </c>
      <c r="AB100" s="8">
        <v>221141</v>
      </c>
      <c r="AC100" s="17">
        <f t="shared" ref="AC100:AC131" si="21">AA100+AB100</f>
        <v>221141</v>
      </c>
    </row>
    <row r="101" spans="1:29">
      <c r="A101" s="1" t="s">
        <v>188</v>
      </c>
      <c r="B101" s="1" t="s">
        <v>15</v>
      </c>
      <c r="C101" s="1" t="b">
        <v>0</v>
      </c>
      <c r="D101" s="1" t="s">
        <v>15</v>
      </c>
      <c r="F101" s="1" t="s">
        <v>15</v>
      </c>
      <c r="H101" s="1" t="s">
        <v>15</v>
      </c>
      <c r="J101" s="1" t="s">
        <v>15</v>
      </c>
      <c r="L101" s="1" t="s">
        <v>15</v>
      </c>
      <c r="O101" s="8" t="s">
        <v>15</v>
      </c>
      <c r="P101" s="8" t="s">
        <v>15</v>
      </c>
      <c r="Q101" s="8" t="s">
        <v>15</v>
      </c>
      <c r="R101" s="1" t="s">
        <v>15</v>
      </c>
      <c r="S101" s="1" t="s">
        <v>15</v>
      </c>
      <c r="T101" s="1" t="s">
        <v>15</v>
      </c>
      <c r="U101" s="1">
        <v>109298</v>
      </c>
      <c r="V101" s="1">
        <v>103773</v>
      </c>
      <c r="W101" s="1" t="s">
        <v>15</v>
      </c>
      <c r="X101" s="1" t="s">
        <v>15</v>
      </c>
      <c r="Y101" s="1" t="s">
        <v>15</v>
      </c>
      <c r="Z101" s="1" t="s">
        <v>15</v>
      </c>
      <c r="AA101" s="1">
        <v>213071</v>
      </c>
      <c r="AB101" s="8">
        <v>0</v>
      </c>
      <c r="AC101" s="17">
        <f t="shared" si="21"/>
        <v>213071</v>
      </c>
    </row>
    <row r="102" spans="1:29">
      <c r="A102" s="1" t="s">
        <v>179</v>
      </c>
      <c r="B102" s="1" t="s">
        <v>15</v>
      </c>
      <c r="C102" s="1" t="b">
        <v>0</v>
      </c>
      <c r="D102" s="1" t="s">
        <v>15</v>
      </c>
      <c r="F102" s="1" t="s">
        <v>15</v>
      </c>
      <c r="H102" s="1" t="s">
        <v>15</v>
      </c>
      <c r="J102" s="1" t="s">
        <v>15</v>
      </c>
      <c r="L102" s="1" t="s">
        <v>15</v>
      </c>
      <c r="O102" s="8" t="s">
        <v>15</v>
      </c>
      <c r="P102" s="8">
        <v>662086</v>
      </c>
      <c r="Q102" s="8">
        <v>-472568</v>
      </c>
      <c r="R102" s="1" t="s">
        <v>15</v>
      </c>
      <c r="S102" s="1" t="s">
        <v>15</v>
      </c>
      <c r="T102" s="1" t="s">
        <v>15</v>
      </c>
      <c r="U102" s="1" t="s">
        <v>15</v>
      </c>
      <c r="V102" s="1" t="s">
        <v>15</v>
      </c>
      <c r="W102" s="1" t="s">
        <v>15</v>
      </c>
      <c r="X102" s="1" t="s">
        <v>15</v>
      </c>
      <c r="Y102" s="1" t="s">
        <v>15</v>
      </c>
      <c r="Z102" s="1" t="s">
        <v>15</v>
      </c>
      <c r="AA102" s="1">
        <v>0</v>
      </c>
      <c r="AB102" s="8">
        <v>189518</v>
      </c>
      <c r="AC102" s="17">
        <f t="shared" si="21"/>
        <v>189518</v>
      </c>
    </row>
    <row r="103" spans="1:29">
      <c r="A103" s="1" t="s">
        <v>177</v>
      </c>
      <c r="B103" s="1" t="s">
        <v>178</v>
      </c>
      <c r="C103" s="1" t="b">
        <v>0</v>
      </c>
      <c r="D103" s="1">
        <v>12</v>
      </c>
      <c r="E103" s="14">
        <f>(D103-MIN(D$52:D$116))/(MAX(D$52:D$116)-MIN(D$52:D$116))</f>
        <v>0</v>
      </c>
      <c r="F103" s="1">
        <v>16</v>
      </c>
      <c r="G103" s="14">
        <f>(F103-MIN(F$52:F$116))/(MAX(F$52:F$116)-MIN(F$52:F$116))</f>
        <v>6.6666666666666666E-2</v>
      </c>
      <c r="H103" s="1">
        <v>0</v>
      </c>
      <c r="I103" s="14">
        <f>(H103-MIN(H$52:H$116))/(MAX(H$52:H$116)-MIN(H$52:H$116))</f>
        <v>0</v>
      </c>
      <c r="J103" s="1">
        <v>50</v>
      </c>
      <c r="K103" s="14">
        <f>(J103-MIN(J$52:J$116))/(MAX(J$52:J$116)-MIN(J$52:J$116))</f>
        <v>1.0607734806629835E-2</v>
      </c>
      <c r="L103" s="1">
        <v>504</v>
      </c>
      <c r="M103" s="14">
        <f>(L103-MIN(L$52:L$116))/(MAX(L$52:L$116)-MIN(L$52:L$116))</f>
        <v>2.9618340842830639E-2</v>
      </c>
      <c r="N103" s="14">
        <f>E103+G103+I103+K103+M103</f>
        <v>0.10689274231612714</v>
      </c>
      <c r="O103" s="8" t="s">
        <v>15</v>
      </c>
      <c r="P103" s="8">
        <v>151418</v>
      </c>
      <c r="Q103" s="8" t="s">
        <v>15</v>
      </c>
      <c r="R103" s="1" t="s">
        <v>15</v>
      </c>
      <c r="S103" s="1">
        <v>7961</v>
      </c>
      <c r="T103" s="1" t="s">
        <v>15</v>
      </c>
      <c r="U103" s="1" t="s">
        <v>15</v>
      </c>
      <c r="V103" s="1" t="s">
        <v>15</v>
      </c>
      <c r="W103" s="1" t="s">
        <v>15</v>
      </c>
      <c r="X103" s="1" t="s">
        <v>15</v>
      </c>
      <c r="Y103" s="1" t="s">
        <v>15</v>
      </c>
      <c r="Z103" s="1" t="s">
        <v>15</v>
      </c>
      <c r="AA103" s="1">
        <v>7961</v>
      </c>
      <c r="AB103" s="8">
        <v>151418</v>
      </c>
      <c r="AC103" s="17">
        <f t="shared" si="21"/>
        <v>159379</v>
      </c>
    </row>
    <row r="104" spans="1:29">
      <c r="A104" s="1" t="s">
        <v>48</v>
      </c>
      <c r="B104" s="1" t="s">
        <v>15</v>
      </c>
      <c r="C104" s="1" t="b">
        <v>0</v>
      </c>
      <c r="D104" s="1" t="s">
        <v>15</v>
      </c>
      <c r="F104" s="1" t="s">
        <v>15</v>
      </c>
      <c r="H104" s="1" t="s">
        <v>15</v>
      </c>
      <c r="J104" s="1" t="s">
        <v>15</v>
      </c>
      <c r="L104" s="1" t="s">
        <v>15</v>
      </c>
      <c r="O104" s="8">
        <v>139130</v>
      </c>
      <c r="P104" s="8" t="s">
        <v>15</v>
      </c>
      <c r="Q104" s="8" t="s">
        <v>15</v>
      </c>
      <c r="R104" s="1" t="s">
        <v>15</v>
      </c>
      <c r="S104" s="1" t="s">
        <v>15</v>
      </c>
      <c r="T104" s="1" t="s">
        <v>15</v>
      </c>
      <c r="U104" s="1" t="s">
        <v>15</v>
      </c>
      <c r="V104" s="1" t="s">
        <v>15</v>
      </c>
      <c r="W104" s="1" t="s">
        <v>15</v>
      </c>
      <c r="X104" s="1" t="s">
        <v>15</v>
      </c>
      <c r="Y104" s="1" t="s">
        <v>15</v>
      </c>
      <c r="Z104" s="1" t="s">
        <v>15</v>
      </c>
      <c r="AA104" s="1">
        <v>0</v>
      </c>
      <c r="AB104" s="8">
        <v>139130</v>
      </c>
      <c r="AC104" s="17">
        <f t="shared" si="21"/>
        <v>139130</v>
      </c>
    </row>
    <row r="105" spans="1:29">
      <c r="A105" s="1" t="s">
        <v>153</v>
      </c>
      <c r="B105" s="1" t="s">
        <v>15</v>
      </c>
      <c r="C105" s="1" t="b">
        <v>0</v>
      </c>
      <c r="D105" s="1" t="s">
        <v>15</v>
      </c>
      <c r="F105" s="1" t="s">
        <v>15</v>
      </c>
      <c r="H105" s="1" t="s">
        <v>15</v>
      </c>
      <c r="J105" s="1" t="s">
        <v>15</v>
      </c>
      <c r="L105" s="1" t="s">
        <v>15</v>
      </c>
      <c r="O105" s="8" t="s">
        <v>15</v>
      </c>
      <c r="P105" s="8" t="s">
        <v>15</v>
      </c>
      <c r="Q105" s="8" t="s">
        <v>15</v>
      </c>
      <c r="R105" s="1" t="s">
        <v>15</v>
      </c>
      <c r="S105" s="1" t="s">
        <v>15</v>
      </c>
      <c r="T105" s="1" t="s">
        <v>15</v>
      </c>
      <c r="U105" s="1">
        <v>119292</v>
      </c>
      <c r="V105" s="1" t="s">
        <v>15</v>
      </c>
      <c r="W105" s="1" t="s">
        <v>15</v>
      </c>
      <c r="X105" s="1" t="s">
        <v>15</v>
      </c>
      <c r="Y105" s="1" t="s">
        <v>15</v>
      </c>
      <c r="Z105" s="1" t="s">
        <v>15</v>
      </c>
      <c r="AA105" s="1">
        <v>119292</v>
      </c>
      <c r="AB105" s="8">
        <v>0</v>
      </c>
      <c r="AC105" s="17">
        <f t="shared" si="21"/>
        <v>119292</v>
      </c>
    </row>
    <row r="106" spans="1:29">
      <c r="A106" s="1" t="s">
        <v>71</v>
      </c>
      <c r="B106" s="1" t="s">
        <v>15</v>
      </c>
      <c r="C106" s="1" t="b">
        <v>0</v>
      </c>
      <c r="D106" s="1" t="s">
        <v>15</v>
      </c>
      <c r="F106" s="1" t="s">
        <v>15</v>
      </c>
      <c r="H106" s="1" t="s">
        <v>15</v>
      </c>
      <c r="J106" s="1" t="s">
        <v>15</v>
      </c>
      <c r="L106" s="1" t="s">
        <v>15</v>
      </c>
      <c r="O106" s="8">
        <v>98718</v>
      </c>
      <c r="P106" s="8" t="s">
        <v>15</v>
      </c>
      <c r="Q106" s="8" t="s">
        <v>15</v>
      </c>
      <c r="R106" s="1" t="s">
        <v>15</v>
      </c>
      <c r="S106" s="1" t="s">
        <v>15</v>
      </c>
      <c r="T106" s="1" t="s">
        <v>15</v>
      </c>
      <c r="U106" s="1" t="s">
        <v>15</v>
      </c>
      <c r="V106" s="1" t="s">
        <v>15</v>
      </c>
      <c r="W106" s="1" t="s">
        <v>15</v>
      </c>
      <c r="X106" s="1" t="s">
        <v>15</v>
      </c>
      <c r="Y106" s="1" t="s">
        <v>15</v>
      </c>
      <c r="Z106" s="1" t="s">
        <v>15</v>
      </c>
      <c r="AA106" s="1">
        <v>0</v>
      </c>
      <c r="AB106" s="8">
        <v>98718</v>
      </c>
      <c r="AC106" s="17">
        <f t="shared" si="21"/>
        <v>98718</v>
      </c>
    </row>
    <row r="107" spans="1:29">
      <c r="A107" s="1" t="s">
        <v>140</v>
      </c>
      <c r="B107" s="1" t="s">
        <v>15</v>
      </c>
      <c r="C107" s="1" t="b">
        <v>0</v>
      </c>
      <c r="D107" s="1" t="s">
        <v>15</v>
      </c>
      <c r="F107" s="1" t="s">
        <v>15</v>
      </c>
      <c r="H107" s="1" t="s">
        <v>15</v>
      </c>
      <c r="J107" s="1" t="s">
        <v>15</v>
      </c>
      <c r="L107" s="1" t="s">
        <v>15</v>
      </c>
      <c r="O107" s="8">
        <v>9803</v>
      </c>
      <c r="P107" s="8">
        <v>75838</v>
      </c>
      <c r="Q107" s="8" t="s">
        <v>15</v>
      </c>
      <c r="R107" s="1" t="s">
        <v>15</v>
      </c>
      <c r="S107" s="1" t="s">
        <v>15</v>
      </c>
      <c r="T107" s="1" t="s">
        <v>15</v>
      </c>
      <c r="U107" s="1" t="s">
        <v>15</v>
      </c>
      <c r="V107" s="1" t="s">
        <v>15</v>
      </c>
      <c r="W107" s="1" t="s">
        <v>15</v>
      </c>
      <c r="X107" s="1" t="s">
        <v>15</v>
      </c>
      <c r="Y107" s="1" t="s">
        <v>15</v>
      </c>
      <c r="Z107" s="1" t="s">
        <v>15</v>
      </c>
      <c r="AA107" s="1">
        <v>0</v>
      </c>
      <c r="AB107" s="8">
        <v>85641</v>
      </c>
      <c r="AC107" s="17">
        <f t="shared" si="21"/>
        <v>85641</v>
      </c>
    </row>
    <row r="108" spans="1:29">
      <c r="A108" s="1" t="s">
        <v>144</v>
      </c>
      <c r="B108" s="1" t="s">
        <v>15</v>
      </c>
      <c r="C108" s="1" t="b">
        <v>0</v>
      </c>
      <c r="D108" s="1" t="s">
        <v>15</v>
      </c>
      <c r="F108" s="1" t="s">
        <v>15</v>
      </c>
      <c r="H108" s="1" t="s">
        <v>15</v>
      </c>
      <c r="J108" s="1" t="s">
        <v>15</v>
      </c>
      <c r="L108" s="1" t="s">
        <v>15</v>
      </c>
      <c r="O108" s="8" t="s">
        <v>15</v>
      </c>
      <c r="P108" s="8" t="s">
        <v>15</v>
      </c>
      <c r="Q108" s="8" t="s">
        <v>15</v>
      </c>
      <c r="R108" s="1" t="s">
        <v>15</v>
      </c>
      <c r="S108" s="1" t="s">
        <v>15</v>
      </c>
      <c r="T108" s="1">
        <v>-25000</v>
      </c>
      <c r="U108" s="1">
        <v>108579</v>
      </c>
      <c r="V108" s="1">
        <v>1413</v>
      </c>
      <c r="W108" s="1" t="s">
        <v>15</v>
      </c>
      <c r="X108" s="1" t="s">
        <v>15</v>
      </c>
      <c r="Y108" s="1" t="s">
        <v>15</v>
      </c>
      <c r="Z108" s="1" t="s">
        <v>15</v>
      </c>
      <c r="AA108" s="1">
        <v>84992</v>
      </c>
      <c r="AB108" s="8">
        <v>0</v>
      </c>
      <c r="AC108" s="17">
        <f t="shared" si="21"/>
        <v>84992</v>
      </c>
    </row>
    <row r="109" spans="1:29" s="18" customFormat="1">
      <c r="A109" s="11" t="s">
        <v>105</v>
      </c>
      <c r="B109" s="11" t="s">
        <v>15</v>
      </c>
      <c r="C109" s="11" t="b">
        <v>0</v>
      </c>
      <c r="D109" s="11" t="s">
        <v>15</v>
      </c>
      <c r="E109" s="11"/>
      <c r="F109" s="11" t="s">
        <v>15</v>
      </c>
      <c r="G109" s="11"/>
      <c r="H109" s="11" t="s">
        <v>15</v>
      </c>
      <c r="I109" s="11"/>
      <c r="J109" s="11" t="s">
        <v>15</v>
      </c>
      <c r="K109" s="11"/>
      <c r="L109" s="11" t="s">
        <v>15</v>
      </c>
      <c r="M109" s="11"/>
      <c r="N109" s="11"/>
      <c r="O109" s="13">
        <v>3285</v>
      </c>
      <c r="P109" s="13" t="s">
        <v>15</v>
      </c>
      <c r="Q109" s="13">
        <v>44093</v>
      </c>
      <c r="R109" s="11" t="s">
        <v>15</v>
      </c>
      <c r="S109" s="11">
        <v>-102500</v>
      </c>
      <c r="T109" s="11" t="s">
        <v>15</v>
      </c>
      <c r="U109" s="11">
        <v>3285</v>
      </c>
      <c r="V109" s="11" t="s">
        <v>15</v>
      </c>
      <c r="W109" s="11" t="s">
        <v>15</v>
      </c>
      <c r="X109" s="11" t="s">
        <v>15</v>
      </c>
      <c r="Y109" s="11" t="s">
        <v>15</v>
      </c>
      <c r="Z109" s="11" t="s">
        <v>15</v>
      </c>
      <c r="AA109" s="11">
        <v>102500</v>
      </c>
      <c r="AB109" s="13">
        <v>-44093</v>
      </c>
      <c r="AC109" s="17">
        <f t="shared" si="21"/>
        <v>58407</v>
      </c>
    </row>
    <row r="110" spans="1:29">
      <c r="A110" s="1" t="s">
        <v>203</v>
      </c>
      <c r="B110" s="1" t="s">
        <v>204</v>
      </c>
      <c r="C110" s="1" t="b">
        <v>0</v>
      </c>
      <c r="D110" s="1">
        <v>41</v>
      </c>
      <c r="E110" s="14">
        <f>(D110-MIN(D$52:D$116))/(MAX(D$52:D$116)-MIN(D$52:D$116))</f>
        <v>2.020061298411814E-3</v>
      </c>
      <c r="F110" s="1">
        <v>13</v>
      </c>
      <c r="G110" s="14">
        <f>(F110-MIN(F$52:F$116))/(MAX(F$52:F$116)-MIN(F$52:F$116))</f>
        <v>5.4166666666666669E-2</v>
      </c>
      <c r="H110" s="1">
        <v>1</v>
      </c>
      <c r="I110" s="14">
        <f>(H110-MIN(H$52:H$116))/(MAX(H$52:H$116)-MIN(H$52:H$116))</f>
        <v>2.5906735751295338E-3</v>
      </c>
      <c r="J110" s="1">
        <v>761</v>
      </c>
      <c r="K110" s="14">
        <f>(J110-MIN(J$52:J$116))/(MAX(J$52:J$116)-MIN(J$52:J$116))</f>
        <v>0.16773480662983425</v>
      </c>
      <c r="L110" s="1">
        <v>1486</v>
      </c>
      <c r="M110" s="14">
        <f>(L110-MIN(L$52:L$116))/(MAX(L$52:L$116)-MIN(L$52:L$116))</f>
        <v>9.4685926318579375E-2</v>
      </c>
      <c r="N110" s="14">
        <f>E110+G110+I110+K110+M110</f>
        <v>0.32119813448862167</v>
      </c>
      <c r="O110" s="8" t="s">
        <v>15</v>
      </c>
      <c r="P110" s="8" t="s">
        <v>15</v>
      </c>
      <c r="Q110" s="8" t="s">
        <v>15</v>
      </c>
      <c r="R110" s="1" t="s">
        <v>15</v>
      </c>
      <c r="S110" s="1" t="s">
        <v>15</v>
      </c>
      <c r="T110" s="1" t="s">
        <v>15</v>
      </c>
      <c r="U110" s="1" t="s">
        <v>15</v>
      </c>
      <c r="V110" s="1">
        <v>49288</v>
      </c>
      <c r="W110" s="1" t="s">
        <v>15</v>
      </c>
      <c r="X110" s="1" t="s">
        <v>15</v>
      </c>
      <c r="Y110" s="1" t="s">
        <v>15</v>
      </c>
      <c r="Z110" s="1" t="s">
        <v>15</v>
      </c>
      <c r="AA110" s="1">
        <v>49288</v>
      </c>
      <c r="AB110" s="8">
        <v>0</v>
      </c>
      <c r="AC110" s="17">
        <f t="shared" si="21"/>
        <v>49288</v>
      </c>
    </row>
    <row r="111" spans="1:29">
      <c r="A111" s="1" t="s">
        <v>85</v>
      </c>
      <c r="B111" s="1" t="s">
        <v>15</v>
      </c>
      <c r="C111" s="1" t="b">
        <v>0</v>
      </c>
      <c r="D111" s="1" t="s">
        <v>15</v>
      </c>
      <c r="F111" s="1" t="s">
        <v>15</v>
      </c>
      <c r="H111" s="1" t="s">
        <v>15</v>
      </c>
      <c r="J111" s="1" t="s">
        <v>15</v>
      </c>
      <c r="L111" s="1" t="s">
        <v>15</v>
      </c>
      <c r="O111" s="8" t="s">
        <v>15</v>
      </c>
      <c r="P111" s="8" t="s">
        <v>15</v>
      </c>
      <c r="Q111" s="8" t="s">
        <v>15</v>
      </c>
      <c r="R111" s="1" t="s">
        <v>15</v>
      </c>
      <c r="S111" s="1" t="s">
        <v>15</v>
      </c>
      <c r="T111" s="1">
        <v>-101250</v>
      </c>
      <c r="U111" s="1">
        <v>101250</v>
      </c>
      <c r="V111" s="1">
        <v>27942</v>
      </c>
      <c r="W111" s="1" t="s">
        <v>15</v>
      </c>
      <c r="X111" s="1" t="s">
        <v>15</v>
      </c>
      <c r="Y111" s="1" t="s">
        <v>15</v>
      </c>
      <c r="Z111" s="1" t="s">
        <v>15</v>
      </c>
      <c r="AA111" s="1">
        <v>27942</v>
      </c>
      <c r="AB111" s="8">
        <v>0</v>
      </c>
      <c r="AC111" s="17">
        <f t="shared" si="21"/>
        <v>27942</v>
      </c>
    </row>
    <row r="112" spans="1:29">
      <c r="A112" s="1" t="s">
        <v>186</v>
      </c>
      <c r="B112" s="1" t="s">
        <v>15</v>
      </c>
      <c r="C112" s="1" t="b">
        <v>0</v>
      </c>
      <c r="D112" s="1" t="s">
        <v>15</v>
      </c>
      <c r="F112" s="1" t="s">
        <v>15</v>
      </c>
      <c r="H112" s="1" t="s">
        <v>15</v>
      </c>
      <c r="J112" s="1" t="s">
        <v>15</v>
      </c>
      <c r="L112" s="1" t="s">
        <v>15</v>
      </c>
      <c r="O112" s="8" t="s">
        <v>15</v>
      </c>
      <c r="P112" s="8" t="s">
        <v>15</v>
      </c>
      <c r="Q112" s="8" t="s">
        <v>15</v>
      </c>
      <c r="R112" s="1" t="s">
        <v>15</v>
      </c>
      <c r="S112" s="1" t="s">
        <v>15</v>
      </c>
      <c r="T112" s="1">
        <v>-121284</v>
      </c>
      <c r="U112" s="1">
        <v>125034</v>
      </c>
      <c r="V112" s="1" t="s">
        <v>15</v>
      </c>
      <c r="W112" s="1" t="s">
        <v>15</v>
      </c>
      <c r="X112" s="1" t="s">
        <v>15</v>
      </c>
      <c r="Y112" s="1" t="s">
        <v>15</v>
      </c>
      <c r="Z112" s="1" t="s">
        <v>15</v>
      </c>
      <c r="AA112" s="1">
        <v>3750</v>
      </c>
      <c r="AB112" s="8">
        <v>0</v>
      </c>
      <c r="AC112" s="17">
        <f t="shared" si="21"/>
        <v>3750</v>
      </c>
    </row>
    <row r="113" spans="1:29">
      <c r="A113" s="1" t="s">
        <v>116</v>
      </c>
      <c r="B113" s="1" t="s">
        <v>15</v>
      </c>
      <c r="C113" s="1" t="b">
        <v>0</v>
      </c>
      <c r="D113" s="1" t="s">
        <v>15</v>
      </c>
      <c r="F113" s="1" t="s">
        <v>15</v>
      </c>
      <c r="H113" s="1" t="s">
        <v>15</v>
      </c>
      <c r="J113" s="1" t="s">
        <v>15</v>
      </c>
      <c r="L113" s="1" t="s">
        <v>15</v>
      </c>
      <c r="O113" s="8" t="s">
        <v>15</v>
      </c>
      <c r="P113" s="8" t="s">
        <v>15</v>
      </c>
      <c r="Q113" s="8" t="s">
        <v>15</v>
      </c>
      <c r="R113" s="1" t="s">
        <v>15</v>
      </c>
      <c r="S113" s="1" t="s">
        <v>15</v>
      </c>
      <c r="T113" s="1">
        <v>-113784</v>
      </c>
      <c r="U113" s="1">
        <v>113784</v>
      </c>
      <c r="V113" s="1">
        <v>1279</v>
      </c>
      <c r="W113" s="1" t="s">
        <v>15</v>
      </c>
      <c r="X113" s="1" t="s">
        <v>15</v>
      </c>
      <c r="Y113" s="1" t="s">
        <v>15</v>
      </c>
      <c r="Z113" s="1" t="s">
        <v>15</v>
      </c>
      <c r="AA113" s="1">
        <v>1279</v>
      </c>
      <c r="AB113" s="8">
        <v>0</v>
      </c>
      <c r="AC113" s="17">
        <f t="shared" si="21"/>
        <v>1279</v>
      </c>
    </row>
    <row r="114" spans="1:29">
      <c r="A114" s="1" t="s">
        <v>145</v>
      </c>
      <c r="B114" s="1" t="s">
        <v>15</v>
      </c>
      <c r="C114" s="1" t="b">
        <v>0</v>
      </c>
      <c r="D114" s="1" t="s">
        <v>15</v>
      </c>
      <c r="F114" s="1" t="s">
        <v>15</v>
      </c>
      <c r="H114" s="1" t="s">
        <v>15</v>
      </c>
      <c r="J114" s="1" t="s">
        <v>15</v>
      </c>
      <c r="L114" s="1" t="s">
        <v>15</v>
      </c>
      <c r="O114" s="8" t="s">
        <v>15</v>
      </c>
      <c r="P114" s="8" t="s">
        <v>15</v>
      </c>
      <c r="Q114" s="8" t="s">
        <v>15</v>
      </c>
      <c r="R114" s="1" t="s">
        <v>15</v>
      </c>
      <c r="S114" s="1" t="s">
        <v>15</v>
      </c>
      <c r="T114" s="1">
        <v>-103750</v>
      </c>
      <c r="U114" s="1">
        <v>103750</v>
      </c>
      <c r="V114" s="1">
        <v>148</v>
      </c>
      <c r="W114" s="1" t="s">
        <v>15</v>
      </c>
      <c r="X114" s="1" t="s">
        <v>15</v>
      </c>
      <c r="Y114" s="1" t="s">
        <v>15</v>
      </c>
      <c r="Z114" s="1" t="s">
        <v>15</v>
      </c>
      <c r="AA114" s="1">
        <v>148</v>
      </c>
      <c r="AB114" s="8">
        <v>0</v>
      </c>
      <c r="AC114" s="17">
        <f t="shared" si="21"/>
        <v>148</v>
      </c>
    </row>
    <row r="115" spans="1:29">
      <c r="A115" s="1" t="s">
        <v>65</v>
      </c>
      <c r="B115" s="1" t="s">
        <v>66</v>
      </c>
      <c r="C115" s="1" t="b">
        <v>0</v>
      </c>
      <c r="D115" s="1">
        <v>26</v>
      </c>
      <c r="E115" s="14">
        <f>(D115-MIN(D$52:D$116))/(MAX(D$52:D$116)-MIN(D$52:D$116))</f>
        <v>9.752020061298412E-4</v>
      </c>
      <c r="F115" s="1">
        <v>0</v>
      </c>
      <c r="G115" s="14">
        <f>(F115-MIN(F$52:F$116))/(MAX(F$52:F$116)-MIN(F$52:F$116))</f>
        <v>0</v>
      </c>
      <c r="H115" s="1">
        <v>0</v>
      </c>
      <c r="I115" s="14">
        <f>(H115-MIN(H$52:H$116))/(MAX(H$52:H$116)-MIN(H$52:H$116))</f>
        <v>0</v>
      </c>
      <c r="J115" s="1">
        <v>12</v>
      </c>
      <c r="K115" s="14">
        <f>(J115-MIN(J$52:J$116))/(MAX(J$52:J$116)-MIN(J$52:J$116))</f>
        <v>2.2099447513812156E-3</v>
      </c>
      <c r="L115" s="1">
        <v>653</v>
      </c>
      <c r="M115" s="14">
        <f>(L115-MIN(L$52:L$116))/(MAX(L$52:L$116)-MIN(L$52:L$116))</f>
        <v>3.9491121123774182E-2</v>
      </c>
      <c r="N115" s="14">
        <f>E115+G115+I115+K115+M115</f>
        <v>4.2676267881285236E-2</v>
      </c>
      <c r="O115" s="8" t="s">
        <v>15</v>
      </c>
      <c r="P115" s="8" t="s">
        <v>15</v>
      </c>
      <c r="Q115" s="8" t="s">
        <v>15</v>
      </c>
      <c r="R115" s="1" t="s">
        <v>15</v>
      </c>
      <c r="S115" s="1" t="s">
        <v>15</v>
      </c>
      <c r="T115" s="1">
        <v>-17500</v>
      </c>
      <c r="U115" s="1">
        <v>17500</v>
      </c>
      <c r="V115" s="1" t="s">
        <v>15</v>
      </c>
      <c r="W115" s="1" t="s">
        <v>15</v>
      </c>
      <c r="X115" s="1" t="s">
        <v>15</v>
      </c>
      <c r="Y115" s="1" t="s">
        <v>15</v>
      </c>
      <c r="Z115" s="1" t="s">
        <v>15</v>
      </c>
      <c r="AA115" s="1">
        <v>0</v>
      </c>
      <c r="AB115" s="8">
        <v>0</v>
      </c>
      <c r="AC115" s="17">
        <f t="shared" si="21"/>
        <v>0</v>
      </c>
    </row>
    <row r="116" spans="1:29">
      <c r="A116" s="1" t="s">
        <v>200</v>
      </c>
      <c r="B116" s="1" t="s">
        <v>15</v>
      </c>
      <c r="C116" s="1" t="b">
        <v>0</v>
      </c>
      <c r="D116" s="1" t="s">
        <v>15</v>
      </c>
      <c r="F116" s="1" t="s">
        <v>15</v>
      </c>
      <c r="H116" s="1" t="s">
        <v>15</v>
      </c>
      <c r="J116" s="1" t="s">
        <v>15</v>
      </c>
      <c r="L116" s="1" t="s">
        <v>15</v>
      </c>
      <c r="O116" s="8" t="s">
        <v>15</v>
      </c>
      <c r="P116" s="8" t="s">
        <v>15</v>
      </c>
      <c r="Q116" s="8" t="s">
        <v>15</v>
      </c>
      <c r="R116" s="1" t="s">
        <v>15</v>
      </c>
      <c r="S116" s="1" t="s">
        <v>15</v>
      </c>
      <c r="T116" s="1" t="s">
        <v>15</v>
      </c>
      <c r="U116" s="1" t="s">
        <v>15</v>
      </c>
      <c r="V116" s="1" t="s">
        <v>15</v>
      </c>
      <c r="W116" s="1" t="s">
        <v>15</v>
      </c>
      <c r="X116" s="1" t="s">
        <v>15</v>
      </c>
      <c r="Y116" s="1" t="s">
        <v>15</v>
      </c>
      <c r="Z116" s="1" t="s">
        <v>15</v>
      </c>
      <c r="AA116" s="1">
        <v>0</v>
      </c>
      <c r="AB116" s="8">
        <v>0</v>
      </c>
      <c r="AC116" s="17">
        <f t="shared" si="21"/>
        <v>0</v>
      </c>
    </row>
  </sheetData>
  <autoFilter ref="A3:AC3">
    <sortState ref="A4:AC116">
      <sortCondition descending="1" ref="AC3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R31" sqref="R31"/>
    </sheetView>
  </sheetViews>
  <sheetFormatPr defaultRowHeight="16.5"/>
  <cols>
    <col min="1" max="1" width="25.25" bestFit="1" customWidth="1"/>
    <col min="2" max="2" width="9.5" bestFit="1" customWidth="1"/>
    <col min="3" max="3" width="16.625" bestFit="1" customWidth="1"/>
    <col min="4" max="4" width="15.25" bestFit="1" customWidth="1"/>
    <col min="5" max="5" width="11.75" bestFit="1" customWidth="1"/>
    <col min="6" max="6" width="27.75" bestFit="1" customWidth="1"/>
    <col min="7" max="7" width="21.875" bestFit="1" customWidth="1"/>
    <col min="8" max="8" width="8.625" bestFit="1" customWidth="1"/>
    <col min="9" max="9" width="14" bestFit="1" customWidth="1"/>
    <col min="10" max="11" width="22.5" bestFit="1" customWidth="1"/>
    <col min="12" max="12" width="13.5" bestFit="1" customWidth="1"/>
    <col min="13" max="13" width="18.5" bestFit="1" customWidth="1"/>
    <col min="14" max="14" width="9.5" bestFit="1" customWidth="1"/>
    <col min="15" max="15" width="14.125" bestFit="1" customWidth="1"/>
    <col min="16" max="16" width="22.5" bestFit="1" customWidth="1"/>
    <col min="17" max="17" width="9.5" bestFit="1" customWidth="1"/>
    <col min="18" max="18" width="21.875" bestFit="1" customWidth="1"/>
    <col min="19" max="19" width="11.5" bestFit="1" customWidth="1"/>
    <col min="20" max="20" width="13.75" bestFit="1" customWidth="1"/>
    <col min="21" max="21" width="15.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268</v>
      </c>
      <c r="F1" t="s">
        <v>4</v>
      </c>
      <c r="G1" t="s">
        <v>269</v>
      </c>
      <c r="H1" t="s">
        <v>270</v>
      </c>
      <c r="I1" t="s">
        <v>271</v>
      </c>
      <c r="J1" t="s">
        <v>5</v>
      </c>
      <c r="K1" t="s">
        <v>6</v>
      </c>
      <c r="L1" t="s">
        <v>272</v>
      </c>
      <c r="M1" t="s">
        <v>273</v>
      </c>
      <c r="N1" t="s">
        <v>7</v>
      </c>
      <c r="O1" t="s">
        <v>274</v>
      </c>
      <c r="P1" t="s">
        <v>275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>
      <c r="A2" t="s">
        <v>276</v>
      </c>
      <c r="B2">
        <v>5249999</v>
      </c>
      <c r="C2">
        <v>2144013</v>
      </c>
      <c r="D2">
        <v>-2334434</v>
      </c>
      <c r="E2" t="s">
        <v>15</v>
      </c>
      <c r="F2" t="s">
        <v>277</v>
      </c>
      <c r="G2">
        <v>953136</v>
      </c>
      <c r="H2">
        <v>17355</v>
      </c>
      <c r="I2">
        <v>484</v>
      </c>
      <c r="J2">
        <v>228</v>
      </c>
      <c r="K2">
        <v>108</v>
      </c>
      <c r="L2" t="s">
        <v>15</v>
      </c>
      <c r="M2" t="s">
        <v>15</v>
      </c>
      <c r="N2">
        <v>210698</v>
      </c>
      <c r="O2">
        <v>157569</v>
      </c>
      <c r="P2" t="s">
        <v>15</v>
      </c>
      <c r="Q2">
        <v>213999</v>
      </c>
      <c r="R2">
        <v>5521</v>
      </c>
      <c r="S2">
        <v>7991</v>
      </c>
      <c r="T2">
        <v>5501630</v>
      </c>
      <c r="U2">
        <v>1110705</v>
      </c>
    </row>
    <row r="3" spans="1:21">
      <c r="A3" t="s">
        <v>278</v>
      </c>
      <c r="B3">
        <v>1350000</v>
      </c>
      <c r="C3" t="s">
        <v>15</v>
      </c>
      <c r="D3">
        <v>-833</v>
      </c>
      <c r="E3" t="s">
        <v>15</v>
      </c>
      <c r="F3" t="s">
        <v>279</v>
      </c>
      <c r="G3" t="s">
        <v>15</v>
      </c>
      <c r="H3">
        <v>65907</v>
      </c>
      <c r="I3">
        <v>27</v>
      </c>
      <c r="J3">
        <v>140</v>
      </c>
      <c r="K3">
        <v>15</v>
      </c>
      <c r="L3" t="s">
        <v>15</v>
      </c>
      <c r="M3">
        <v>974293</v>
      </c>
      <c r="N3">
        <v>1621</v>
      </c>
      <c r="O3">
        <v>252055</v>
      </c>
      <c r="P3" t="s">
        <v>15</v>
      </c>
      <c r="Q3">
        <v>278601</v>
      </c>
      <c r="R3">
        <v>1593</v>
      </c>
      <c r="S3">
        <v>1858</v>
      </c>
      <c r="T3">
        <v>2669589</v>
      </c>
      <c r="U3">
        <v>252055</v>
      </c>
    </row>
    <row r="4" spans="1:21">
      <c r="A4" t="s">
        <v>280</v>
      </c>
      <c r="B4">
        <v>1500000</v>
      </c>
      <c r="C4" t="s">
        <v>15</v>
      </c>
      <c r="D4">
        <v>-3117011</v>
      </c>
      <c r="E4" t="s">
        <v>15</v>
      </c>
      <c r="F4" t="s">
        <v>281</v>
      </c>
      <c r="G4">
        <v>5538001</v>
      </c>
      <c r="H4">
        <v>34039</v>
      </c>
      <c r="I4">
        <v>32</v>
      </c>
      <c r="J4">
        <v>32</v>
      </c>
      <c r="K4">
        <v>21</v>
      </c>
      <c r="L4" t="s">
        <v>15</v>
      </c>
      <c r="M4">
        <v>1617011</v>
      </c>
      <c r="N4">
        <v>11350</v>
      </c>
      <c r="O4">
        <v>853064</v>
      </c>
      <c r="P4" t="s">
        <v>15</v>
      </c>
      <c r="Q4">
        <v>243293</v>
      </c>
      <c r="R4">
        <v>1035</v>
      </c>
      <c r="S4">
        <v>1045</v>
      </c>
      <c r="T4">
        <v>288682</v>
      </c>
      <c r="U4">
        <v>6391065</v>
      </c>
    </row>
    <row r="5" spans="1:21">
      <c r="A5" t="s">
        <v>282</v>
      </c>
      <c r="B5">
        <v>3000000</v>
      </c>
      <c r="C5" t="s">
        <v>15</v>
      </c>
      <c r="D5" t="s">
        <v>15</v>
      </c>
      <c r="E5" t="s">
        <v>15</v>
      </c>
      <c r="F5" t="s">
        <v>283</v>
      </c>
      <c r="G5">
        <v>2291113</v>
      </c>
      <c r="H5">
        <v>86174</v>
      </c>
      <c r="I5">
        <v>3069</v>
      </c>
      <c r="J5">
        <v>66</v>
      </c>
      <c r="K5">
        <v>609</v>
      </c>
      <c r="L5" t="s">
        <v>15</v>
      </c>
      <c r="M5">
        <v>1294981</v>
      </c>
      <c r="N5">
        <v>1661</v>
      </c>
      <c r="O5">
        <v>1323148</v>
      </c>
      <c r="P5" t="s">
        <v>15</v>
      </c>
      <c r="Q5">
        <v>365163</v>
      </c>
      <c r="R5">
        <v>2097</v>
      </c>
      <c r="S5">
        <v>3093</v>
      </c>
      <c r="T5">
        <v>4747979</v>
      </c>
      <c r="U5">
        <v>3614261</v>
      </c>
    </row>
    <row r="6" spans="1:21">
      <c r="A6" t="s">
        <v>284</v>
      </c>
      <c r="B6">
        <v>1000000</v>
      </c>
      <c r="C6" t="s">
        <v>15</v>
      </c>
      <c r="D6">
        <v>-235000</v>
      </c>
      <c r="E6" t="s">
        <v>15</v>
      </c>
      <c r="F6" t="s">
        <v>285</v>
      </c>
      <c r="G6" t="s">
        <v>15</v>
      </c>
      <c r="H6">
        <v>30674</v>
      </c>
      <c r="I6">
        <v>49</v>
      </c>
      <c r="J6">
        <v>58</v>
      </c>
      <c r="K6">
        <v>12</v>
      </c>
      <c r="L6" t="s">
        <v>15</v>
      </c>
      <c r="M6">
        <v>350000</v>
      </c>
      <c r="N6">
        <v>307895</v>
      </c>
      <c r="O6">
        <v>2502063</v>
      </c>
      <c r="P6" t="s">
        <v>15</v>
      </c>
      <c r="Q6">
        <v>415189</v>
      </c>
      <c r="R6">
        <v>1585</v>
      </c>
      <c r="S6">
        <v>1892</v>
      </c>
      <c r="T6">
        <v>1868758</v>
      </c>
      <c r="U6">
        <v>2502063</v>
      </c>
    </row>
    <row r="7" spans="1:21">
      <c r="A7" t="s">
        <v>286</v>
      </c>
      <c r="B7">
        <v>1700000</v>
      </c>
      <c r="C7" t="s">
        <v>15</v>
      </c>
      <c r="D7" t="s">
        <v>15</v>
      </c>
      <c r="E7" t="s">
        <v>15</v>
      </c>
      <c r="F7" t="s">
        <v>287</v>
      </c>
      <c r="G7" t="s">
        <v>15</v>
      </c>
      <c r="H7">
        <v>98849</v>
      </c>
      <c r="I7">
        <v>27</v>
      </c>
      <c r="J7">
        <v>40</v>
      </c>
      <c r="K7">
        <v>1</v>
      </c>
      <c r="L7" t="s">
        <v>15</v>
      </c>
      <c r="M7">
        <v>69223</v>
      </c>
      <c r="N7">
        <v>1936</v>
      </c>
      <c r="O7">
        <v>441096</v>
      </c>
      <c r="P7" t="s">
        <v>15</v>
      </c>
      <c r="Q7">
        <v>211788</v>
      </c>
      <c r="R7">
        <v>900</v>
      </c>
      <c r="S7">
        <v>1320</v>
      </c>
      <c r="T7">
        <v>2081796</v>
      </c>
      <c r="U7">
        <v>441096</v>
      </c>
    </row>
    <row r="8" spans="1:21">
      <c r="A8" t="s">
        <v>288</v>
      </c>
      <c r="B8">
        <v>2000000</v>
      </c>
      <c r="C8">
        <v>6426990</v>
      </c>
      <c r="D8">
        <v>-3367011</v>
      </c>
      <c r="E8" t="s">
        <v>15</v>
      </c>
      <c r="F8" t="s">
        <v>289</v>
      </c>
      <c r="G8">
        <v>10433518</v>
      </c>
      <c r="H8">
        <v>86987</v>
      </c>
      <c r="I8">
        <v>21</v>
      </c>
      <c r="J8">
        <v>242</v>
      </c>
      <c r="K8">
        <v>6</v>
      </c>
      <c r="L8">
        <v>2000000</v>
      </c>
      <c r="M8">
        <v>1617011</v>
      </c>
      <c r="N8">
        <v>7427621</v>
      </c>
      <c r="O8">
        <v>4188667</v>
      </c>
      <c r="P8" t="s">
        <v>15</v>
      </c>
      <c r="Q8">
        <v>1060932</v>
      </c>
      <c r="R8">
        <v>2979</v>
      </c>
      <c r="S8">
        <v>3275</v>
      </c>
      <c r="T8">
        <v>17252530</v>
      </c>
      <c r="U8">
        <v>14622185</v>
      </c>
    </row>
    <row r="9" spans="1:21">
      <c r="A9" t="s">
        <v>290</v>
      </c>
      <c r="B9" t="s">
        <v>15</v>
      </c>
      <c r="C9" t="s">
        <v>15</v>
      </c>
      <c r="D9">
        <v>-98784</v>
      </c>
      <c r="E9">
        <v>98784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>
        <v>32460</v>
      </c>
      <c r="P9">
        <v>-32460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</row>
    <row r="10" spans="1:21">
      <c r="A10" t="s">
        <v>291</v>
      </c>
      <c r="B10">
        <v>800000</v>
      </c>
      <c r="C10" t="s">
        <v>15</v>
      </c>
      <c r="D10">
        <v>-300000</v>
      </c>
      <c r="E10" t="s">
        <v>15</v>
      </c>
      <c r="F10" t="s">
        <v>292</v>
      </c>
      <c r="G10">
        <v>765920</v>
      </c>
      <c r="H10">
        <v>96268</v>
      </c>
      <c r="I10">
        <v>22</v>
      </c>
      <c r="J10">
        <v>188</v>
      </c>
      <c r="K10">
        <v>11</v>
      </c>
      <c r="L10" t="s">
        <v>15</v>
      </c>
      <c r="M10" t="s">
        <v>15</v>
      </c>
      <c r="N10">
        <v>891</v>
      </c>
      <c r="O10">
        <v>315068</v>
      </c>
      <c r="P10" t="s">
        <v>15</v>
      </c>
      <c r="Q10">
        <v>278601</v>
      </c>
      <c r="R10">
        <v>772</v>
      </c>
      <c r="S10">
        <v>865</v>
      </c>
      <c r="T10">
        <v>875760</v>
      </c>
      <c r="U10">
        <v>1080988</v>
      </c>
    </row>
    <row r="11" spans="1:21">
      <c r="A11" t="s">
        <v>293</v>
      </c>
      <c r="B11">
        <v>100000</v>
      </c>
      <c r="C11">
        <v>51365</v>
      </c>
      <c r="D11">
        <v>-200000</v>
      </c>
      <c r="E11" t="s">
        <v>15</v>
      </c>
      <c r="F11" t="s">
        <v>15</v>
      </c>
      <c r="G11">
        <v>4160672</v>
      </c>
      <c r="H11">
        <v>8409</v>
      </c>
      <c r="I11" t="s">
        <v>15</v>
      </c>
      <c r="J11" t="s">
        <v>15</v>
      </c>
      <c r="K11" t="s">
        <v>15</v>
      </c>
      <c r="L11" t="s">
        <v>15</v>
      </c>
      <c r="M11">
        <v>156250</v>
      </c>
      <c r="N11">
        <v>202052</v>
      </c>
      <c r="O11">
        <v>201483</v>
      </c>
      <c r="P11">
        <v>-140264</v>
      </c>
      <c r="Q11">
        <v>76399</v>
      </c>
      <c r="R11" t="s">
        <v>15</v>
      </c>
      <c r="S11" t="s">
        <v>15</v>
      </c>
      <c r="T11">
        <v>394475</v>
      </c>
      <c r="U11">
        <v>4221891</v>
      </c>
    </row>
    <row r="12" spans="1:21">
      <c r="A12" t="s">
        <v>294</v>
      </c>
      <c r="B12" t="s">
        <v>15</v>
      </c>
      <c r="C12">
        <v>3131860</v>
      </c>
      <c r="D12" t="s">
        <v>15</v>
      </c>
      <c r="E12" t="s">
        <v>15</v>
      </c>
      <c r="F12" t="s">
        <v>295</v>
      </c>
      <c r="G12">
        <v>5210569</v>
      </c>
      <c r="H12" t="s">
        <v>15</v>
      </c>
      <c r="I12">
        <v>1073</v>
      </c>
      <c r="J12">
        <v>44</v>
      </c>
      <c r="K12">
        <v>15</v>
      </c>
      <c r="L12" t="s">
        <v>15</v>
      </c>
      <c r="M12" t="s">
        <v>15</v>
      </c>
      <c r="N12" t="s">
        <v>15</v>
      </c>
      <c r="O12">
        <v>2046079</v>
      </c>
      <c r="P12" t="s">
        <v>15</v>
      </c>
      <c r="Q12" t="s">
        <v>15</v>
      </c>
      <c r="R12">
        <v>1074</v>
      </c>
      <c r="S12">
        <v>2350</v>
      </c>
      <c r="T12">
        <v>3131860</v>
      </c>
      <c r="U12">
        <v>7256648</v>
      </c>
    </row>
    <row r="13" spans="1:21">
      <c r="A13" t="s">
        <v>296</v>
      </c>
      <c r="B13" t="s">
        <v>15</v>
      </c>
      <c r="C13" t="s">
        <v>15</v>
      </c>
      <c r="D13" t="s">
        <v>15</v>
      </c>
      <c r="E13" t="s">
        <v>15</v>
      </c>
      <c r="F13" t="s">
        <v>297</v>
      </c>
      <c r="G13">
        <v>850477</v>
      </c>
      <c r="H13" t="s">
        <v>15</v>
      </c>
      <c r="I13">
        <v>26</v>
      </c>
      <c r="J13">
        <v>10</v>
      </c>
      <c r="K13">
        <v>0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>
        <v>739</v>
      </c>
      <c r="S13">
        <v>952</v>
      </c>
      <c r="T13" t="s">
        <v>15</v>
      </c>
      <c r="U13">
        <v>850477</v>
      </c>
    </row>
    <row r="14" spans="1:21">
      <c r="A14" t="s">
        <v>298</v>
      </c>
      <c r="B14" t="s">
        <v>15</v>
      </c>
      <c r="C14" t="s">
        <v>15</v>
      </c>
      <c r="D14" t="s">
        <v>15</v>
      </c>
      <c r="E14" t="s">
        <v>15</v>
      </c>
      <c r="F14" t="s">
        <v>299</v>
      </c>
      <c r="G14">
        <v>1426469</v>
      </c>
      <c r="H14" t="s">
        <v>15</v>
      </c>
      <c r="I14">
        <v>25</v>
      </c>
      <c r="J14">
        <v>39</v>
      </c>
      <c r="K14">
        <v>18</v>
      </c>
      <c r="L14" t="s">
        <v>15</v>
      </c>
      <c r="M14" t="s">
        <v>15</v>
      </c>
      <c r="N14" t="s">
        <v>15</v>
      </c>
      <c r="O14">
        <v>405999</v>
      </c>
      <c r="P14" t="s">
        <v>15</v>
      </c>
      <c r="Q14" t="s">
        <v>15</v>
      </c>
      <c r="R14">
        <v>583</v>
      </c>
      <c r="S14">
        <v>613</v>
      </c>
      <c r="T14" t="s">
        <v>15</v>
      </c>
      <c r="U14">
        <v>1832468</v>
      </c>
    </row>
    <row r="15" spans="1:21">
      <c r="A15" t="s">
        <v>300</v>
      </c>
      <c r="B15" t="s">
        <v>15</v>
      </c>
      <c r="C15" t="s">
        <v>15</v>
      </c>
      <c r="D15">
        <v>-38346</v>
      </c>
      <c r="E15">
        <v>38346</v>
      </c>
      <c r="F15" t="s">
        <v>15</v>
      </c>
      <c r="G15" t="s">
        <v>15</v>
      </c>
      <c r="H15">
        <v>2151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>
        <v>2151</v>
      </c>
      <c r="U15" t="s">
        <v>15</v>
      </c>
    </row>
    <row r="16" spans="1:21">
      <c r="A16" t="s">
        <v>301</v>
      </c>
      <c r="B16">
        <v>800000</v>
      </c>
      <c r="C16" t="s">
        <v>15</v>
      </c>
      <c r="D16">
        <v>-1284000</v>
      </c>
      <c r="E16" t="s">
        <v>15</v>
      </c>
      <c r="F16" t="s">
        <v>302</v>
      </c>
      <c r="G16">
        <v>8831913</v>
      </c>
      <c r="H16">
        <v>51124</v>
      </c>
      <c r="I16">
        <v>909</v>
      </c>
      <c r="J16">
        <v>64</v>
      </c>
      <c r="K16">
        <v>20</v>
      </c>
      <c r="L16" t="s">
        <v>15</v>
      </c>
      <c r="M16">
        <v>484000</v>
      </c>
      <c r="N16">
        <v>7482</v>
      </c>
      <c r="O16">
        <v>1787380</v>
      </c>
      <c r="P16">
        <v>-1787380</v>
      </c>
      <c r="Q16">
        <v>492375</v>
      </c>
      <c r="R16">
        <v>1401</v>
      </c>
      <c r="S16">
        <v>2181</v>
      </c>
      <c r="T16">
        <v>550981</v>
      </c>
      <c r="U16">
        <v>8831913</v>
      </c>
    </row>
    <row r="17" spans="1:21">
      <c r="A17" t="s">
        <v>303</v>
      </c>
      <c r="B17" t="s">
        <v>15</v>
      </c>
      <c r="C17" t="s">
        <v>15</v>
      </c>
      <c r="D17" t="s">
        <v>15</v>
      </c>
      <c r="E17" t="s">
        <v>15</v>
      </c>
      <c r="F17" t="s">
        <v>304</v>
      </c>
      <c r="G17" t="s">
        <v>15</v>
      </c>
      <c r="H17" t="s">
        <v>15</v>
      </c>
      <c r="I17">
        <v>16</v>
      </c>
      <c r="J17">
        <v>0</v>
      </c>
      <c r="K17">
        <v>1</v>
      </c>
      <c r="L17" t="s">
        <v>15</v>
      </c>
      <c r="M17" t="s">
        <v>15</v>
      </c>
      <c r="N17" t="s">
        <v>15</v>
      </c>
      <c r="O17">
        <v>47304</v>
      </c>
      <c r="P17" t="s">
        <v>15</v>
      </c>
      <c r="Q17" t="s">
        <v>15</v>
      </c>
      <c r="R17">
        <v>3</v>
      </c>
      <c r="S17">
        <v>58</v>
      </c>
      <c r="T17" t="s">
        <v>15</v>
      </c>
      <c r="U17">
        <v>47304</v>
      </c>
    </row>
    <row r="18" spans="1:21">
      <c r="A18" t="s">
        <v>305</v>
      </c>
      <c r="B18">
        <v>425000</v>
      </c>
      <c r="C18">
        <v>875307</v>
      </c>
      <c r="D18">
        <v>-775241</v>
      </c>
      <c r="E18" t="s">
        <v>15</v>
      </c>
      <c r="F18" t="s">
        <v>306</v>
      </c>
      <c r="G18">
        <v>2027865</v>
      </c>
      <c r="H18">
        <v>52255</v>
      </c>
      <c r="I18" t="s">
        <v>15</v>
      </c>
      <c r="J18" t="s">
        <v>15</v>
      </c>
      <c r="K18" t="s">
        <v>15</v>
      </c>
      <c r="L18" t="s">
        <v>15</v>
      </c>
      <c r="M18">
        <v>415657</v>
      </c>
      <c r="N18">
        <v>1105</v>
      </c>
      <c r="O18">
        <v>315068</v>
      </c>
      <c r="P18">
        <v>-315068</v>
      </c>
      <c r="Q18">
        <v>210500</v>
      </c>
      <c r="R18" t="s">
        <v>15</v>
      </c>
      <c r="S18" t="s">
        <v>15</v>
      </c>
      <c r="T18">
        <v>1204583</v>
      </c>
      <c r="U18">
        <v>2027865</v>
      </c>
    </row>
    <row r="19" spans="1:21">
      <c r="A19" t="s">
        <v>307</v>
      </c>
      <c r="B19" t="s">
        <v>15</v>
      </c>
      <c r="C19" t="s">
        <v>15</v>
      </c>
      <c r="D19">
        <v>-51042</v>
      </c>
      <c r="E19" t="s">
        <v>15</v>
      </c>
      <c r="F19" t="s">
        <v>308</v>
      </c>
      <c r="G19" t="s">
        <v>15</v>
      </c>
      <c r="H19">
        <v>116335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>
        <v>465357</v>
      </c>
      <c r="O19">
        <v>1034346</v>
      </c>
      <c r="P19" t="s">
        <v>15</v>
      </c>
      <c r="Q19">
        <v>174246</v>
      </c>
      <c r="R19" t="s">
        <v>15</v>
      </c>
      <c r="S19" t="s">
        <v>15</v>
      </c>
      <c r="T19">
        <v>704896</v>
      </c>
      <c r="U19">
        <v>1034346</v>
      </c>
    </row>
    <row r="20" spans="1:21">
      <c r="A20" t="s">
        <v>309</v>
      </c>
      <c r="B20">
        <v>400000</v>
      </c>
      <c r="C20">
        <v>260455</v>
      </c>
      <c r="D20">
        <v>-201641</v>
      </c>
      <c r="E20" t="s">
        <v>15</v>
      </c>
      <c r="F20" t="s">
        <v>310</v>
      </c>
      <c r="G20" t="s">
        <v>15</v>
      </c>
      <c r="H20">
        <v>129142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>
        <v>69</v>
      </c>
      <c r="O20">
        <v>145796</v>
      </c>
      <c r="P20">
        <v>-82782</v>
      </c>
      <c r="Q20">
        <v>239671</v>
      </c>
      <c r="R20" t="s">
        <v>15</v>
      </c>
      <c r="S20" t="s">
        <v>15</v>
      </c>
      <c r="T20">
        <v>827696</v>
      </c>
      <c r="U20">
        <v>63014</v>
      </c>
    </row>
    <row r="21" spans="1:21">
      <c r="A21" t="s">
        <v>311</v>
      </c>
      <c r="B21" t="s">
        <v>15</v>
      </c>
      <c r="C21">
        <v>564348</v>
      </c>
      <c r="D21" t="s">
        <v>15</v>
      </c>
      <c r="E21" t="s">
        <v>15</v>
      </c>
      <c r="F21" t="s">
        <v>312</v>
      </c>
      <c r="G21">
        <v>886231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>
        <v>208809</v>
      </c>
      <c r="P21" t="s">
        <v>15</v>
      </c>
      <c r="Q21" t="s">
        <v>15</v>
      </c>
      <c r="R21" t="s">
        <v>15</v>
      </c>
      <c r="S21" t="s">
        <v>15</v>
      </c>
      <c r="T21">
        <v>564348</v>
      </c>
      <c r="U21">
        <v>1095040</v>
      </c>
    </row>
    <row r="22" spans="1:21">
      <c r="A22" t="s">
        <v>313</v>
      </c>
      <c r="B22">
        <v>97343619</v>
      </c>
      <c r="C22">
        <v>32083396</v>
      </c>
      <c r="D22">
        <v>-27992891</v>
      </c>
      <c r="E22">
        <v>1398517</v>
      </c>
      <c r="F22" t="s">
        <v>15</v>
      </c>
      <c r="G22">
        <v>311764000</v>
      </c>
      <c r="H22">
        <v>5235198</v>
      </c>
      <c r="I22" t="s">
        <v>15</v>
      </c>
      <c r="J22" t="s">
        <v>15</v>
      </c>
      <c r="K22" t="s">
        <v>15</v>
      </c>
      <c r="L22">
        <v>83925000</v>
      </c>
      <c r="M22">
        <v>48521928</v>
      </c>
      <c r="N22">
        <v>42667589</v>
      </c>
      <c r="O22">
        <v>130322299</v>
      </c>
      <c r="P22">
        <v>-7576788</v>
      </c>
      <c r="Q22">
        <v>26704229</v>
      </c>
      <c r="R22" t="s">
        <v>15</v>
      </c>
      <c r="S22" t="s">
        <v>15</v>
      </c>
      <c r="T22">
        <v>309886585</v>
      </c>
      <c r="U22">
        <v>434509511</v>
      </c>
    </row>
    <row r="23" spans="1:21">
      <c r="A23" t="s">
        <v>314</v>
      </c>
      <c r="B23">
        <v>2500000</v>
      </c>
      <c r="C23" t="s">
        <v>15</v>
      </c>
      <c r="D23" t="s">
        <v>15</v>
      </c>
      <c r="E23" t="s">
        <v>15</v>
      </c>
      <c r="F23" t="s">
        <v>315</v>
      </c>
      <c r="G23">
        <v>940257</v>
      </c>
      <c r="H23">
        <v>95924</v>
      </c>
      <c r="I23">
        <v>75</v>
      </c>
      <c r="J23">
        <v>42</v>
      </c>
      <c r="K23">
        <v>37</v>
      </c>
      <c r="L23" t="s">
        <v>15</v>
      </c>
      <c r="M23">
        <v>374347</v>
      </c>
      <c r="N23">
        <v>401481</v>
      </c>
      <c r="O23">
        <v>1392142</v>
      </c>
      <c r="P23" t="s">
        <v>15</v>
      </c>
      <c r="Q23">
        <v>304588</v>
      </c>
      <c r="R23">
        <v>1604</v>
      </c>
      <c r="S23">
        <v>1755</v>
      </c>
      <c r="T23">
        <v>3676340</v>
      </c>
      <c r="U23">
        <v>2332399</v>
      </c>
    </row>
    <row r="24" spans="1:21">
      <c r="A24" t="s">
        <v>316</v>
      </c>
      <c r="B24">
        <v>600000</v>
      </c>
      <c r="C24" t="s">
        <v>15</v>
      </c>
      <c r="D24" t="s">
        <v>15</v>
      </c>
      <c r="E24" t="s">
        <v>15</v>
      </c>
      <c r="F24" t="s">
        <v>317</v>
      </c>
      <c r="G24" t="s">
        <v>15</v>
      </c>
      <c r="H24">
        <v>94299</v>
      </c>
      <c r="I24">
        <v>29</v>
      </c>
      <c r="J24">
        <v>38</v>
      </c>
      <c r="K24">
        <v>1</v>
      </c>
      <c r="L24" t="s">
        <v>15</v>
      </c>
      <c r="M24" t="s">
        <v>15</v>
      </c>
      <c r="N24">
        <v>1740</v>
      </c>
      <c r="O24">
        <v>585062</v>
      </c>
      <c r="P24" t="s">
        <v>15</v>
      </c>
      <c r="Q24">
        <v>365788</v>
      </c>
      <c r="R24">
        <v>702</v>
      </c>
      <c r="S24">
        <v>807</v>
      </c>
      <c r="T24">
        <v>1061827</v>
      </c>
      <c r="U24">
        <v>585062</v>
      </c>
    </row>
    <row r="25" spans="1:21">
      <c r="A25" t="s">
        <v>318</v>
      </c>
      <c r="B25" t="s">
        <v>15</v>
      </c>
      <c r="C25" t="s">
        <v>15</v>
      </c>
      <c r="D25" t="s">
        <v>15</v>
      </c>
      <c r="E25" t="s">
        <v>15</v>
      </c>
      <c r="F25" t="s">
        <v>319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>
        <v>189583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>
        <v>189583</v>
      </c>
      <c r="U25" t="s">
        <v>15</v>
      </c>
    </row>
    <row r="26" spans="1:21">
      <c r="A26" t="s">
        <v>320</v>
      </c>
      <c r="B26">
        <v>325000</v>
      </c>
      <c r="C26" t="s">
        <v>15</v>
      </c>
      <c r="D26" t="s">
        <v>15</v>
      </c>
      <c r="E26" t="s">
        <v>15</v>
      </c>
      <c r="F26" t="s">
        <v>321</v>
      </c>
      <c r="G26" t="s">
        <v>15</v>
      </c>
      <c r="H26">
        <v>35018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>
        <v>1411</v>
      </c>
      <c r="O26">
        <v>208510</v>
      </c>
      <c r="P26" t="s">
        <v>15</v>
      </c>
      <c r="Q26">
        <v>267093</v>
      </c>
      <c r="R26" t="s">
        <v>15</v>
      </c>
      <c r="S26" t="s">
        <v>15</v>
      </c>
      <c r="T26">
        <v>628522</v>
      </c>
      <c r="U26">
        <v>208510</v>
      </c>
    </row>
    <row r="27" spans="1:21">
      <c r="A27" t="s">
        <v>322</v>
      </c>
      <c r="B27">
        <v>300000</v>
      </c>
      <c r="C27" t="s">
        <v>15</v>
      </c>
      <c r="D27">
        <v>-159792</v>
      </c>
      <c r="E27" t="s">
        <v>15</v>
      </c>
      <c r="F27" t="s">
        <v>323</v>
      </c>
      <c r="G27" t="s">
        <v>15</v>
      </c>
      <c r="H27" t="s">
        <v>15</v>
      </c>
      <c r="I27">
        <v>15</v>
      </c>
      <c r="J27">
        <v>29</v>
      </c>
      <c r="K27">
        <v>7</v>
      </c>
      <c r="L27" t="s">
        <v>15</v>
      </c>
      <c r="M27">
        <v>75000</v>
      </c>
      <c r="N27">
        <v>540</v>
      </c>
      <c r="O27">
        <v>307301</v>
      </c>
      <c r="P27">
        <v>-307301</v>
      </c>
      <c r="Q27">
        <v>261809</v>
      </c>
      <c r="R27">
        <v>196</v>
      </c>
      <c r="S27">
        <v>312</v>
      </c>
      <c r="T27">
        <v>477557</v>
      </c>
      <c r="U27" t="s">
        <v>15</v>
      </c>
    </row>
    <row r="28" spans="1:21" s="26" customFormat="1">
      <c r="A28" s="26" t="s">
        <v>337</v>
      </c>
      <c r="B28" s="26" t="s">
        <v>15</v>
      </c>
      <c r="C28" s="26" t="s">
        <v>15</v>
      </c>
      <c r="D28" s="26" t="s">
        <v>15</v>
      </c>
      <c r="E28" s="26">
        <v>137864</v>
      </c>
      <c r="F28" s="26" t="s">
        <v>325</v>
      </c>
      <c r="G28" s="26">
        <v>2604490</v>
      </c>
      <c r="H28" s="26" t="s">
        <v>15</v>
      </c>
      <c r="I28" s="26">
        <v>29</v>
      </c>
      <c r="J28" s="26">
        <v>0</v>
      </c>
      <c r="K28" s="26">
        <v>1</v>
      </c>
      <c r="L28" s="26" t="s">
        <v>15</v>
      </c>
      <c r="M28" s="26" t="s">
        <v>15</v>
      </c>
      <c r="N28" s="26">
        <v>137864</v>
      </c>
      <c r="O28" s="26">
        <v>-2604490</v>
      </c>
      <c r="P28" s="26">
        <v>15456290</v>
      </c>
      <c r="Q28" s="26" t="s">
        <v>15</v>
      </c>
      <c r="R28" s="26">
        <v>463</v>
      </c>
      <c r="S28" s="26">
        <v>523</v>
      </c>
      <c r="T28" s="26">
        <v>15456290</v>
      </c>
      <c r="U28" s="26" t="s">
        <v>15</v>
      </c>
    </row>
    <row r="29" spans="1:21">
      <c r="A29" t="s">
        <v>326</v>
      </c>
      <c r="B29" t="s">
        <v>15</v>
      </c>
      <c r="C29">
        <v>53625</v>
      </c>
      <c r="D29" t="s">
        <v>15</v>
      </c>
      <c r="E29" t="s">
        <v>15</v>
      </c>
      <c r="F29" t="s">
        <v>15</v>
      </c>
      <c r="G29">
        <v>1030329</v>
      </c>
      <c r="H29">
        <v>33785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>
        <v>87410</v>
      </c>
      <c r="U29">
        <v>1030329</v>
      </c>
    </row>
    <row r="30" spans="1:21">
      <c r="A30" t="s">
        <v>327</v>
      </c>
      <c r="B30">
        <v>1000000</v>
      </c>
      <c r="C30" t="s">
        <v>15</v>
      </c>
      <c r="D30" t="s">
        <v>15</v>
      </c>
      <c r="E30" t="s">
        <v>15</v>
      </c>
      <c r="F30" t="s">
        <v>328</v>
      </c>
      <c r="G30">
        <v>1465734</v>
      </c>
      <c r="H30">
        <v>38559</v>
      </c>
      <c r="I30">
        <v>40</v>
      </c>
      <c r="J30">
        <v>23</v>
      </c>
      <c r="K30">
        <v>8</v>
      </c>
      <c r="L30" t="s">
        <v>15</v>
      </c>
      <c r="M30">
        <v>369721</v>
      </c>
      <c r="N30">
        <v>425688</v>
      </c>
      <c r="O30">
        <v>378082</v>
      </c>
      <c r="P30" t="s">
        <v>15</v>
      </c>
      <c r="Q30">
        <v>213625</v>
      </c>
      <c r="R30">
        <v>1336</v>
      </c>
      <c r="S30">
        <v>1607</v>
      </c>
      <c r="T30">
        <v>2047593</v>
      </c>
      <c r="U30">
        <v>1843816</v>
      </c>
    </row>
    <row r="31" spans="1:21">
      <c r="A31" t="s">
        <v>329</v>
      </c>
      <c r="B31">
        <v>1500000</v>
      </c>
      <c r="C31" t="s">
        <v>15</v>
      </c>
      <c r="D31" t="s">
        <v>15</v>
      </c>
      <c r="E31" t="s">
        <v>15</v>
      </c>
      <c r="F31" t="s">
        <v>330</v>
      </c>
      <c r="G31">
        <v>1835558</v>
      </c>
      <c r="H31" t="s">
        <v>15</v>
      </c>
      <c r="I31">
        <v>92</v>
      </c>
      <c r="J31">
        <v>28</v>
      </c>
      <c r="K31">
        <v>23</v>
      </c>
      <c r="L31" t="s">
        <v>15</v>
      </c>
      <c r="M31">
        <v>554422</v>
      </c>
      <c r="N31">
        <v>1852186</v>
      </c>
      <c r="O31">
        <v>1293424</v>
      </c>
      <c r="P31" t="s">
        <v>15</v>
      </c>
      <c r="Q31">
        <v>428780</v>
      </c>
      <c r="R31">
        <v>2103</v>
      </c>
      <c r="S31">
        <v>3187</v>
      </c>
      <c r="T31">
        <v>4335388</v>
      </c>
      <c r="U31">
        <v>3128982</v>
      </c>
    </row>
    <row r="32" spans="1:21">
      <c r="A32" t="s">
        <v>331</v>
      </c>
      <c r="B32" t="s">
        <v>15</v>
      </c>
      <c r="C32">
        <v>504610</v>
      </c>
      <c r="D32" t="s">
        <v>15</v>
      </c>
      <c r="E32" t="s">
        <v>15</v>
      </c>
      <c r="F32" t="s">
        <v>332</v>
      </c>
      <c r="G32">
        <v>2218275</v>
      </c>
      <c r="H32" t="s">
        <v>15</v>
      </c>
      <c r="I32">
        <v>12</v>
      </c>
      <c r="J32">
        <v>0</v>
      </c>
      <c r="K32">
        <v>0</v>
      </c>
      <c r="L32" t="s">
        <v>15</v>
      </c>
      <c r="M32">
        <v>461912</v>
      </c>
      <c r="N32" t="s">
        <v>15</v>
      </c>
      <c r="O32" t="s">
        <v>15</v>
      </c>
      <c r="P32" t="s">
        <v>15</v>
      </c>
      <c r="Q32" t="s">
        <v>15</v>
      </c>
      <c r="R32">
        <v>23</v>
      </c>
      <c r="S32">
        <v>169</v>
      </c>
      <c r="T32">
        <v>966522</v>
      </c>
      <c r="U32">
        <v>2218275</v>
      </c>
    </row>
    <row r="33" spans="1:21">
      <c r="A33" t="s">
        <v>333</v>
      </c>
      <c r="B33">
        <v>200000</v>
      </c>
      <c r="C33">
        <v>204075</v>
      </c>
      <c r="D33" t="s">
        <v>15</v>
      </c>
      <c r="E33" t="s">
        <v>15</v>
      </c>
      <c r="F33" t="s">
        <v>334</v>
      </c>
      <c r="G33">
        <v>2549361</v>
      </c>
      <c r="H33">
        <v>57727</v>
      </c>
      <c r="I33" t="s">
        <v>15</v>
      </c>
      <c r="J33" t="s">
        <v>15</v>
      </c>
      <c r="K33" t="s">
        <v>15</v>
      </c>
      <c r="L33" t="s">
        <v>15</v>
      </c>
      <c r="M33">
        <v>175000</v>
      </c>
      <c r="N33">
        <v>2630</v>
      </c>
      <c r="O33">
        <v>514847</v>
      </c>
      <c r="P33" t="s">
        <v>15</v>
      </c>
      <c r="Q33">
        <v>236457</v>
      </c>
      <c r="R33" t="s">
        <v>15</v>
      </c>
      <c r="S33" t="s">
        <v>15</v>
      </c>
      <c r="T33">
        <v>875889</v>
      </c>
      <c r="U33">
        <v>3064208</v>
      </c>
    </row>
    <row r="34" spans="1:21">
      <c r="A34" t="s">
        <v>335</v>
      </c>
      <c r="B34">
        <v>2600000</v>
      </c>
      <c r="C34" t="s">
        <v>15</v>
      </c>
      <c r="D34" t="s">
        <v>15</v>
      </c>
      <c r="E34" t="s">
        <v>15</v>
      </c>
      <c r="F34" t="s">
        <v>336</v>
      </c>
      <c r="G34">
        <v>1104054</v>
      </c>
      <c r="H34">
        <v>137108</v>
      </c>
      <c r="I34">
        <v>48</v>
      </c>
      <c r="J34">
        <v>58</v>
      </c>
      <c r="K34">
        <v>26</v>
      </c>
      <c r="L34" t="s">
        <v>15</v>
      </c>
      <c r="M34">
        <v>694862</v>
      </c>
      <c r="N34">
        <v>297353</v>
      </c>
      <c r="O34">
        <v>558801</v>
      </c>
      <c r="P34" t="s">
        <v>15</v>
      </c>
      <c r="Q34">
        <v>370448</v>
      </c>
      <c r="R34">
        <v>2228</v>
      </c>
      <c r="S34">
        <v>2355</v>
      </c>
      <c r="T34">
        <v>4099771</v>
      </c>
      <c r="U34">
        <v>1662855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J28" sqref="J28"/>
    </sheetView>
  </sheetViews>
  <sheetFormatPr defaultRowHeight="15.75"/>
  <cols>
    <col min="1" max="1" width="25.75" style="1" bestFit="1" customWidth="1"/>
    <col min="2" max="2" width="34.5" style="1" bestFit="1" customWidth="1"/>
    <col min="3" max="3" width="19" style="1" bestFit="1" customWidth="1"/>
    <col min="4" max="6" width="31.5" style="1" bestFit="1" customWidth="1"/>
    <col min="7" max="7" width="16.5" style="1" bestFit="1" customWidth="1"/>
    <col min="8" max="8" width="31.5" style="1" bestFit="1" customWidth="1"/>
    <col min="9" max="9" width="22.75" style="1" bestFit="1" customWidth="1"/>
    <col min="10" max="10" width="34" style="1" bestFit="1" customWidth="1"/>
    <col min="11" max="11" width="24" style="1" bestFit="1" customWidth="1"/>
    <col min="12" max="12" width="10.75" style="1" bestFit="1" customWidth="1"/>
    <col min="13" max="13" width="24" style="1" bestFit="1" customWidth="1"/>
    <col min="14" max="14" width="21.5" style="1" bestFit="1" customWidth="1"/>
    <col min="15" max="15" width="19" style="1" bestFit="1" customWidth="1"/>
    <col min="16" max="16" width="12.75" style="1" bestFit="1" customWidth="1"/>
    <col min="17" max="17" width="19" style="1" bestFit="1" customWidth="1"/>
    <col min="18" max="18" width="26.5" style="1" bestFit="1" customWidth="1"/>
    <col min="19" max="20" width="10.75" style="1" bestFit="1" customWidth="1"/>
    <col min="21" max="21" width="20.25" style="1" bestFit="1" customWidth="1"/>
    <col min="22" max="16384" width="9" style="1"/>
  </cols>
  <sheetData>
    <row r="1" spans="1:21">
      <c r="A1" s="1" t="s">
        <v>0</v>
      </c>
      <c r="B1" s="1" t="s">
        <v>4</v>
      </c>
      <c r="C1" s="22" t="s">
        <v>271</v>
      </c>
      <c r="D1" s="22" t="s">
        <v>5</v>
      </c>
      <c r="E1" s="22" t="s">
        <v>6</v>
      </c>
      <c r="F1" s="22" t="s">
        <v>10</v>
      </c>
      <c r="G1" s="22" t="s">
        <v>11</v>
      </c>
      <c r="H1" s="23" t="s">
        <v>269</v>
      </c>
      <c r="I1" s="23" t="s">
        <v>274</v>
      </c>
      <c r="J1" s="23" t="s">
        <v>275</v>
      </c>
      <c r="K1" s="23" t="s">
        <v>13</v>
      </c>
      <c r="L1" s="24" t="s">
        <v>1</v>
      </c>
      <c r="M1" s="24" t="s">
        <v>2</v>
      </c>
      <c r="N1" s="24" t="s">
        <v>3</v>
      </c>
      <c r="O1" s="24" t="s">
        <v>268</v>
      </c>
      <c r="P1" s="24" t="s">
        <v>270</v>
      </c>
      <c r="Q1" s="24" t="s">
        <v>272</v>
      </c>
      <c r="R1" s="24" t="s">
        <v>273</v>
      </c>
      <c r="S1" s="24" t="s">
        <v>7</v>
      </c>
      <c r="T1" s="24" t="s">
        <v>9</v>
      </c>
      <c r="U1" s="24" t="s">
        <v>12</v>
      </c>
    </row>
    <row r="2" spans="1:21">
      <c r="A2" s="1" t="s">
        <v>276</v>
      </c>
      <c r="B2" s="1" t="s">
        <v>277</v>
      </c>
      <c r="C2" s="1">
        <v>484</v>
      </c>
      <c r="D2" s="1">
        <v>228</v>
      </c>
      <c r="E2" s="1">
        <v>108</v>
      </c>
      <c r="F2" s="1">
        <v>5521</v>
      </c>
      <c r="G2" s="1">
        <v>7991</v>
      </c>
      <c r="H2" s="1">
        <v>953136</v>
      </c>
      <c r="I2" s="1">
        <v>157569</v>
      </c>
      <c r="J2" s="1" t="s">
        <v>15</v>
      </c>
      <c r="K2" s="1">
        <v>1110705</v>
      </c>
      <c r="L2" s="1">
        <v>5249999</v>
      </c>
      <c r="M2" s="1">
        <v>2144013</v>
      </c>
      <c r="N2" s="1">
        <v>-2334434</v>
      </c>
      <c r="O2" s="1" t="s">
        <v>15</v>
      </c>
      <c r="P2" s="1">
        <v>17355</v>
      </c>
      <c r="Q2" s="1" t="s">
        <v>15</v>
      </c>
      <c r="R2" s="1" t="s">
        <v>15</v>
      </c>
      <c r="S2" s="1">
        <v>210698</v>
      </c>
      <c r="T2" s="1">
        <v>213999</v>
      </c>
      <c r="U2" s="1">
        <v>5501630</v>
      </c>
    </row>
    <row r="3" spans="1:21">
      <c r="A3" s="1" t="s">
        <v>278</v>
      </c>
      <c r="B3" s="1" t="s">
        <v>279</v>
      </c>
      <c r="C3" s="1">
        <v>27</v>
      </c>
      <c r="D3" s="1">
        <v>140</v>
      </c>
      <c r="E3" s="1">
        <v>15</v>
      </c>
      <c r="F3" s="1">
        <v>1593</v>
      </c>
      <c r="G3" s="1">
        <v>1858</v>
      </c>
      <c r="H3" s="1" t="s">
        <v>15</v>
      </c>
      <c r="I3" s="1">
        <v>252055</v>
      </c>
      <c r="J3" s="1" t="s">
        <v>15</v>
      </c>
      <c r="K3" s="1">
        <v>252055</v>
      </c>
      <c r="L3" s="1">
        <v>1350000</v>
      </c>
      <c r="M3" s="1" t="s">
        <v>15</v>
      </c>
      <c r="N3" s="1">
        <v>-833</v>
      </c>
      <c r="O3" s="1" t="s">
        <v>15</v>
      </c>
      <c r="P3" s="1">
        <v>65907</v>
      </c>
      <c r="Q3" s="1" t="s">
        <v>15</v>
      </c>
      <c r="R3" s="1">
        <v>974293</v>
      </c>
      <c r="S3" s="1">
        <v>1621</v>
      </c>
      <c r="T3" s="1">
        <v>278601</v>
      </c>
      <c r="U3" s="1">
        <v>2669589</v>
      </c>
    </row>
    <row r="4" spans="1:21">
      <c r="A4" s="1" t="s">
        <v>280</v>
      </c>
      <c r="B4" s="1" t="s">
        <v>281</v>
      </c>
      <c r="C4" s="1">
        <v>32</v>
      </c>
      <c r="D4" s="1">
        <v>32</v>
      </c>
      <c r="E4" s="1">
        <v>21</v>
      </c>
      <c r="F4" s="1">
        <v>1035</v>
      </c>
      <c r="G4" s="1">
        <v>1045</v>
      </c>
      <c r="H4" s="1">
        <v>5538001</v>
      </c>
      <c r="I4" s="1">
        <v>853064</v>
      </c>
      <c r="J4" s="1" t="s">
        <v>15</v>
      </c>
      <c r="K4" s="1">
        <v>6391065</v>
      </c>
      <c r="L4" s="1">
        <v>1500000</v>
      </c>
      <c r="M4" s="1" t="s">
        <v>15</v>
      </c>
      <c r="N4" s="1">
        <v>-3117011</v>
      </c>
      <c r="O4" s="1" t="s">
        <v>15</v>
      </c>
      <c r="P4" s="1">
        <v>34039</v>
      </c>
      <c r="Q4" s="1" t="s">
        <v>15</v>
      </c>
      <c r="R4" s="1">
        <v>1617011</v>
      </c>
      <c r="S4" s="1">
        <v>11350</v>
      </c>
      <c r="T4" s="1">
        <v>243293</v>
      </c>
      <c r="U4" s="1">
        <v>288682</v>
      </c>
    </row>
    <row r="5" spans="1:21">
      <c r="A5" s="1" t="s">
        <v>282</v>
      </c>
      <c r="B5" s="1" t="s">
        <v>283</v>
      </c>
      <c r="C5" s="1">
        <v>3069</v>
      </c>
      <c r="D5" s="1">
        <v>66</v>
      </c>
      <c r="E5" s="1">
        <v>609</v>
      </c>
      <c r="F5" s="1">
        <v>2097</v>
      </c>
      <c r="G5" s="1">
        <v>3093</v>
      </c>
      <c r="H5" s="1">
        <v>2291113</v>
      </c>
      <c r="I5" s="1">
        <v>1323148</v>
      </c>
      <c r="J5" s="1" t="s">
        <v>15</v>
      </c>
      <c r="K5" s="1">
        <v>3614261</v>
      </c>
      <c r="L5" s="1">
        <v>3000000</v>
      </c>
      <c r="M5" s="1" t="s">
        <v>15</v>
      </c>
      <c r="N5" s="1" t="s">
        <v>15</v>
      </c>
      <c r="O5" s="1" t="s">
        <v>15</v>
      </c>
      <c r="P5" s="1">
        <v>86174</v>
      </c>
      <c r="Q5" s="1" t="s">
        <v>15</v>
      </c>
      <c r="R5" s="1">
        <v>1294981</v>
      </c>
      <c r="S5" s="1">
        <v>1661</v>
      </c>
      <c r="T5" s="1">
        <v>365163</v>
      </c>
      <c r="U5" s="1">
        <v>4747979</v>
      </c>
    </row>
    <row r="6" spans="1:21">
      <c r="A6" s="1" t="s">
        <v>284</v>
      </c>
      <c r="B6" s="1" t="s">
        <v>285</v>
      </c>
      <c r="C6" s="1">
        <v>49</v>
      </c>
      <c r="D6" s="1">
        <v>58</v>
      </c>
      <c r="E6" s="1">
        <v>12</v>
      </c>
      <c r="F6" s="1">
        <v>1585</v>
      </c>
      <c r="G6" s="1">
        <v>1892</v>
      </c>
      <c r="H6" s="1" t="s">
        <v>15</v>
      </c>
      <c r="I6" s="1">
        <v>2502063</v>
      </c>
      <c r="J6" s="1" t="s">
        <v>15</v>
      </c>
      <c r="K6" s="1">
        <v>2502063</v>
      </c>
      <c r="L6" s="1">
        <v>1000000</v>
      </c>
      <c r="M6" s="1" t="s">
        <v>15</v>
      </c>
      <c r="N6" s="1">
        <v>-235000</v>
      </c>
      <c r="O6" s="1" t="s">
        <v>15</v>
      </c>
      <c r="P6" s="1">
        <v>30674</v>
      </c>
      <c r="Q6" s="1" t="s">
        <v>15</v>
      </c>
      <c r="R6" s="1">
        <v>350000</v>
      </c>
      <c r="S6" s="1">
        <v>307895</v>
      </c>
      <c r="T6" s="1">
        <v>415189</v>
      </c>
      <c r="U6" s="1">
        <v>1868758</v>
      </c>
    </row>
    <row r="7" spans="1:21">
      <c r="A7" s="1" t="s">
        <v>286</v>
      </c>
      <c r="B7" s="1" t="s">
        <v>287</v>
      </c>
      <c r="C7" s="1">
        <v>27</v>
      </c>
      <c r="D7" s="1">
        <v>40</v>
      </c>
      <c r="E7" s="1">
        <v>1</v>
      </c>
      <c r="F7" s="1">
        <v>900</v>
      </c>
      <c r="G7" s="1">
        <v>1320</v>
      </c>
      <c r="H7" s="1" t="s">
        <v>15</v>
      </c>
      <c r="I7" s="1">
        <v>441096</v>
      </c>
      <c r="J7" s="1" t="s">
        <v>15</v>
      </c>
      <c r="K7" s="1">
        <v>441096</v>
      </c>
      <c r="L7" s="1">
        <v>1700000</v>
      </c>
      <c r="M7" s="1" t="s">
        <v>15</v>
      </c>
      <c r="N7" s="1" t="s">
        <v>15</v>
      </c>
      <c r="O7" s="1" t="s">
        <v>15</v>
      </c>
      <c r="P7" s="1">
        <v>98849</v>
      </c>
      <c r="Q7" s="1" t="s">
        <v>15</v>
      </c>
      <c r="R7" s="1">
        <v>69223</v>
      </c>
      <c r="S7" s="1">
        <v>1936</v>
      </c>
      <c r="T7" s="1">
        <v>211788</v>
      </c>
      <c r="U7" s="1">
        <v>2081796</v>
      </c>
    </row>
    <row r="8" spans="1:21">
      <c r="A8" s="1" t="s">
        <v>288</v>
      </c>
      <c r="B8" s="1" t="s">
        <v>289</v>
      </c>
      <c r="C8" s="1">
        <v>21</v>
      </c>
      <c r="D8" s="1">
        <v>242</v>
      </c>
      <c r="E8" s="1">
        <v>6</v>
      </c>
      <c r="F8" s="1">
        <v>2979</v>
      </c>
      <c r="G8" s="1">
        <v>3275</v>
      </c>
      <c r="H8" s="1">
        <v>10433518</v>
      </c>
      <c r="I8" s="1">
        <v>4188667</v>
      </c>
      <c r="J8" s="1" t="s">
        <v>15</v>
      </c>
      <c r="K8" s="1">
        <v>14622185</v>
      </c>
      <c r="L8" s="1">
        <v>2000000</v>
      </c>
      <c r="M8" s="1">
        <v>6426990</v>
      </c>
      <c r="N8" s="1">
        <v>-3367011</v>
      </c>
      <c r="O8" s="1" t="s">
        <v>15</v>
      </c>
      <c r="P8" s="1">
        <v>86987</v>
      </c>
      <c r="Q8" s="1">
        <v>2000000</v>
      </c>
      <c r="R8" s="1">
        <v>1617011</v>
      </c>
      <c r="S8" s="1">
        <v>7427621</v>
      </c>
      <c r="T8" s="1">
        <v>1060932</v>
      </c>
      <c r="U8" s="1">
        <v>17252530</v>
      </c>
    </row>
    <row r="9" spans="1:21">
      <c r="A9" s="1" t="s">
        <v>290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>
        <v>32460</v>
      </c>
      <c r="J9" s="1">
        <v>-32460</v>
      </c>
      <c r="K9" s="1" t="s">
        <v>15</v>
      </c>
      <c r="L9" s="1" t="s">
        <v>15</v>
      </c>
      <c r="M9" s="1" t="s">
        <v>15</v>
      </c>
      <c r="N9" s="1">
        <v>-98784</v>
      </c>
      <c r="O9" s="1">
        <v>98784</v>
      </c>
      <c r="P9" s="1" t="s">
        <v>15</v>
      </c>
      <c r="Q9" s="1" t="s">
        <v>15</v>
      </c>
      <c r="R9" s="1" t="s">
        <v>15</v>
      </c>
      <c r="S9" s="1" t="s">
        <v>15</v>
      </c>
      <c r="T9" s="1" t="s">
        <v>15</v>
      </c>
      <c r="U9" s="1" t="s">
        <v>15</v>
      </c>
    </row>
    <row r="10" spans="1:21">
      <c r="A10" s="1" t="s">
        <v>291</v>
      </c>
      <c r="B10" s="1" t="s">
        <v>292</v>
      </c>
      <c r="C10" s="1">
        <v>22</v>
      </c>
      <c r="D10" s="1">
        <v>188</v>
      </c>
      <c r="E10" s="1">
        <v>11</v>
      </c>
      <c r="F10" s="1">
        <v>772</v>
      </c>
      <c r="G10" s="1">
        <v>865</v>
      </c>
      <c r="H10" s="1">
        <v>765920</v>
      </c>
      <c r="I10" s="1">
        <v>315068</v>
      </c>
      <c r="J10" s="1" t="s">
        <v>15</v>
      </c>
      <c r="K10" s="1">
        <v>1080988</v>
      </c>
      <c r="L10" s="1">
        <v>800000</v>
      </c>
      <c r="M10" s="1" t="s">
        <v>15</v>
      </c>
      <c r="N10" s="1">
        <v>-300000</v>
      </c>
      <c r="O10" s="1" t="s">
        <v>15</v>
      </c>
      <c r="P10" s="1">
        <v>96268</v>
      </c>
      <c r="Q10" s="1" t="s">
        <v>15</v>
      </c>
      <c r="R10" s="1" t="s">
        <v>15</v>
      </c>
      <c r="S10" s="1">
        <v>891</v>
      </c>
      <c r="T10" s="1">
        <v>278601</v>
      </c>
      <c r="U10" s="1">
        <v>875760</v>
      </c>
    </row>
    <row r="11" spans="1:21">
      <c r="A11" s="1" t="s">
        <v>293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>
        <v>4160672</v>
      </c>
      <c r="I11" s="1">
        <v>201483</v>
      </c>
      <c r="J11" s="1">
        <v>-140264</v>
      </c>
      <c r="K11" s="1">
        <v>4221891</v>
      </c>
      <c r="L11" s="1">
        <v>100000</v>
      </c>
      <c r="M11" s="1">
        <v>51365</v>
      </c>
      <c r="N11" s="1">
        <v>-200000</v>
      </c>
      <c r="O11" s="1" t="s">
        <v>15</v>
      </c>
      <c r="P11" s="1">
        <v>8409</v>
      </c>
      <c r="Q11" s="1" t="s">
        <v>15</v>
      </c>
      <c r="R11" s="1">
        <v>156250</v>
      </c>
      <c r="S11" s="1">
        <v>202052</v>
      </c>
      <c r="T11" s="1">
        <v>76399</v>
      </c>
      <c r="U11" s="1">
        <v>394475</v>
      </c>
    </row>
    <row r="12" spans="1:21">
      <c r="A12" s="1" t="s">
        <v>294</v>
      </c>
      <c r="B12" s="1" t="s">
        <v>295</v>
      </c>
      <c r="C12" s="1">
        <v>1073</v>
      </c>
      <c r="D12" s="1">
        <v>44</v>
      </c>
      <c r="E12" s="1">
        <v>15</v>
      </c>
      <c r="F12" s="1">
        <v>1074</v>
      </c>
      <c r="G12" s="1">
        <v>2350</v>
      </c>
      <c r="H12" s="1">
        <v>5210569</v>
      </c>
      <c r="I12" s="1">
        <v>2046079</v>
      </c>
      <c r="J12" s="1" t="s">
        <v>15</v>
      </c>
      <c r="K12" s="1">
        <v>7256648</v>
      </c>
      <c r="L12" s="1" t="s">
        <v>15</v>
      </c>
      <c r="M12" s="1">
        <v>3131860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15</v>
      </c>
      <c r="T12" s="1" t="s">
        <v>15</v>
      </c>
      <c r="U12" s="1">
        <v>3131860</v>
      </c>
    </row>
    <row r="13" spans="1:21">
      <c r="A13" s="1" t="s">
        <v>296</v>
      </c>
      <c r="B13" s="1" t="s">
        <v>297</v>
      </c>
      <c r="C13" s="1">
        <v>26</v>
      </c>
      <c r="D13" s="1">
        <v>10</v>
      </c>
      <c r="E13" s="1">
        <v>0</v>
      </c>
      <c r="F13" s="1">
        <v>739</v>
      </c>
      <c r="G13" s="1">
        <v>952</v>
      </c>
      <c r="H13" s="1">
        <v>850477</v>
      </c>
      <c r="I13" s="1" t="s">
        <v>15</v>
      </c>
      <c r="J13" s="1" t="s">
        <v>15</v>
      </c>
      <c r="K13" s="1">
        <v>850477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S13" s="1" t="s">
        <v>15</v>
      </c>
      <c r="T13" s="1" t="s">
        <v>15</v>
      </c>
      <c r="U13" s="1" t="s">
        <v>15</v>
      </c>
    </row>
    <row r="14" spans="1:21">
      <c r="A14" s="1" t="s">
        <v>298</v>
      </c>
      <c r="B14" s="1" t="s">
        <v>299</v>
      </c>
      <c r="C14" s="1">
        <v>25</v>
      </c>
      <c r="D14" s="1">
        <v>39</v>
      </c>
      <c r="E14" s="1">
        <v>18</v>
      </c>
      <c r="F14" s="1">
        <v>583</v>
      </c>
      <c r="G14" s="1">
        <v>613</v>
      </c>
      <c r="H14" s="1">
        <v>1426469</v>
      </c>
      <c r="I14" s="1">
        <v>405999</v>
      </c>
      <c r="J14" s="1" t="s">
        <v>15</v>
      </c>
      <c r="K14" s="1">
        <v>1832468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S14" s="1" t="s">
        <v>15</v>
      </c>
      <c r="T14" s="1" t="s">
        <v>15</v>
      </c>
      <c r="U14" s="1" t="s">
        <v>15</v>
      </c>
    </row>
    <row r="15" spans="1:21">
      <c r="A15" s="1" t="s">
        <v>300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15</v>
      </c>
      <c r="L15" s="1" t="s">
        <v>15</v>
      </c>
      <c r="M15" s="1" t="s">
        <v>15</v>
      </c>
      <c r="N15" s="1">
        <v>-38346</v>
      </c>
      <c r="O15" s="1">
        <v>38346</v>
      </c>
      <c r="P15" s="1">
        <v>2151</v>
      </c>
      <c r="Q15" s="1" t="s">
        <v>15</v>
      </c>
      <c r="R15" s="1" t="s">
        <v>15</v>
      </c>
      <c r="S15" s="1" t="s">
        <v>15</v>
      </c>
      <c r="T15" s="1" t="s">
        <v>15</v>
      </c>
      <c r="U15" s="1">
        <v>2151</v>
      </c>
    </row>
    <row r="16" spans="1:21">
      <c r="A16" s="1" t="s">
        <v>301</v>
      </c>
      <c r="B16" s="1" t="s">
        <v>302</v>
      </c>
      <c r="C16" s="1">
        <v>909</v>
      </c>
      <c r="D16" s="1">
        <v>64</v>
      </c>
      <c r="E16" s="1">
        <v>20</v>
      </c>
      <c r="F16" s="1">
        <v>1401</v>
      </c>
      <c r="G16" s="1">
        <v>2181</v>
      </c>
      <c r="H16" s="1">
        <v>8831913</v>
      </c>
      <c r="I16" s="1">
        <v>1787380</v>
      </c>
      <c r="J16" s="1">
        <v>-1787380</v>
      </c>
      <c r="K16" s="1">
        <v>8831913</v>
      </c>
      <c r="L16" s="1">
        <v>800000</v>
      </c>
      <c r="M16" s="1" t="s">
        <v>15</v>
      </c>
      <c r="N16" s="1">
        <v>-1284000</v>
      </c>
      <c r="O16" s="1" t="s">
        <v>15</v>
      </c>
      <c r="P16" s="1">
        <v>51124</v>
      </c>
      <c r="Q16" s="1" t="s">
        <v>15</v>
      </c>
      <c r="R16" s="1">
        <v>484000</v>
      </c>
      <c r="S16" s="1">
        <v>7482</v>
      </c>
      <c r="T16" s="1">
        <v>492375</v>
      </c>
      <c r="U16" s="1">
        <v>550981</v>
      </c>
    </row>
    <row r="17" spans="1:21">
      <c r="A17" s="1" t="s">
        <v>303</v>
      </c>
      <c r="B17" s="1" t="s">
        <v>304</v>
      </c>
      <c r="C17" s="1">
        <v>16</v>
      </c>
      <c r="D17" s="1">
        <v>0</v>
      </c>
      <c r="E17" s="1">
        <v>1</v>
      </c>
      <c r="F17" s="1">
        <v>3</v>
      </c>
      <c r="G17" s="1">
        <v>58</v>
      </c>
      <c r="H17" s="1" t="s">
        <v>15</v>
      </c>
      <c r="I17" s="1">
        <v>47304</v>
      </c>
      <c r="J17" s="1" t="s">
        <v>15</v>
      </c>
      <c r="K17" s="1">
        <v>47304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S17" s="1" t="s">
        <v>15</v>
      </c>
      <c r="T17" s="1" t="s">
        <v>15</v>
      </c>
      <c r="U17" s="1" t="s">
        <v>15</v>
      </c>
    </row>
    <row r="18" spans="1:21">
      <c r="A18" s="1" t="s">
        <v>305</v>
      </c>
      <c r="B18" s="1" t="s">
        <v>306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>
        <v>2027865</v>
      </c>
      <c r="I18" s="1">
        <v>315068</v>
      </c>
      <c r="J18" s="1">
        <v>-315068</v>
      </c>
      <c r="K18" s="1">
        <v>2027865</v>
      </c>
      <c r="L18" s="1">
        <v>425000</v>
      </c>
      <c r="M18" s="1">
        <v>875307</v>
      </c>
      <c r="N18" s="1">
        <v>-775241</v>
      </c>
      <c r="O18" s="1" t="s">
        <v>15</v>
      </c>
      <c r="P18" s="1">
        <v>52255</v>
      </c>
      <c r="Q18" s="1" t="s">
        <v>15</v>
      </c>
      <c r="R18" s="1">
        <v>415657</v>
      </c>
      <c r="S18" s="1">
        <v>1105</v>
      </c>
      <c r="T18" s="1">
        <v>210500</v>
      </c>
      <c r="U18" s="1">
        <v>1204583</v>
      </c>
    </row>
    <row r="19" spans="1:21">
      <c r="A19" s="1" t="s">
        <v>307</v>
      </c>
      <c r="B19" s="1" t="s">
        <v>308</v>
      </c>
      <c r="C19" s="1" t="s">
        <v>15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>
        <v>1034346</v>
      </c>
      <c r="J19" s="1" t="s">
        <v>15</v>
      </c>
      <c r="K19" s="1">
        <v>1034346</v>
      </c>
      <c r="L19" s="1" t="s">
        <v>15</v>
      </c>
      <c r="M19" s="1" t="s">
        <v>15</v>
      </c>
      <c r="N19" s="1">
        <v>-51042</v>
      </c>
      <c r="O19" s="1" t="s">
        <v>15</v>
      </c>
      <c r="P19" s="1">
        <v>116335</v>
      </c>
      <c r="Q19" s="1" t="s">
        <v>15</v>
      </c>
      <c r="R19" s="1" t="s">
        <v>15</v>
      </c>
      <c r="S19" s="1">
        <v>465357</v>
      </c>
      <c r="T19" s="1">
        <v>174246</v>
      </c>
      <c r="U19" s="1">
        <v>704896</v>
      </c>
    </row>
    <row r="20" spans="1:21">
      <c r="A20" s="1" t="s">
        <v>309</v>
      </c>
      <c r="B20" s="1" t="s">
        <v>310</v>
      </c>
      <c r="C20" s="1" t="s">
        <v>15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>
        <v>145796</v>
      </c>
      <c r="J20" s="1">
        <v>-82782</v>
      </c>
      <c r="K20" s="1">
        <v>63014</v>
      </c>
      <c r="L20" s="1">
        <v>400000</v>
      </c>
      <c r="M20" s="1">
        <v>260455</v>
      </c>
      <c r="N20" s="1">
        <v>-201641</v>
      </c>
      <c r="O20" s="1" t="s">
        <v>15</v>
      </c>
      <c r="P20" s="1">
        <v>129142</v>
      </c>
      <c r="Q20" s="1" t="s">
        <v>15</v>
      </c>
      <c r="R20" s="1" t="s">
        <v>15</v>
      </c>
      <c r="S20" s="1">
        <v>69</v>
      </c>
      <c r="T20" s="1">
        <v>239671</v>
      </c>
      <c r="U20" s="1">
        <v>827696</v>
      </c>
    </row>
    <row r="21" spans="1:21">
      <c r="A21" s="1" t="s">
        <v>311</v>
      </c>
      <c r="B21" s="1" t="s">
        <v>312</v>
      </c>
      <c r="C21" s="1" t="s">
        <v>15</v>
      </c>
      <c r="D21" s="1" t="s">
        <v>15</v>
      </c>
      <c r="E21" s="1" t="s">
        <v>15</v>
      </c>
      <c r="F21" s="1" t="s">
        <v>15</v>
      </c>
      <c r="G21" s="1" t="s">
        <v>15</v>
      </c>
      <c r="H21" s="1">
        <v>886231</v>
      </c>
      <c r="I21" s="1">
        <v>208809</v>
      </c>
      <c r="J21" s="1" t="s">
        <v>15</v>
      </c>
      <c r="K21" s="1">
        <v>1095040</v>
      </c>
      <c r="L21" s="1" t="s">
        <v>15</v>
      </c>
      <c r="M21" s="1">
        <v>564348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S21" s="1" t="s">
        <v>15</v>
      </c>
      <c r="T21" s="1" t="s">
        <v>15</v>
      </c>
      <c r="U21" s="1">
        <v>564348</v>
      </c>
    </row>
    <row r="22" spans="1:21">
      <c r="A22" s="1" t="s">
        <v>313</v>
      </c>
      <c r="B22" s="1" t="s">
        <v>15</v>
      </c>
      <c r="C22" s="1" t="s">
        <v>15</v>
      </c>
      <c r="D22" s="1" t="s">
        <v>15</v>
      </c>
      <c r="E22" s="1" t="s">
        <v>15</v>
      </c>
      <c r="F22" s="1" t="s">
        <v>15</v>
      </c>
      <c r="G22" s="1" t="s">
        <v>15</v>
      </c>
      <c r="H22" s="1">
        <v>311764000</v>
      </c>
      <c r="I22" s="1">
        <v>130322299</v>
      </c>
      <c r="J22" s="1">
        <v>-7576788</v>
      </c>
      <c r="K22" s="1">
        <v>434509511</v>
      </c>
      <c r="L22" s="1">
        <v>97343619</v>
      </c>
      <c r="M22" s="1">
        <v>32083396</v>
      </c>
      <c r="N22" s="1">
        <v>-27992891</v>
      </c>
      <c r="O22" s="1">
        <v>1398517</v>
      </c>
      <c r="P22" s="1">
        <v>5235198</v>
      </c>
      <c r="Q22" s="1">
        <v>83925000</v>
      </c>
      <c r="R22" s="1">
        <v>48521928</v>
      </c>
      <c r="S22" s="1">
        <v>42667589</v>
      </c>
      <c r="T22" s="1">
        <v>26704229</v>
      </c>
      <c r="U22" s="1">
        <v>309886585</v>
      </c>
    </row>
    <row r="23" spans="1:21">
      <c r="A23" s="1" t="s">
        <v>314</v>
      </c>
      <c r="B23" s="1" t="s">
        <v>315</v>
      </c>
      <c r="C23" s="1">
        <v>75</v>
      </c>
      <c r="D23" s="1">
        <v>42</v>
      </c>
      <c r="E23" s="1">
        <v>37</v>
      </c>
      <c r="F23" s="1">
        <v>1604</v>
      </c>
      <c r="G23" s="1">
        <v>1755</v>
      </c>
      <c r="H23" s="1">
        <v>940257</v>
      </c>
      <c r="I23" s="1">
        <v>1392142</v>
      </c>
      <c r="J23" s="1" t="s">
        <v>15</v>
      </c>
      <c r="K23" s="1">
        <v>2332399</v>
      </c>
      <c r="L23" s="1">
        <v>2500000</v>
      </c>
      <c r="M23" s="1" t="s">
        <v>15</v>
      </c>
      <c r="N23" s="1" t="s">
        <v>15</v>
      </c>
      <c r="O23" s="1" t="s">
        <v>15</v>
      </c>
      <c r="P23" s="1">
        <v>95924</v>
      </c>
      <c r="Q23" s="1" t="s">
        <v>15</v>
      </c>
      <c r="R23" s="1">
        <v>374347</v>
      </c>
      <c r="S23" s="1">
        <v>401481</v>
      </c>
      <c r="T23" s="1">
        <v>304588</v>
      </c>
      <c r="U23" s="1">
        <v>3676340</v>
      </c>
    </row>
    <row r="24" spans="1:21">
      <c r="A24" s="1" t="s">
        <v>316</v>
      </c>
      <c r="B24" s="1" t="s">
        <v>317</v>
      </c>
      <c r="C24" s="1">
        <v>29</v>
      </c>
      <c r="D24" s="1">
        <v>38</v>
      </c>
      <c r="E24" s="1">
        <v>1</v>
      </c>
      <c r="F24" s="1">
        <v>702</v>
      </c>
      <c r="G24" s="1">
        <v>807</v>
      </c>
      <c r="H24" s="1" t="s">
        <v>15</v>
      </c>
      <c r="I24" s="1">
        <v>585062</v>
      </c>
      <c r="J24" s="1" t="s">
        <v>15</v>
      </c>
      <c r="K24" s="1">
        <v>585062</v>
      </c>
      <c r="L24" s="1">
        <v>600000</v>
      </c>
      <c r="M24" s="1" t="s">
        <v>15</v>
      </c>
      <c r="N24" s="1" t="s">
        <v>15</v>
      </c>
      <c r="O24" s="1" t="s">
        <v>15</v>
      </c>
      <c r="P24" s="1">
        <v>94299</v>
      </c>
      <c r="Q24" s="1" t="s">
        <v>15</v>
      </c>
      <c r="R24" s="1" t="s">
        <v>15</v>
      </c>
      <c r="S24" s="1">
        <v>1740</v>
      </c>
      <c r="T24" s="1">
        <v>365788</v>
      </c>
      <c r="U24" s="1">
        <v>1061827</v>
      </c>
    </row>
    <row r="25" spans="1:21">
      <c r="A25" s="1" t="s">
        <v>318</v>
      </c>
      <c r="B25" s="1" t="s">
        <v>319</v>
      </c>
      <c r="C25" s="1" t="s">
        <v>15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S25" s="1">
        <v>189583</v>
      </c>
      <c r="T25" s="1" t="s">
        <v>15</v>
      </c>
      <c r="U25" s="1">
        <v>189583</v>
      </c>
    </row>
    <row r="26" spans="1:21">
      <c r="A26" s="1" t="s">
        <v>320</v>
      </c>
      <c r="B26" s="1" t="s">
        <v>321</v>
      </c>
      <c r="C26" s="1" t="s">
        <v>15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>
        <v>208510</v>
      </c>
      <c r="J26" s="1" t="s">
        <v>15</v>
      </c>
      <c r="K26" s="1">
        <v>208510</v>
      </c>
      <c r="L26" s="1">
        <v>325000</v>
      </c>
      <c r="M26" s="1" t="s">
        <v>15</v>
      </c>
      <c r="N26" s="1" t="s">
        <v>15</v>
      </c>
      <c r="O26" s="1" t="s">
        <v>15</v>
      </c>
      <c r="P26" s="1">
        <v>35018</v>
      </c>
      <c r="Q26" s="1" t="s">
        <v>15</v>
      </c>
      <c r="R26" s="1" t="s">
        <v>15</v>
      </c>
      <c r="S26" s="1">
        <v>1411</v>
      </c>
      <c r="T26" s="1">
        <v>267093</v>
      </c>
      <c r="U26" s="1">
        <v>628522</v>
      </c>
    </row>
    <row r="27" spans="1:21">
      <c r="A27" s="1" t="s">
        <v>322</v>
      </c>
      <c r="B27" s="1" t="s">
        <v>323</v>
      </c>
      <c r="C27" s="1">
        <v>15</v>
      </c>
      <c r="D27" s="1">
        <v>29</v>
      </c>
      <c r="E27" s="1">
        <v>7</v>
      </c>
      <c r="F27" s="1">
        <v>196</v>
      </c>
      <c r="G27" s="1">
        <v>312</v>
      </c>
      <c r="H27" s="1" t="s">
        <v>15</v>
      </c>
      <c r="I27" s="1">
        <v>307301</v>
      </c>
      <c r="J27" s="1">
        <v>-307301</v>
      </c>
      <c r="K27" s="1" t="s">
        <v>15</v>
      </c>
      <c r="L27" s="1">
        <v>300000</v>
      </c>
      <c r="M27" s="1" t="s">
        <v>15</v>
      </c>
      <c r="N27" s="1">
        <v>-159792</v>
      </c>
      <c r="O27" s="1" t="s">
        <v>15</v>
      </c>
      <c r="P27" s="1" t="s">
        <v>15</v>
      </c>
      <c r="Q27" s="1" t="s">
        <v>15</v>
      </c>
      <c r="R27" s="1">
        <v>75000</v>
      </c>
      <c r="S27" s="1">
        <v>540</v>
      </c>
      <c r="T27" s="1">
        <v>261809</v>
      </c>
      <c r="U27" s="1">
        <v>477557</v>
      </c>
    </row>
    <row r="28" spans="1:21">
      <c r="A28" s="1" t="s">
        <v>324</v>
      </c>
      <c r="B28" s="1" t="s">
        <v>325</v>
      </c>
      <c r="C28" s="1">
        <v>29</v>
      </c>
      <c r="D28" s="1">
        <v>0</v>
      </c>
      <c r="E28" s="1">
        <v>1</v>
      </c>
      <c r="F28" s="1">
        <v>463</v>
      </c>
      <c r="G28" s="1">
        <v>523</v>
      </c>
      <c r="H28" s="1">
        <v>2604490</v>
      </c>
      <c r="I28" s="1">
        <v>-2604490</v>
      </c>
      <c r="J28" s="1">
        <v>15456290</v>
      </c>
      <c r="K28" s="1" t="s">
        <v>15</v>
      </c>
      <c r="L28" s="1" t="s">
        <v>15</v>
      </c>
      <c r="M28" s="1" t="s">
        <v>15</v>
      </c>
      <c r="N28" s="1" t="s">
        <v>15</v>
      </c>
      <c r="O28" s="1">
        <v>137864</v>
      </c>
      <c r="P28" s="1" t="s">
        <v>15</v>
      </c>
      <c r="Q28" s="1" t="s">
        <v>15</v>
      </c>
      <c r="R28" s="1" t="s">
        <v>15</v>
      </c>
      <c r="S28" s="1">
        <v>137864</v>
      </c>
      <c r="T28" s="1" t="s">
        <v>15</v>
      </c>
      <c r="U28" s="1">
        <v>15456290</v>
      </c>
    </row>
    <row r="29" spans="1:21">
      <c r="A29" s="1" t="s">
        <v>326</v>
      </c>
      <c r="B29" s="1" t="s">
        <v>15</v>
      </c>
      <c r="C29" s="1" t="s">
        <v>15</v>
      </c>
      <c r="D29" s="1" t="s">
        <v>15</v>
      </c>
      <c r="E29" s="1" t="s">
        <v>15</v>
      </c>
      <c r="F29" s="1" t="s">
        <v>15</v>
      </c>
      <c r="G29" s="1" t="s">
        <v>15</v>
      </c>
      <c r="H29" s="1">
        <v>1030329</v>
      </c>
      <c r="I29" s="1" t="s">
        <v>15</v>
      </c>
      <c r="J29" s="1" t="s">
        <v>15</v>
      </c>
      <c r="K29" s="1">
        <v>1030329</v>
      </c>
      <c r="L29" s="1" t="s">
        <v>15</v>
      </c>
      <c r="M29" s="1">
        <v>53625</v>
      </c>
      <c r="N29" s="1" t="s">
        <v>15</v>
      </c>
      <c r="O29" s="1" t="s">
        <v>15</v>
      </c>
      <c r="P29" s="1">
        <v>33785</v>
      </c>
      <c r="Q29" s="1" t="s">
        <v>15</v>
      </c>
      <c r="R29" s="1" t="s">
        <v>15</v>
      </c>
      <c r="S29" s="1" t="s">
        <v>15</v>
      </c>
      <c r="T29" s="1" t="s">
        <v>15</v>
      </c>
      <c r="U29" s="1">
        <v>87410</v>
      </c>
    </row>
    <row r="30" spans="1:21">
      <c r="A30" s="1" t="s">
        <v>327</v>
      </c>
      <c r="B30" s="1" t="s">
        <v>328</v>
      </c>
      <c r="C30" s="1">
        <v>40</v>
      </c>
      <c r="D30" s="1">
        <v>23</v>
      </c>
      <c r="E30" s="1">
        <v>8</v>
      </c>
      <c r="F30" s="1">
        <v>1336</v>
      </c>
      <c r="G30" s="1">
        <v>1607</v>
      </c>
      <c r="H30" s="1">
        <v>1465734</v>
      </c>
      <c r="I30" s="1">
        <v>378082</v>
      </c>
      <c r="J30" s="1" t="s">
        <v>15</v>
      </c>
      <c r="K30" s="1">
        <v>1843816</v>
      </c>
      <c r="L30" s="1">
        <v>1000000</v>
      </c>
      <c r="M30" s="1" t="s">
        <v>15</v>
      </c>
      <c r="N30" s="1" t="s">
        <v>15</v>
      </c>
      <c r="O30" s="1" t="s">
        <v>15</v>
      </c>
      <c r="P30" s="1">
        <v>38559</v>
      </c>
      <c r="Q30" s="1" t="s">
        <v>15</v>
      </c>
      <c r="R30" s="1">
        <v>369721</v>
      </c>
      <c r="S30" s="1">
        <v>425688</v>
      </c>
      <c r="T30" s="1">
        <v>213625</v>
      </c>
      <c r="U30" s="1">
        <v>2047593</v>
      </c>
    </row>
    <row r="31" spans="1:21">
      <c r="A31" s="1" t="s">
        <v>329</v>
      </c>
      <c r="B31" s="1" t="s">
        <v>330</v>
      </c>
      <c r="C31" s="1">
        <v>92</v>
      </c>
      <c r="D31" s="1">
        <v>28</v>
      </c>
      <c r="E31" s="1">
        <v>23</v>
      </c>
      <c r="F31" s="1">
        <v>2103</v>
      </c>
      <c r="G31" s="1">
        <v>3187</v>
      </c>
      <c r="H31" s="1">
        <v>1835558</v>
      </c>
      <c r="I31" s="1">
        <v>1293424</v>
      </c>
      <c r="J31" s="1" t="s">
        <v>15</v>
      </c>
      <c r="K31" s="1">
        <v>3128982</v>
      </c>
      <c r="L31" s="1">
        <v>1500000</v>
      </c>
      <c r="M31" s="1" t="s">
        <v>15</v>
      </c>
      <c r="N31" s="1" t="s">
        <v>15</v>
      </c>
      <c r="O31" s="1" t="s">
        <v>15</v>
      </c>
      <c r="P31" s="1" t="s">
        <v>15</v>
      </c>
      <c r="Q31" s="1" t="s">
        <v>15</v>
      </c>
      <c r="R31" s="1">
        <v>554422</v>
      </c>
      <c r="S31" s="1">
        <v>1852186</v>
      </c>
      <c r="T31" s="1">
        <v>428780</v>
      </c>
      <c r="U31" s="1">
        <v>4335388</v>
      </c>
    </row>
    <row r="32" spans="1:21">
      <c r="A32" s="1" t="s">
        <v>331</v>
      </c>
      <c r="B32" s="1" t="s">
        <v>332</v>
      </c>
      <c r="C32" s="1">
        <v>12</v>
      </c>
      <c r="D32" s="1">
        <v>0</v>
      </c>
      <c r="E32" s="1">
        <v>0</v>
      </c>
      <c r="F32" s="1">
        <v>23</v>
      </c>
      <c r="G32" s="1">
        <v>169</v>
      </c>
      <c r="H32" s="1">
        <v>2218275</v>
      </c>
      <c r="I32" s="1" t="s">
        <v>15</v>
      </c>
      <c r="J32" s="1" t="s">
        <v>15</v>
      </c>
      <c r="K32" s="1">
        <v>2218275</v>
      </c>
      <c r="L32" s="1" t="s">
        <v>15</v>
      </c>
      <c r="M32" s="1">
        <v>504610</v>
      </c>
      <c r="N32" s="1" t="s">
        <v>15</v>
      </c>
      <c r="O32" s="1" t="s">
        <v>15</v>
      </c>
      <c r="P32" s="1" t="s">
        <v>15</v>
      </c>
      <c r="Q32" s="1" t="s">
        <v>15</v>
      </c>
      <c r="R32" s="1">
        <v>461912</v>
      </c>
      <c r="S32" s="1" t="s">
        <v>15</v>
      </c>
      <c r="T32" s="1" t="s">
        <v>15</v>
      </c>
      <c r="U32" s="1">
        <v>966522</v>
      </c>
    </row>
    <row r="33" spans="1:21">
      <c r="A33" s="1" t="s">
        <v>333</v>
      </c>
      <c r="B33" s="1" t="s">
        <v>334</v>
      </c>
      <c r="C33" s="1" t="s">
        <v>15</v>
      </c>
      <c r="D33" s="1" t="s">
        <v>15</v>
      </c>
      <c r="E33" s="1" t="s">
        <v>15</v>
      </c>
      <c r="F33" s="1" t="s">
        <v>15</v>
      </c>
      <c r="G33" s="1" t="s">
        <v>15</v>
      </c>
      <c r="H33" s="1">
        <v>2549361</v>
      </c>
      <c r="I33" s="1">
        <v>514847</v>
      </c>
      <c r="J33" s="1" t="s">
        <v>15</v>
      </c>
      <c r="K33" s="1">
        <v>3064208</v>
      </c>
      <c r="L33" s="1">
        <v>200000</v>
      </c>
      <c r="M33" s="1">
        <v>204075</v>
      </c>
      <c r="N33" s="1" t="s">
        <v>15</v>
      </c>
      <c r="O33" s="1" t="s">
        <v>15</v>
      </c>
      <c r="P33" s="1">
        <v>57727</v>
      </c>
      <c r="Q33" s="1" t="s">
        <v>15</v>
      </c>
      <c r="R33" s="1">
        <v>175000</v>
      </c>
      <c r="S33" s="1">
        <v>2630</v>
      </c>
      <c r="T33" s="1">
        <v>236457</v>
      </c>
      <c r="U33" s="1">
        <v>875889</v>
      </c>
    </row>
    <row r="34" spans="1:21">
      <c r="A34" s="1" t="s">
        <v>335</v>
      </c>
      <c r="B34" s="1" t="s">
        <v>336</v>
      </c>
      <c r="C34" s="1">
        <v>48</v>
      </c>
      <c r="D34" s="1">
        <v>58</v>
      </c>
      <c r="E34" s="1">
        <v>26</v>
      </c>
      <c r="F34" s="1">
        <v>2228</v>
      </c>
      <c r="G34" s="1">
        <v>2355</v>
      </c>
      <c r="H34" s="1">
        <v>1104054</v>
      </c>
      <c r="I34" s="1">
        <v>558801</v>
      </c>
      <c r="J34" s="1" t="s">
        <v>15</v>
      </c>
      <c r="K34" s="1">
        <v>1662855</v>
      </c>
      <c r="L34" s="1">
        <v>2600000</v>
      </c>
      <c r="M34" s="1" t="s">
        <v>15</v>
      </c>
      <c r="N34" s="1" t="s">
        <v>15</v>
      </c>
      <c r="O34" s="1" t="s">
        <v>15</v>
      </c>
      <c r="P34" s="1">
        <v>137108</v>
      </c>
      <c r="Q34" s="1" t="s">
        <v>15</v>
      </c>
      <c r="R34" s="1">
        <v>694862</v>
      </c>
      <c r="S34" s="1">
        <v>297353</v>
      </c>
      <c r="T34" s="1">
        <v>370448</v>
      </c>
      <c r="U34" s="1">
        <v>4099771</v>
      </c>
    </row>
  </sheetData>
  <autoFilter ref="A1:U1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M22" sqref="M22"/>
    </sheetView>
  </sheetViews>
  <sheetFormatPr defaultRowHeight="15.75"/>
  <cols>
    <col min="1" max="1" width="25.75" style="1" bestFit="1" customWidth="1"/>
    <col min="2" max="2" width="34.5" style="1" bestFit="1" customWidth="1"/>
    <col min="3" max="3" width="19" style="1" bestFit="1" customWidth="1"/>
    <col min="4" max="6" width="31.5" style="1" bestFit="1" customWidth="1"/>
    <col min="7" max="7" width="16.5" style="1" bestFit="1" customWidth="1"/>
    <col min="8" max="8" width="31.5" style="1" bestFit="1" customWidth="1"/>
    <col min="9" max="9" width="22.75" style="1" bestFit="1" customWidth="1"/>
    <col min="10" max="10" width="34" style="1" bestFit="1" customWidth="1"/>
    <col min="11" max="11" width="12" style="1" bestFit="1" customWidth="1"/>
    <col min="12" max="12" width="24" style="1" bestFit="1" customWidth="1"/>
    <col min="13" max="13" width="10.75" style="1" bestFit="1" customWidth="1"/>
    <col min="14" max="14" width="24" style="1" bestFit="1" customWidth="1"/>
    <col min="15" max="15" width="21.5" style="1" bestFit="1" customWidth="1"/>
    <col min="16" max="16" width="19" style="1" bestFit="1" customWidth="1"/>
    <col min="17" max="17" width="12.75" style="1" bestFit="1" customWidth="1"/>
    <col min="18" max="18" width="19" style="1" bestFit="1" customWidth="1"/>
    <col min="19" max="19" width="26.5" style="1" bestFit="1" customWidth="1"/>
    <col min="20" max="21" width="10.75" style="1" bestFit="1" customWidth="1"/>
    <col min="22" max="22" width="12" style="1" bestFit="1" customWidth="1"/>
    <col min="23" max="23" width="20.25" style="1" bestFit="1" customWidth="1"/>
    <col min="24" max="16384" width="9" style="1"/>
  </cols>
  <sheetData>
    <row r="1" spans="1:23">
      <c r="A1" s="1" t="s">
        <v>0</v>
      </c>
      <c r="B1" s="1" t="s">
        <v>4</v>
      </c>
      <c r="C1" s="22" t="s">
        <v>271</v>
      </c>
      <c r="D1" s="22" t="s">
        <v>5</v>
      </c>
      <c r="E1" s="22" t="s">
        <v>6</v>
      </c>
      <c r="F1" s="22" t="s">
        <v>10</v>
      </c>
      <c r="G1" s="22" t="s">
        <v>11</v>
      </c>
      <c r="H1" s="23" t="s">
        <v>338</v>
      </c>
      <c r="I1" s="23" t="s">
        <v>339</v>
      </c>
      <c r="J1" s="23" t="s">
        <v>248</v>
      </c>
      <c r="K1" s="23"/>
      <c r="L1" s="23" t="s">
        <v>13</v>
      </c>
      <c r="M1" s="24" t="s">
        <v>1</v>
      </c>
      <c r="N1" s="24" t="s">
        <v>2</v>
      </c>
      <c r="O1" s="24" t="s">
        <v>3</v>
      </c>
      <c r="P1" s="24" t="s">
        <v>268</v>
      </c>
      <c r="Q1" s="24" t="s">
        <v>270</v>
      </c>
      <c r="R1" s="24" t="s">
        <v>272</v>
      </c>
      <c r="S1" s="24" t="s">
        <v>273</v>
      </c>
      <c r="T1" s="24" t="s">
        <v>7</v>
      </c>
      <c r="U1" s="24" t="s">
        <v>9</v>
      </c>
      <c r="V1" s="24"/>
      <c r="W1" s="24" t="s">
        <v>12</v>
      </c>
    </row>
    <row r="2" spans="1:23">
      <c r="A2" s="1" t="s">
        <v>276</v>
      </c>
      <c r="B2" s="1" t="s">
        <v>277</v>
      </c>
      <c r="C2" s="1">
        <v>484</v>
      </c>
      <c r="D2" s="1">
        <v>228</v>
      </c>
      <c r="E2" s="1">
        <v>108</v>
      </c>
      <c r="F2" s="1">
        <v>5521</v>
      </c>
      <c r="G2" s="1">
        <v>7991</v>
      </c>
      <c r="H2" s="1">
        <v>953136</v>
      </c>
      <c r="I2" s="1">
        <v>157569</v>
      </c>
      <c r="J2" s="1">
        <v>0</v>
      </c>
      <c r="K2" s="1">
        <f>SUM(H2:J2)</f>
        <v>1110705</v>
      </c>
      <c r="L2" s="1">
        <v>1110705</v>
      </c>
      <c r="M2" s="1">
        <v>5249999</v>
      </c>
      <c r="N2" s="1">
        <v>2144013</v>
      </c>
      <c r="O2" s="1">
        <v>-2334434</v>
      </c>
      <c r="P2" s="1">
        <v>0</v>
      </c>
      <c r="Q2" s="1">
        <v>17355</v>
      </c>
      <c r="R2" s="1">
        <v>0</v>
      </c>
      <c r="S2" s="1">
        <v>0</v>
      </c>
      <c r="T2" s="1">
        <v>210698</v>
      </c>
      <c r="U2" s="1">
        <v>213999</v>
      </c>
      <c r="V2" s="1">
        <f>SUM(M2:U2)</f>
        <v>5501630</v>
      </c>
      <c r="W2" s="1">
        <v>5501630</v>
      </c>
    </row>
    <row r="3" spans="1:23">
      <c r="A3" s="1" t="s">
        <v>278</v>
      </c>
      <c r="B3" s="1" t="s">
        <v>279</v>
      </c>
      <c r="C3" s="1">
        <v>27</v>
      </c>
      <c r="D3" s="1">
        <v>140</v>
      </c>
      <c r="E3" s="1">
        <v>15</v>
      </c>
      <c r="F3" s="1">
        <v>1593</v>
      </c>
      <c r="G3" s="1">
        <v>1858</v>
      </c>
      <c r="H3" s="1">
        <v>0</v>
      </c>
      <c r="I3" s="1">
        <v>252055</v>
      </c>
      <c r="J3" s="1">
        <v>0</v>
      </c>
      <c r="K3" s="1">
        <f t="shared" ref="K3:K34" si="0">SUM(H3:J3)</f>
        <v>252055</v>
      </c>
      <c r="L3" s="1">
        <v>252055</v>
      </c>
      <c r="M3" s="1">
        <v>1350000</v>
      </c>
      <c r="N3" s="1">
        <v>0</v>
      </c>
      <c r="O3" s="1">
        <v>-833</v>
      </c>
      <c r="P3" s="1">
        <v>0</v>
      </c>
      <c r="Q3" s="1">
        <v>65907</v>
      </c>
      <c r="R3" s="1">
        <v>0</v>
      </c>
      <c r="S3" s="1">
        <v>974293</v>
      </c>
      <c r="T3" s="1">
        <v>1621</v>
      </c>
      <c r="U3" s="1">
        <v>278601</v>
      </c>
      <c r="V3" s="1">
        <f t="shared" ref="V3:V34" si="1">SUM(M3:U3)</f>
        <v>2669589</v>
      </c>
      <c r="W3" s="1">
        <v>2669589</v>
      </c>
    </row>
    <row r="4" spans="1:23">
      <c r="A4" s="1" t="s">
        <v>280</v>
      </c>
      <c r="B4" s="1" t="s">
        <v>281</v>
      </c>
      <c r="C4" s="1">
        <v>32</v>
      </c>
      <c r="D4" s="1">
        <v>32</v>
      </c>
      <c r="E4" s="1">
        <v>21</v>
      </c>
      <c r="F4" s="1">
        <v>1035</v>
      </c>
      <c r="G4" s="1">
        <v>1045</v>
      </c>
      <c r="H4" s="1">
        <v>5538001</v>
      </c>
      <c r="I4" s="1">
        <v>853064</v>
      </c>
      <c r="J4" s="1">
        <v>0</v>
      </c>
      <c r="K4" s="1">
        <f t="shared" si="0"/>
        <v>6391065</v>
      </c>
      <c r="L4" s="1">
        <v>6391065</v>
      </c>
      <c r="M4" s="1">
        <v>1500000</v>
      </c>
      <c r="N4" s="1">
        <v>0</v>
      </c>
      <c r="O4" s="1">
        <v>-3117011</v>
      </c>
      <c r="P4" s="1">
        <v>0</v>
      </c>
      <c r="Q4" s="1">
        <v>34039</v>
      </c>
      <c r="R4" s="1">
        <v>0</v>
      </c>
      <c r="S4" s="1">
        <v>1617011</v>
      </c>
      <c r="T4" s="1">
        <v>11350</v>
      </c>
      <c r="U4" s="1">
        <v>243293</v>
      </c>
      <c r="V4" s="1">
        <f t="shared" si="1"/>
        <v>288682</v>
      </c>
      <c r="W4" s="1">
        <v>288682</v>
      </c>
    </row>
    <row r="5" spans="1:23">
      <c r="A5" s="1" t="s">
        <v>282</v>
      </c>
      <c r="B5" s="1" t="s">
        <v>283</v>
      </c>
      <c r="C5" s="1">
        <v>3069</v>
      </c>
      <c r="D5" s="1">
        <v>66</v>
      </c>
      <c r="E5" s="1">
        <v>609</v>
      </c>
      <c r="F5" s="1">
        <v>2097</v>
      </c>
      <c r="G5" s="1">
        <v>3093</v>
      </c>
      <c r="H5" s="1">
        <v>2291113</v>
      </c>
      <c r="I5" s="1">
        <v>1323148</v>
      </c>
      <c r="J5" s="1">
        <v>0</v>
      </c>
      <c r="K5" s="1">
        <f t="shared" si="0"/>
        <v>3614261</v>
      </c>
      <c r="L5" s="1">
        <v>3614261</v>
      </c>
      <c r="M5" s="1">
        <v>3000000</v>
      </c>
      <c r="N5" s="1">
        <v>0</v>
      </c>
      <c r="O5" s="1">
        <v>0</v>
      </c>
      <c r="P5" s="1">
        <v>0</v>
      </c>
      <c r="Q5" s="1">
        <v>86174</v>
      </c>
      <c r="R5" s="1">
        <v>0</v>
      </c>
      <c r="S5" s="1">
        <v>1294981</v>
      </c>
      <c r="T5" s="1">
        <v>1661</v>
      </c>
      <c r="U5" s="1">
        <v>365163</v>
      </c>
      <c r="V5" s="1">
        <f t="shared" si="1"/>
        <v>4747979</v>
      </c>
      <c r="W5" s="1">
        <v>4747979</v>
      </c>
    </row>
    <row r="6" spans="1:23">
      <c r="A6" s="1" t="s">
        <v>284</v>
      </c>
      <c r="B6" s="1" t="s">
        <v>285</v>
      </c>
      <c r="C6" s="1">
        <v>49</v>
      </c>
      <c r="D6" s="1">
        <v>58</v>
      </c>
      <c r="E6" s="1">
        <v>12</v>
      </c>
      <c r="F6" s="1">
        <v>1585</v>
      </c>
      <c r="G6" s="1">
        <v>1892</v>
      </c>
      <c r="H6" s="1">
        <v>0</v>
      </c>
      <c r="I6" s="1">
        <v>2502063</v>
      </c>
      <c r="J6" s="1">
        <v>0</v>
      </c>
      <c r="K6" s="1">
        <f t="shared" si="0"/>
        <v>2502063</v>
      </c>
      <c r="L6" s="1">
        <v>2502063</v>
      </c>
      <c r="M6" s="1">
        <v>1000000</v>
      </c>
      <c r="N6" s="1">
        <v>0</v>
      </c>
      <c r="O6" s="1">
        <v>-235000</v>
      </c>
      <c r="P6" s="1">
        <v>0</v>
      </c>
      <c r="Q6" s="1">
        <v>30674</v>
      </c>
      <c r="R6" s="1">
        <v>0</v>
      </c>
      <c r="S6" s="1">
        <v>350000</v>
      </c>
      <c r="T6" s="1">
        <v>307895</v>
      </c>
      <c r="U6" s="1">
        <v>415189</v>
      </c>
      <c r="V6" s="1">
        <f t="shared" si="1"/>
        <v>1868758</v>
      </c>
      <c r="W6" s="1">
        <v>1868758</v>
      </c>
    </row>
    <row r="7" spans="1:23">
      <c r="A7" s="1" t="s">
        <v>286</v>
      </c>
      <c r="B7" s="1" t="s">
        <v>287</v>
      </c>
      <c r="C7" s="1">
        <v>27</v>
      </c>
      <c r="D7" s="1">
        <v>40</v>
      </c>
      <c r="E7" s="1">
        <v>1</v>
      </c>
      <c r="F7" s="1">
        <v>900</v>
      </c>
      <c r="G7" s="1">
        <v>1320</v>
      </c>
      <c r="H7" s="1">
        <v>0</v>
      </c>
      <c r="I7" s="1">
        <v>441096</v>
      </c>
      <c r="J7" s="1">
        <v>0</v>
      </c>
      <c r="K7" s="1">
        <f t="shared" si="0"/>
        <v>441096</v>
      </c>
      <c r="L7" s="1">
        <v>441096</v>
      </c>
      <c r="M7" s="1">
        <v>1700000</v>
      </c>
      <c r="N7" s="1">
        <v>0</v>
      </c>
      <c r="O7" s="1">
        <v>0</v>
      </c>
      <c r="P7" s="1">
        <v>0</v>
      </c>
      <c r="Q7" s="1">
        <v>98849</v>
      </c>
      <c r="R7" s="1">
        <v>0</v>
      </c>
      <c r="S7" s="1">
        <v>69223</v>
      </c>
      <c r="T7" s="1">
        <v>1936</v>
      </c>
      <c r="U7" s="1">
        <v>211788</v>
      </c>
      <c r="V7" s="1">
        <f t="shared" si="1"/>
        <v>2081796</v>
      </c>
      <c r="W7" s="1">
        <v>2081796</v>
      </c>
    </row>
    <row r="8" spans="1:23">
      <c r="A8" s="1" t="s">
        <v>288</v>
      </c>
      <c r="B8" s="1" t="s">
        <v>289</v>
      </c>
      <c r="C8" s="1">
        <v>21</v>
      </c>
      <c r="D8" s="1">
        <v>242</v>
      </c>
      <c r="E8" s="1">
        <v>6</v>
      </c>
      <c r="F8" s="1">
        <v>2979</v>
      </c>
      <c r="G8" s="1">
        <v>3275</v>
      </c>
      <c r="H8" s="1">
        <v>10433518</v>
      </c>
      <c r="I8" s="1">
        <v>4188667</v>
      </c>
      <c r="J8" s="1">
        <v>0</v>
      </c>
      <c r="K8" s="1">
        <f t="shared" si="0"/>
        <v>14622185</v>
      </c>
      <c r="L8" s="1">
        <v>14622185</v>
      </c>
      <c r="M8" s="1">
        <v>2000000</v>
      </c>
      <c r="N8" s="1">
        <v>6426990</v>
      </c>
      <c r="O8" s="1">
        <v>-3367011</v>
      </c>
      <c r="P8" s="1">
        <v>0</v>
      </c>
      <c r="Q8" s="1">
        <v>86987</v>
      </c>
      <c r="R8" s="1">
        <v>2000000</v>
      </c>
      <c r="S8" s="1">
        <v>1617011</v>
      </c>
      <c r="T8" s="1">
        <v>7427621</v>
      </c>
      <c r="U8" s="1">
        <v>1060932</v>
      </c>
      <c r="V8" s="1">
        <f t="shared" si="1"/>
        <v>17252530</v>
      </c>
      <c r="W8" s="1">
        <v>17252530</v>
      </c>
    </row>
    <row r="9" spans="1:23">
      <c r="A9" s="1" t="s">
        <v>290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32460</v>
      </c>
      <c r="J9" s="1">
        <v>-32460</v>
      </c>
      <c r="K9" s="1">
        <f t="shared" si="0"/>
        <v>0</v>
      </c>
      <c r="L9" s="1">
        <v>0</v>
      </c>
      <c r="M9" s="1">
        <v>0</v>
      </c>
      <c r="N9" s="1">
        <v>0</v>
      </c>
      <c r="O9" s="1">
        <v>-98784</v>
      </c>
      <c r="P9" s="1">
        <v>98784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1"/>
        <v>0</v>
      </c>
      <c r="W9" s="1">
        <v>0</v>
      </c>
    </row>
    <row r="10" spans="1:23">
      <c r="A10" s="1" t="s">
        <v>291</v>
      </c>
      <c r="B10" s="1" t="s">
        <v>292</v>
      </c>
      <c r="C10" s="1">
        <v>22</v>
      </c>
      <c r="D10" s="1">
        <v>188</v>
      </c>
      <c r="E10" s="1">
        <v>11</v>
      </c>
      <c r="F10" s="1">
        <v>772</v>
      </c>
      <c r="G10" s="1">
        <v>865</v>
      </c>
      <c r="H10" s="1">
        <v>765920</v>
      </c>
      <c r="I10" s="1">
        <v>315068</v>
      </c>
      <c r="J10" s="1">
        <v>0</v>
      </c>
      <c r="K10" s="1">
        <f t="shared" si="0"/>
        <v>1080988</v>
      </c>
      <c r="L10" s="1">
        <v>1080988</v>
      </c>
      <c r="M10" s="1">
        <v>800000</v>
      </c>
      <c r="N10" s="1">
        <v>0</v>
      </c>
      <c r="O10" s="1">
        <v>-300000</v>
      </c>
      <c r="P10" s="1">
        <v>0</v>
      </c>
      <c r="Q10" s="1">
        <v>96268</v>
      </c>
      <c r="R10" s="1">
        <v>0</v>
      </c>
      <c r="S10" s="1">
        <v>0</v>
      </c>
      <c r="T10" s="1">
        <v>891</v>
      </c>
      <c r="U10" s="1">
        <v>278601</v>
      </c>
      <c r="V10" s="1">
        <f t="shared" si="1"/>
        <v>875760</v>
      </c>
      <c r="W10" s="1">
        <v>875760</v>
      </c>
    </row>
    <row r="11" spans="1:23">
      <c r="A11" s="1" t="s">
        <v>293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4160672</v>
      </c>
      <c r="I11" s="1">
        <v>201483</v>
      </c>
      <c r="J11" s="1">
        <v>-140264</v>
      </c>
      <c r="K11" s="1">
        <f t="shared" si="0"/>
        <v>4221891</v>
      </c>
      <c r="L11" s="1">
        <v>4221891</v>
      </c>
      <c r="M11" s="1">
        <v>100000</v>
      </c>
      <c r="N11" s="1">
        <v>51365</v>
      </c>
      <c r="O11" s="1">
        <v>-200000</v>
      </c>
      <c r="P11" s="1">
        <v>0</v>
      </c>
      <c r="Q11" s="1">
        <v>8409</v>
      </c>
      <c r="R11" s="1">
        <v>0</v>
      </c>
      <c r="S11" s="1">
        <v>156250</v>
      </c>
      <c r="T11" s="1">
        <v>202052</v>
      </c>
      <c r="U11" s="1">
        <v>76399</v>
      </c>
      <c r="V11" s="1">
        <f t="shared" si="1"/>
        <v>394475</v>
      </c>
      <c r="W11" s="1">
        <v>394475</v>
      </c>
    </row>
    <row r="12" spans="1:23">
      <c r="A12" s="1" t="s">
        <v>294</v>
      </c>
      <c r="B12" s="1" t="s">
        <v>295</v>
      </c>
      <c r="C12" s="1">
        <v>1073</v>
      </c>
      <c r="D12" s="1">
        <v>44</v>
      </c>
      <c r="E12" s="1">
        <v>15</v>
      </c>
      <c r="F12" s="1">
        <v>1074</v>
      </c>
      <c r="G12" s="1">
        <v>2350</v>
      </c>
      <c r="H12" s="1">
        <v>5210569</v>
      </c>
      <c r="I12" s="1">
        <v>2046079</v>
      </c>
      <c r="J12" s="1">
        <v>0</v>
      </c>
      <c r="K12" s="1">
        <f t="shared" si="0"/>
        <v>7256648</v>
      </c>
      <c r="L12" s="1">
        <v>7256648</v>
      </c>
      <c r="M12" s="1">
        <v>0</v>
      </c>
      <c r="N12" s="1">
        <v>3131860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1"/>
        <v>3131860</v>
      </c>
      <c r="W12" s="1">
        <v>3131860</v>
      </c>
    </row>
    <row r="13" spans="1:23">
      <c r="A13" s="1" t="s">
        <v>296</v>
      </c>
      <c r="B13" s="1" t="s">
        <v>297</v>
      </c>
      <c r="C13" s="1">
        <v>26</v>
      </c>
      <c r="D13" s="1">
        <v>10</v>
      </c>
      <c r="E13" s="1">
        <v>0</v>
      </c>
      <c r="F13" s="1">
        <v>739</v>
      </c>
      <c r="G13" s="1">
        <v>952</v>
      </c>
      <c r="H13" s="1">
        <v>850477</v>
      </c>
      <c r="I13" s="1">
        <v>0</v>
      </c>
      <c r="J13" s="1">
        <v>0</v>
      </c>
      <c r="K13" s="1">
        <f t="shared" si="0"/>
        <v>850477</v>
      </c>
      <c r="L13" s="1">
        <v>850477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1"/>
        <v>0</v>
      </c>
      <c r="W13" s="1">
        <v>0</v>
      </c>
    </row>
    <row r="14" spans="1:23">
      <c r="A14" s="1" t="s">
        <v>298</v>
      </c>
      <c r="B14" s="1" t="s">
        <v>299</v>
      </c>
      <c r="C14" s="1">
        <v>25</v>
      </c>
      <c r="D14" s="1">
        <v>39</v>
      </c>
      <c r="E14" s="1">
        <v>18</v>
      </c>
      <c r="F14" s="1">
        <v>583</v>
      </c>
      <c r="G14" s="1">
        <v>613</v>
      </c>
      <c r="H14" s="1">
        <v>1426469</v>
      </c>
      <c r="I14" s="1">
        <v>405999</v>
      </c>
      <c r="J14" s="1">
        <v>0</v>
      </c>
      <c r="K14" s="1">
        <f t="shared" si="0"/>
        <v>1832468</v>
      </c>
      <c r="L14" s="1">
        <v>1832468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1"/>
        <v>0</v>
      </c>
      <c r="W14" s="1">
        <v>0</v>
      </c>
    </row>
    <row r="15" spans="1:23">
      <c r="A15" s="1" t="s">
        <v>300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0</v>
      </c>
      <c r="L15" s="1">
        <v>0</v>
      </c>
      <c r="M15" s="1">
        <v>0</v>
      </c>
      <c r="N15" s="1">
        <v>0</v>
      </c>
      <c r="O15" s="1">
        <v>-38346</v>
      </c>
      <c r="P15" s="1">
        <v>38346</v>
      </c>
      <c r="Q15" s="1">
        <v>2151</v>
      </c>
      <c r="R15" s="1">
        <v>0</v>
      </c>
      <c r="S15" s="1">
        <v>0</v>
      </c>
      <c r="T15" s="1">
        <v>0</v>
      </c>
      <c r="U15" s="1">
        <v>0</v>
      </c>
      <c r="V15" s="1">
        <f t="shared" si="1"/>
        <v>2151</v>
      </c>
      <c r="W15" s="1">
        <v>2151</v>
      </c>
    </row>
    <row r="16" spans="1:23">
      <c r="A16" s="1" t="s">
        <v>301</v>
      </c>
      <c r="B16" s="1" t="s">
        <v>302</v>
      </c>
      <c r="C16" s="1">
        <v>909</v>
      </c>
      <c r="D16" s="1">
        <v>64</v>
      </c>
      <c r="E16" s="1">
        <v>20</v>
      </c>
      <c r="F16" s="1">
        <v>1401</v>
      </c>
      <c r="G16" s="1">
        <v>2181</v>
      </c>
      <c r="H16" s="1">
        <v>8831913</v>
      </c>
      <c r="I16" s="1">
        <v>1787380</v>
      </c>
      <c r="J16" s="1">
        <v>-1787380</v>
      </c>
      <c r="K16" s="1">
        <f t="shared" si="0"/>
        <v>8831913</v>
      </c>
      <c r="L16" s="1">
        <v>8831913</v>
      </c>
      <c r="M16" s="1">
        <v>800000</v>
      </c>
      <c r="N16" s="1">
        <v>0</v>
      </c>
      <c r="O16" s="1">
        <v>-1284000</v>
      </c>
      <c r="P16" s="1">
        <v>0</v>
      </c>
      <c r="Q16" s="1">
        <v>51124</v>
      </c>
      <c r="R16" s="1">
        <v>0</v>
      </c>
      <c r="S16" s="1">
        <v>484000</v>
      </c>
      <c r="T16" s="1">
        <v>7482</v>
      </c>
      <c r="U16" s="1">
        <v>492375</v>
      </c>
      <c r="V16" s="1">
        <f t="shared" si="1"/>
        <v>550981</v>
      </c>
      <c r="W16" s="1">
        <v>550981</v>
      </c>
    </row>
    <row r="17" spans="1:23">
      <c r="A17" s="1" t="s">
        <v>303</v>
      </c>
      <c r="B17" s="1" t="s">
        <v>304</v>
      </c>
      <c r="C17" s="1">
        <v>16</v>
      </c>
      <c r="D17" s="1">
        <v>0</v>
      </c>
      <c r="E17" s="1">
        <v>1</v>
      </c>
      <c r="F17" s="1">
        <v>3</v>
      </c>
      <c r="G17" s="1">
        <v>58</v>
      </c>
      <c r="H17" s="1">
        <v>0</v>
      </c>
      <c r="I17" s="1">
        <v>47304</v>
      </c>
      <c r="J17" s="1">
        <v>0</v>
      </c>
      <c r="K17" s="1">
        <f t="shared" si="0"/>
        <v>47304</v>
      </c>
      <c r="L17" s="1">
        <v>47304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1"/>
        <v>0</v>
      </c>
      <c r="W17" s="1">
        <v>0</v>
      </c>
    </row>
    <row r="18" spans="1:23">
      <c r="A18" s="1" t="s">
        <v>305</v>
      </c>
      <c r="B18" s="1" t="s">
        <v>306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2027865</v>
      </c>
      <c r="I18" s="1">
        <v>315068</v>
      </c>
      <c r="J18" s="1">
        <v>-315068</v>
      </c>
      <c r="K18" s="1">
        <f t="shared" si="0"/>
        <v>2027865</v>
      </c>
      <c r="L18" s="1">
        <v>2027865</v>
      </c>
      <c r="M18" s="1">
        <v>425000</v>
      </c>
      <c r="N18" s="1">
        <v>875307</v>
      </c>
      <c r="O18" s="1">
        <v>-775241</v>
      </c>
      <c r="P18" s="1">
        <v>0</v>
      </c>
      <c r="Q18" s="1">
        <v>52255</v>
      </c>
      <c r="R18" s="1">
        <v>0</v>
      </c>
      <c r="S18" s="1">
        <v>415657</v>
      </c>
      <c r="T18" s="1">
        <v>1105</v>
      </c>
      <c r="U18" s="1">
        <v>210500</v>
      </c>
      <c r="V18" s="1">
        <f t="shared" si="1"/>
        <v>1204583</v>
      </c>
      <c r="W18" s="1">
        <v>1204583</v>
      </c>
    </row>
    <row r="19" spans="1:23">
      <c r="A19" s="1" t="s">
        <v>307</v>
      </c>
      <c r="B19" s="1" t="s">
        <v>308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1034346</v>
      </c>
      <c r="J19" s="1">
        <v>0</v>
      </c>
      <c r="K19" s="1">
        <f t="shared" si="0"/>
        <v>1034346</v>
      </c>
      <c r="L19" s="1">
        <v>1034346</v>
      </c>
      <c r="M19" s="1">
        <v>0</v>
      </c>
      <c r="N19" s="1">
        <v>0</v>
      </c>
      <c r="O19" s="1">
        <v>-51042</v>
      </c>
      <c r="P19" s="1">
        <v>0</v>
      </c>
      <c r="Q19" s="1">
        <v>116335</v>
      </c>
      <c r="R19" s="1">
        <v>0</v>
      </c>
      <c r="S19" s="1">
        <v>0</v>
      </c>
      <c r="T19" s="1">
        <v>465357</v>
      </c>
      <c r="U19" s="1">
        <v>174246</v>
      </c>
      <c r="V19" s="1">
        <f t="shared" si="1"/>
        <v>704896</v>
      </c>
      <c r="W19" s="1">
        <v>704896</v>
      </c>
    </row>
    <row r="20" spans="1:23">
      <c r="A20" s="1" t="s">
        <v>309</v>
      </c>
      <c r="B20" s="1" t="s">
        <v>310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145796</v>
      </c>
      <c r="J20" s="1">
        <v>-82782</v>
      </c>
      <c r="K20" s="1">
        <f t="shared" si="0"/>
        <v>63014</v>
      </c>
      <c r="L20" s="1">
        <v>63014</v>
      </c>
      <c r="M20" s="1">
        <v>400000</v>
      </c>
      <c r="N20" s="1">
        <v>260455</v>
      </c>
      <c r="O20" s="1">
        <v>-201641</v>
      </c>
      <c r="P20" s="1">
        <v>0</v>
      </c>
      <c r="Q20" s="1">
        <v>129142</v>
      </c>
      <c r="R20" s="1">
        <v>0</v>
      </c>
      <c r="S20" s="1">
        <v>0</v>
      </c>
      <c r="T20" s="1">
        <v>69</v>
      </c>
      <c r="U20" s="1">
        <v>239671</v>
      </c>
      <c r="V20" s="1">
        <f t="shared" si="1"/>
        <v>827696</v>
      </c>
      <c r="W20" s="1">
        <v>827696</v>
      </c>
    </row>
    <row r="21" spans="1:23">
      <c r="A21" s="1" t="s">
        <v>311</v>
      </c>
      <c r="B21" s="1" t="s">
        <v>312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886231</v>
      </c>
      <c r="I21" s="1">
        <v>208809</v>
      </c>
      <c r="J21" s="1">
        <v>0</v>
      </c>
      <c r="K21" s="1">
        <f t="shared" si="0"/>
        <v>1095040</v>
      </c>
      <c r="L21" s="1">
        <v>1095040</v>
      </c>
      <c r="M21" s="1">
        <v>0</v>
      </c>
      <c r="N21" s="1">
        <v>564348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1"/>
        <v>564348</v>
      </c>
      <c r="W21" s="1">
        <v>564348</v>
      </c>
    </row>
    <row r="22" spans="1:23">
      <c r="A22" s="1" t="s">
        <v>313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311764000</v>
      </c>
      <c r="I22" s="1">
        <v>130322299</v>
      </c>
      <c r="J22" s="1">
        <v>-7576788</v>
      </c>
      <c r="K22" s="1">
        <f t="shared" si="0"/>
        <v>434509511</v>
      </c>
      <c r="L22" s="1">
        <v>434509511</v>
      </c>
      <c r="M22" s="11">
        <v>97343619</v>
      </c>
      <c r="N22" s="1">
        <v>32083396</v>
      </c>
      <c r="O22" s="1">
        <v>-27992891</v>
      </c>
      <c r="P22" s="1">
        <v>1398517</v>
      </c>
      <c r="Q22" s="1">
        <v>5235198</v>
      </c>
      <c r="R22" s="1">
        <v>83925000</v>
      </c>
      <c r="S22" s="1">
        <v>48521928</v>
      </c>
      <c r="T22" s="1">
        <v>42667589</v>
      </c>
      <c r="U22" s="1">
        <v>26704229</v>
      </c>
      <c r="V22" s="1">
        <f t="shared" si="1"/>
        <v>309886585</v>
      </c>
      <c r="W22" s="1">
        <v>309886585</v>
      </c>
    </row>
    <row r="23" spans="1:23">
      <c r="A23" s="1" t="s">
        <v>314</v>
      </c>
      <c r="B23" s="1" t="s">
        <v>315</v>
      </c>
      <c r="C23" s="1">
        <v>75</v>
      </c>
      <c r="D23" s="1">
        <v>42</v>
      </c>
      <c r="E23" s="1">
        <v>37</v>
      </c>
      <c r="F23" s="1">
        <v>1604</v>
      </c>
      <c r="G23" s="1">
        <v>1755</v>
      </c>
      <c r="H23" s="1">
        <v>940257</v>
      </c>
      <c r="I23" s="1">
        <v>1392142</v>
      </c>
      <c r="J23" s="1">
        <v>0</v>
      </c>
      <c r="K23" s="1">
        <f t="shared" si="0"/>
        <v>2332399</v>
      </c>
      <c r="L23" s="1">
        <v>2332399</v>
      </c>
      <c r="M23" s="1">
        <v>2500000</v>
      </c>
      <c r="N23" s="1">
        <v>0</v>
      </c>
      <c r="O23" s="1">
        <v>0</v>
      </c>
      <c r="P23" s="1">
        <v>0</v>
      </c>
      <c r="Q23" s="1">
        <v>95924</v>
      </c>
      <c r="R23" s="1">
        <v>0</v>
      </c>
      <c r="S23" s="1">
        <v>374347</v>
      </c>
      <c r="T23" s="1">
        <v>401481</v>
      </c>
      <c r="U23" s="1">
        <v>304588</v>
      </c>
      <c r="V23" s="1">
        <f t="shared" si="1"/>
        <v>3676340</v>
      </c>
      <c r="W23" s="1">
        <v>3676340</v>
      </c>
    </row>
    <row r="24" spans="1:23">
      <c r="A24" s="1" t="s">
        <v>316</v>
      </c>
      <c r="B24" s="1" t="s">
        <v>317</v>
      </c>
      <c r="C24" s="1">
        <v>29</v>
      </c>
      <c r="D24" s="1">
        <v>38</v>
      </c>
      <c r="E24" s="1">
        <v>1</v>
      </c>
      <c r="F24" s="1">
        <v>702</v>
      </c>
      <c r="G24" s="1">
        <v>807</v>
      </c>
      <c r="H24" s="1">
        <v>0</v>
      </c>
      <c r="I24" s="1">
        <v>585062</v>
      </c>
      <c r="J24" s="1">
        <v>0</v>
      </c>
      <c r="K24" s="1">
        <f t="shared" si="0"/>
        <v>585062</v>
      </c>
      <c r="L24" s="1">
        <v>585062</v>
      </c>
      <c r="M24" s="1">
        <v>600000</v>
      </c>
      <c r="N24" s="1">
        <v>0</v>
      </c>
      <c r="O24" s="1">
        <v>0</v>
      </c>
      <c r="P24" s="1">
        <v>0</v>
      </c>
      <c r="Q24" s="1">
        <v>94299</v>
      </c>
      <c r="R24" s="1">
        <v>0</v>
      </c>
      <c r="S24" s="1">
        <v>0</v>
      </c>
      <c r="T24" s="1">
        <v>1740</v>
      </c>
      <c r="U24" s="1">
        <v>365788</v>
      </c>
      <c r="V24" s="1">
        <f t="shared" si="1"/>
        <v>1061827</v>
      </c>
      <c r="W24" s="1">
        <v>1061827</v>
      </c>
    </row>
    <row r="25" spans="1:23">
      <c r="A25" s="1" t="s">
        <v>318</v>
      </c>
      <c r="B25" s="1" t="s">
        <v>319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189583</v>
      </c>
      <c r="U25" s="1">
        <v>0</v>
      </c>
      <c r="V25" s="1">
        <f t="shared" si="1"/>
        <v>189583</v>
      </c>
      <c r="W25" s="1">
        <v>189583</v>
      </c>
    </row>
    <row r="26" spans="1:23">
      <c r="A26" s="1" t="s">
        <v>320</v>
      </c>
      <c r="B26" s="1" t="s">
        <v>321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208510</v>
      </c>
      <c r="J26" s="1">
        <v>0</v>
      </c>
      <c r="K26" s="1">
        <f t="shared" si="0"/>
        <v>208510</v>
      </c>
      <c r="L26" s="1">
        <v>208510</v>
      </c>
      <c r="M26" s="1">
        <v>325000</v>
      </c>
      <c r="N26" s="1">
        <v>0</v>
      </c>
      <c r="O26" s="1">
        <v>0</v>
      </c>
      <c r="P26" s="1">
        <v>0</v>
      </c>
      <c r="Q26" s="1">
        <v>35018</v>
      </c>
      <c r="R26" s="1">
        <v>0</v>
      </c>
      <c r="S26" s="1">
        <v>0</v>
      </c>
      <c r="T26" s="1">
        <v>1411</v>
      </c>
      <c r="U26" s="1">
        <v>267093</v>
      </c>
      <c r="V26" s="1">
        <f t="shared" si="1"/>
        <v>628522</v>
      </c>
      <c r="W26" s="1">
        <v>628522</v>
      </c>
    </row>
    <row r="27" spans="1:23">
      <c r="A27" s="1" t="s">
        <v>322</v>
      </c>
      <c r="B27" s="1" t="s">
        <v>323</v>
      </c>
      <c r="C27" s="1">
        <v>15</v>
      </c>
      <c r="D27" s="1">
        <v>29</v>
      </c>
      <c r="E27" s="1">
        <v>7</v>
      </c>
      <c r="F27" s="1">
        <v>196</v>
      </c>
      <c r="G27" s="1">
        <v>312</v>
      </c>
      <c r="H27" s="1">
        <v>0</v>
      </c>
      <c r="I27" s="1">
        <v>307301</v>
      </c>
      <c r="J27" s="1">
        <v>-307301</v>
      </c>
      <c r="K27" s="1">
        <f t="shared" si="0"/>
        <v>0</v>
      </c>
      <c r="L27" s="1">
        <v>0</v>
      </c>
      <c r="M27" s="1">
        <v>300000</v>
      </c>
      <c r="N27" s="1">
        <v>0</v>
      </c>
      <c r="O27" s="1">
        <v>-159792</v>
      </c>
      <c r="P27" s="1">
        <v>0</v>
      </c>
      <c r="Q27" s="1">
        <v>0</v>
      </c>
      <c r="R27" s="1">
        <v>0</v>
      </c>
      <c r="S27" s="1">
        <v>75000</v>
      </c>
      <c r="T27" s="1">
        <v>540</v>
      </c>
      <c r="U27" s="1">
        <v>261809</v>
      </c>
      <c r="V27" s="1">
        <f t="shared" si="1"/>
        <v>477557</v>
      </c>
      <c r="W27" s="1">
        <v>477557</v>
      </c>
    </row>
    <row r="28" spans="1:23" s="11" customFormat="1">
      <c r="A28" s="11" t="s">
        <v>324</v>
      </c>
      <c r="B28" s="11" t="s">
        <v>325</v>
      </c>
      <c r="C28" s="11">
        <v>29</v>
      </c>
      <c r="D28" s="11">
        <v>0</v>
      </c>
      <c r="E28" s="11">
        <v>1</v>
      </c>
      <c r="F28" s="11">
        <v>463</v>
      </c>
      <c r="G28" s="11">
        <v>523</v>
      </c>
      <c r="H28" s="11">
        <v>2604490</v>
      </c>
      <c r="I28" s="11">
        <v>-2604490</v>
      </c>
      <c r="J28" s="11">
        <v>15456290</v>
      </c>
      <c r="K28" s="11">
        <f t="shared" si="0"/>
        <v>15456290</v>
      </c>
      <c r="L28" s="11">
        <v>0</v>
      </c>
      <c r="M28" s="11">
        <v>0</v>
      </c>
      <c r="N28" s="11">
        <v>0</v>
      </c>
      <c r="O28" s="11">
        <v>0</v>
      </c>
      <c r="P28" s="11">
        <v>137864</v>
      </c>
      <c r="Q28" s="11">
        <v>0</v>
      </c>
      <c r="R28" s="11">
        <v>0</v>
      </c>
      <c r="S28" s="11">
        <v>0</v>
      </c>
      <c r="T28" s="11">
        <v>137864</v>
      </c>
      <c r="U28" s="11">
        <v>0</v>
      </c>
      <c r="V28" s="11">
        <f t="shared" si="1"/>
        <v>275728</v>
      </c>
      <c r="W28" s="11">
        <v>15456290</v>
      </c>
    </row>
    <row r="29" spans="1:23">
      <c r="A29" s="1" t="s">
        <v>326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1030329</v>
      </c>
      <c r="I29" s="1">
        <v>0</v>
      </c>
      <c r="J29" s="1">
        <v>0</v>
      </c>
      <c r="K29" s="1">
        <f t="shared" si="0"/>
        <v>1030329</v>
      </c>
      <c r="L29" s="1">
        <v>1030329</v>
      </c>
      <c r="M29" s="1">
        <v>0</v>
      </c>
      <c r="N29" s="1">
        <v>53625</v>
      </c>
      <c r="O29" s="1">
        <v>0</v>
      </c>
      <c r="P29" s="1">
        <v>0</v>
      </c>
      <c r="Q29" s="1">
        <v>33785</v>
      </c>
      <c r="R29" s="1">
        <v>0</v>
      </c>
      <c r="S29" s="1">
        <v>0</v>
      </c>
      <c r="T29" s="1">
        <v>0</v>
      </c>
      <c r="U29" s="1">
        <v>0</v>
      </c>
      <c r="V29" s="1">
        <f t="shared" si="1"/>
        <v>87410</v>
      </c>
      <c r="W29" s="1">
        <v>87410</v>
      </c>
    </row>
    <row r="30" spans="1:23">
      <c r="A30" s="1" t="s">
        <v>327</v>
      </c>
      <c r="B30" s="1" t="s">
        <v>328</v>
      </c>
      <c r="C30" s="1">
        <v>40</v>
      </c>
      <c r="D30" s="1">
        <v>23</v>
      </c>
      <c r="E30" s="1">
        <v>8</v>
      </c>
      <c r="F30" s="1">
        <v>1336</v>
      </c>
      <c r="G30" s="1">
        <v>1607</v>
      </c>
      <c r="H30" s="1">
        <v>1465734</v>
      </c>
      <c r="I30" s="1">
        <v>378082</v>
      </c>
      <c r="J30" s="1">
        <v>0</v>
      </c>
      <c r="K30" s="1">
        <f t="shared" si="0"/>
        <v>1843816</v>
      </c>
      <c r="L30" s="1">
        <v>1843816</v>
      </c>
      <c r="M30" s="1">
        <v>1000000</v>
      </c>
      <c r="N30" s="1">
        <v>0</v>
      </c>
      <c r="O30" s="1">
        <v>0</v>
      </c>
      <c r="P30" s="1">
        <v>0</v>
      </c>
      <c r="Q30" s="1">
        <v>38559</v>
      </c>
      <c r="R30" s="1">
        <v>0</v>
      </c>
      <c r="S30" s="1">
        <v>369721</v>
      </c>
      <c r="T30" s="1">
        <v>425688</v>
      </c>
      <c r="U30" s="1">
        <v>213625</v>
      </c>
      <c r="V30" s="1">
        <f t="shared" si="1"/>
        <v>2047593</v>
      </c>
      <c r="W30" s="1">
        <v>2047593</v>
      </c>
    </row>
    <row r="31" spans="1:23">
      <c r="A31" s="1" t="s">
        <v>329</v>
      </c>
      <c r="B31" s="1" t="s">
        <v>330</v>
      </c>
      <c r="C31" s="1">
        <v>92</v>
      </c>
      <c r="D31" s="1">
        <v>28</v>
      </c>
      <c r="E31" s="1">
        <v>23</v>
      </c>
      <c r="F31" s="1">
        <v>2103</v>
      </c>
      <c r="G31" s="1">
        <v>3187</v>
      </c>
      <c r="H31" s="1">
        <v>1835558</v>
      </c>
      <c r="I31" s="1">
        <v>1293424</v>
      </c>
      <c r="J31" s="1">
        <v>0</v>
      </c>
      <c r="K31" s="1">
        <f t="shared" si="0"/>
        <v>3128982</v>
      </c>
      <c r="L31" s="1">
        <v>3128982</v>
      </c>
      <c r="M31" s="1">
        <v>1500000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554422</v>
      </c>
      <c r="T31" s="1">
        <v>1852186</v>
      </c>
      <c r="U31" s="1">
        <v>428780</v>
      </c>
      <c r="V31" s="1">
        <f t="shared" si="1"/>
        <v>4335388</v>
      </c>
      <c r="W31" s="1">
        <v>4335388</v>
      </c>
    </row>
    <row r="32" spans="1:23">
      <c r="A32" s="1" t="s">
        <v>331</v>
      </c>
      <c r="B32" s="1" t="s">
        <v>332</v>
      </c>
      <c r="C32" s="1">
        <v>12</v>
      </c>
      <c r="D32" s="1">
        <v>0</v>
      </c>
      <c r="E32" s="1">
        <v>0</v>
      </c>
      <c r="F32" s="1">
        <v>23</v>
      </c>
      <c r="G32" s="1">
        <v>169</v>
      </c>
      <c r="H32" s="1">
        <v>2218275</v>
      </c>
      <c r="I32" s="1">
        <v>0</v>
      </c>
      <c r="J32" s="1">
        <v>0</v>
      </c>
      <c r="K32" s="1">
        <f t="shared" si="0"/>
        <v>2218275</v>
      </c>
      <c r="L32" s="1">
        <v>2218275</v>
      </c>
      <c r="M32" s="1">
        <v>0</v>
      </c>
      <c r="N32" s="1">
        <v>504610</v>
      </c>
      <c r="O32" s="1">
        <v>0</v>
      </c>
      <c r="P32" s="1">
        <v>0</v>
      </c>
      <c r="Q32" s="1">
        <v>0</v>
      </c>
      <c r="R32" s="1">
        <v>0</v>
      </c>
      <c r="S32" s="1">
        <v>461912</v>
      </c>
      <c r="T32" s="1">
        <v>0</v>
      </c>
      <c r="U32" s="1">
        <v>0</v>
      </c>
      <c r="V32" s="1">
        <f t="shared" si="1"/>
        <v>966522</v>
      </c>
      <c r="W32" s="1">
        <v>966522</v>
      </c>
    </row>
    <row r="33" spans="1:23">
      <c r="A33" s="1" t="s">
        <v>333</v>
      </c>
      <c r="B33" s="1" t="s">
        <v>334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2549361</v>
      </c>
      <c r="I33" s="1">
        <v>514847</v>
      </c>
      <c r="J33" s="1">
        <v>0</v>
      </c>
      <c r="K33" s="1">
        <f t="shared" si="0"/>
        <v>3064208</v>
      </c>
      <c r="L33" s="1">
        <v>3064208</v>
      </c>
      <c r="M33" s="1">
        <v>200000</v>
      </c>
      <c r="N33" s="1">
        <v>204075</v>
      </c>
      <c r="O33" s="1">
        <v>0</v>
      </c>
      <c r="P33" s="1">
        <v>0</v>
      </c>
      <c r="Q33" s="1">
        <v>57727</v>
      </c>
      <c r="R33" s="1">
        <v>0</v>
      </c>
      <c r="S33" s="1">
        <v>175000</v>
      </c>
      <c r="T33" s="1">
        <v>2630</v>
      </c>
      <c r="U33" s="1">
        <v>236457</v>
      </c>
      <c r="V33" s="1">
        <f t="shared" si="1"/>
        <v>875889</v>
      </c>
      <c r="W33" s="1">
        <v>875889</v>
      </c>
    </row>
    <row r="34" spans="1:23">
      <c r="A34" s="1" t="s">
        <v>335</v>
      </c>
      <c r="B34" s="1" t="s">
        <v>336</v>
      </c>
      <c r="C34" s="1">
        <v>48</v>
      </c>
      <c r="D34" s="1">
        <v>58</v>
      </c>
      <c r="E34" s="1">
        <v>26</v>
      </c>
      <c r="F34" s="1">
        <v>2228</v>
      </c>
      <c r="G34" s="1">
        <v>2355</v>
      </c>
      <c r="H34" s="1">
        <v>1104054</v>
      </c>
      <c r="I34" s="1">
        <v>558801</v>
      </c>
      <c r="J34" s="1">
        <v>0</v>
      </c>
      <c r="K34" s="1">
        <f t="shared" si="0"/>
        <v>1662855</v>
      </c>
      <c r="L34" s="1">
        <v>1662855</v>
      </c>
      <c r="M34" s="1">
        <v>2600000</v>
      </c>
      <c r="N34" s="1">
        <v>0</v>
      </c>
      <c r="O34" s="1">
        <v>0</v>
      </c>
      <c r="P34" s="1">
        <v>0</v>
      </c>
      <c r="Q34" s="1">
        <v>137108</v>
      </c>
      <c r="R34" s="1">
        <v>0</v>
      </c>
      <c r="S34" s="1">
        <v>694862</v>
      </c>
      <c r="T34" s="1">
        <v>297353</v>
      </c>
      <c r="U34" s="1">
        <v>370448</v>
      </c>
      <c r="V34" s="1">
        <f t="shared" si="1"/>
        <v>4099771</v>
      </c>
      <c r="W34" s="1">
        <v>4099771</v>
      </c>
    </row>
  </sheetData>
  <autoFilter ref="A1:W1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9</vt:i4>
      </vt:variant>
    </vt:vector>
  </HeadingPairs>
  <TitlesOfParts>
    <vt:vector size="15" baseType="lpstr">
      <vt:lpstr>train</vt:lpstr>
      <vt:lpstr>train NaN to 0</vt:lpstr>
      <vt:lpstr>train 2</vt:lpstr>
      <vt:lpstr>test (the very original)</vt:lpstr>
      <vt:lpstr>test</vt:lpstr>
      <vt:lpstr>test NaN to 0</vt:lpstr>
      <vt:lpstr>test!_FilterDatabase</vt:lpstr>
      <vt:lpstr>'test NaN to 0'!_FilterDatabase</vt:lpstr>
      <vt:lpstr>'train NaN to 0'!_FilterDatabase</vt:lpstr>
      <vt:lpstr>test!test_features</vt:lpstr>
      <vt:lpstr>'test (the very original)'!test_features</vt:lpstr>
      <vt:lpstr>'test NaN to 0'!test_features</vt:lpstr>
      <vt:lpstr>train!train_data</vt:lpstr>
      <vt:lpstr>'train 2'!train_data</vt:lpstr>
      <vt:lpstr>'train NaN to 0'!train_data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Sauce</dc:creator>
  <cp:lastModifiedBy>Sauce</cp:lastModifiedBy>
  <dcterms:created xsi:type="dcterms:W3CDTF">2020-11-10T14:15:05Z</dcterms:created>
  <dcterms:modified xsi:type="dcterms:W3CDTF">2020-11-12T18:23:25Z</dcterms:modified>
</cp:coreProperties>
</file>