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37" activeTab="1"/>
  </bookViews>
  <sheets>
    <sheet name="全局参数" sheetId="11" r:id="rId1"/>
    <sheet name="数值模拟" sheetId="10" r:id="rId2"/>
    <sheet name="主角属性" sheetId="1" r:id="rId3"/>
    <sheet name="怪物属性" sheetId="2" r:id="rId4"/>
    <sheet name="伤害公式" sheetId="4" r:id="rId5"/>
    <sheet name="怪物列表" sheetId="5" r:id="rId6"/>
    <sheet name="武器列表" sheetId="6" state="hidden" r:id="rId7"/>
  </sheets>
  <calcPr calcId="152511"/>
</workbook>
</file>

<file path=xl/calcChain.xml><?xml version="1.0" encoding="utf-8"?>
<calcChain xmlns="http://schemas.openxmlformats.org/spreadsheetml/2006/main">
  <c r="M75" i="10" l="1"/>
  <c r="M79" i="10"/>
  <c r="M74" i="10"/>
  <c r="M77" i="10" s="1"/>
  <c r="M73" i="10"/>
  <c r="M76" i="10" s="1"/>
  <c r="M78" i="10"/>
  <c r="F80" i="10"/>
  <c r="F43" i="10" l="1"/>
  <c r="F41" i="10"/>
  <c r="F40" i="10"/>
  <c r="F39" i="10"/>
  <c r="F38" i="10"/>
  <c r="G42" i="10" l="1"/>
  <c r="I42" i="10" s="1"/>
  <c r="G43" i="10"/>
  <c r="I43" i="10" s="1"/>
  <c r="G38" i="10"/>
  <c r="I38" i="10" s="1"/>
  <c r="G40" i="10"/>
  <c r="I40" i="10" s="1"/>
  <c r="G39" i="10"/>
  <c r="I39" i="10" s="1"/>
  <c r="G41" i="10"/>
  <c r="I41" i="10" s="1"/>
  <c r="C5" i="10"/>
  <c r="J5" i="10" l="1"/>
  <c r="F14" i="10"/>
  <c r="E14" i="10"/>
  <c r="I14" i="10" s="1"/>
  <c r="B14" i="10"/>
  <c r="F13" i="10"/>
  <c r="E13" i="10"/>
  <c r="I13" i="10" s="1"/>
  <c r="B13" i="10"/>
  <c r="F12" i="10"/>
  <c r="E12" i="10"/>
  <c r="B12" i="10"/>
  <c r="F11" i="10"/>
  <c r="E11" i="10"/>
  <c r="I11" i="10" s="1"/>
  <c r="B11" i="10"/>
  <c r="F10" i="10"/>
  <c r="E10" i="10"/>
  <c r="I10" i="10" s="1"/>
  <c r="B10" i="10"/>
  <c r="F9" i="10"/>
  <c r="E9" i="10"/>
  <c r="I9" i="10" s="1"/>
  <c r="B9" i="10"/>
  <c r="F8" i="10"/>
  <c r="E8" i="10"/>
  <c r="B8" i="10"/>
  <c r="F7" i="10"/>
  <c r="E7" i="10"/>
  <c r="I7" i="10" s="1"/>
  <c r="B7" i="10"/>
  <c r="F6" i="10"/>
  <c r="E6" i="10"/>
  <c r="I6" i="10" s="1"/>
  <c r="B6" i="10"/>
  <c r="G5" i="10"/>
  <c r="F5" i="10"/>
  <c r="E5" i="10"/>
  <c r="I5" i="10" s="1"/>
  <c r="J11" i="10" l="1"/>
  <c r="C11" i="10"/>
  <c r="J10" i="10"/>
  <c r="C10" i="10"/>
  <c r="J14" i="10"/>
  <c r="C14" i="10"/>
  <c r="J12" i="10"/>
  <c r="C12" i="10"/>
  <c r="J7" i="10"/>
  <c r="C7" i="10"/>
  <c r="J13" i="10"/>
  <c r="C13" i="10"/>
  <c r="J8" i="10"/>
  <c r="C8" i="10"/>
  <c r="H6" i="10"/>
  <c r="C6" i="10"/>
  <c r="J9" i="10"/>
  <c r="C9" i="10"/>
  <c r="H8" i="10"/>
  <c r="I8" i="10"/>
  <c r="H12" i="10"/>
  <c r="I12" i="10"/>
  <c r="J6" i="10"/>
  <c r="H5" i="10"/>
  <c r="H9" i="10"/>
  <c r="H13" i="10"/>
  <c r="H7" i="10"/>
  <c r="H11" i="10"/>
  <c r="G6" i="10"/>
  <c r="G7" i="10" s="1"/>
  <c r="G8" i="10" s="1"/>
  <c r="G9" i="10" s="1"/>
  <c r="G10" i="10" s="1"/>
  <c r="G11" i="10" s="1"/>
  <c r="G12" i="10" s="1"/>
  <c r="G13" i="10" s="1"/>
  <c r="G14" i="10" s="1"/>
  <c r="L5" i="10" s="1"/>
  <c r="H10" i="10"/>
  <c r="H14" i="10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基础伤害  a1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累增步长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也就是弱点部位受击招式修正</t>
        </r>
      </text>
    </comment>
    <comment ref="C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MeleeATK</t>
        </r>
      </text>
    </comment>
    <comment ref="D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近战蓄力最大伤害倍数
ChargedMeleeATKMultiplier_Max</t>
        </r>
      </text>
    </comment>
    <comment ref="D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远程蓄力最大伤害倍数
ChargedDistantATKMultiplier_Max</t>
        </r>
      </text>
    </comment>
    <comment ref="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WQQ:主角：飞刀悬浮伤害  </t>
        </r>
        <r>
          <rPr>
            <sz val="9"/>
            <color indexed="81"/>
            <rFont val="宋体"/>
            <family val="3"/>
            <charset val="134"/>
          </rPr>
          <t>FloatingBladeATK</t>
        </r>
      </text>
    </comment>
    <comment ref="C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主角  远程普攻伤害 
DistantATK</t>
        </r>
      </text>
    </comment>
    <comment ref="D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刀刃插中、拔出弱点修正系数
FloatingBladeATK_Factor_StabOrExtractOut</t>
        </r>
      </text>
    </comment>
    <comment ref="A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所有这些占比都是只占角色总生命值的壁纸</t>
        </r>
      </text>
    </comment>
    <comment ref="A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每次使用精力恢复的时候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标志着玩家在对怪物造成连续硬直期间，最大能安全连续输出的时机</t>
        </r>
      </text>
    </comment>
    <comment ref="B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绿色底：表现需求</t>
        </r>
      </text>
    </comment>
  </commentList>
</comments>
</file>

<file path=xl/sharedStrings.xml><?xml version="1.0" encoding="utf-8"?>
<sst xmlns="http://schemas.openxmlformats.org/spreadsheetml/2006/main" count="410" uniqueCount="360">
  <si>
    <t>类别1</t>
    <phoneticPr fontId="22" type="noConversion"/>
  </si>
  <si>
    <t>类别2</t>
    <phoneticPr fontId="22" type="noConversion"/>
  </si>
  <si>
    <t>主角自身</t>
    <phoneticPr fontId="22" type="noConversion"/>
  </si>
  <si>
    <t>武器</t>
    <phoneticPr fontId="22" type="noConversion"/>
  </si>
  <si>
    <t>名称</t>
    <phoneticPr fontId="22" type="noConversion"/>
  </si>
  <si>
    <t>Name</t>
    <phoneticPr fontId="22" type="noConversion"/>
  </si>
  <si>
    <t>怪物自身</t>
    <phoneticPr fontId="22" type="noConversion"/>
  </si>
  <si>
    <t>近战普攻修正系数</t>
  </si>
  <si>
    <t>近战蓄力修正系数</t>
  </si>
  <si>
    <t>远程普攻修正系数</t>
  </si>
  <si>
    <t>远程蓄力修正系数</t>
  </si>
  <si>
    <t>刀刃悬浮修正系数</t>
    <phoneticPr fontId="22" type="noConversion"/>
  </si>
  <si>
    <t>HP_Max</t>
    <phoneticPr fontId="22" type="noConversion"/>
  </si>
  <si>
    <t>招式属性</t>
    <phoneticPr fontId="22" type="noConversion"/>
  </si>
  <si>
    <t>HP_Max</t>
    <phoneticPr fontId="22" type="noConversion"/>
  </si>
  <si>
    <t>生命上限</t>
    <phoneticPr fontId="22" type="noConversion"/>
  </si>
  <si>
    <t>招式破绽区间</t>
    <phoneticPr fontId="22" type="noConversion"/>
  </si>
  <si>
    <t>无</t>
    <phoneticPr fontId="22" type="noConversion"/>
  </si>
  <si>
    <t>招式</t>
    <phoneticPr fontId="22" type="noConversion"/>
  </si>
  <si>
    <t>蓄力伤害倍数增长曲线</t>
    <phoneticPr fontId="22" type="noConversion"/>
  </si>
  <si>
    <t>怪物受击修正</t>
    <phoneticPr fontId="22" type="noConversion"/>
  </si>
  <si>
    <t>韧性</t>
    <phoneticPr fontId="22" type="noConversion"/>
  </si>
  <si>
    <t>Toughness</t>
    <phoneticPr fontId="22" type="noConversion"/>
  </si>
  <si>
    <t>韧性恢复速度（/s）</t>
    <phoneticPr fontId="22" type="noConversion"/>
  </si>
  <si>
    <t>ToughnessRecoverRate</t>
    <phoneticPr fontId="22" type="noConversion"/>
  </si>
  <si>
    <t>韧性相关</t>
    <phoneticPr fontId="22" type="noConversion"/>
  </si>
  <si>
    <t>削刃</t>
  </si>
  <si>
    <t>基础削刃</t>
    <phoneticPr fontId="22" type="noConversion"/>
  </si>
  <si>
    <t>是否霸体</t>
    <phoneticPr fontId="22" type="noConversion"/>
  </si>
  <si>
    <t>ToughnessCut</t>
    <phoneticPr fontId="22" type="noConversion"/>
  </si>
  <si>
    <t>ToughnessRefreshDelay</t>
    <phoneticPr fontId="22" type="noConversion"/>
  </si>
  <si>
    <t>BasicATK</t>
    <phoneticPr fontId="22" type="noConversion"/>
  </si>
  <si>
    <t>攻击相关</t>
    <phoneticPr fontId="22" type="noConversion"/>
  </si>
  <si>
    <t>精力相关</t>
    <phoneticPr fontId="22" type="noConversion"/>
  </si>
  <si>
    <t>韧性刷新滞后时长（s）</t>
    <phoneticPr fontId="22" type="noConversion"/>
  </si>
  <si>
    <t>韧性恢复速度（/s）</t>
    <phoneticPr fontId="22" type="noConversion"/>
  </si>
  <si>
    <t>精力上限</t>
    <phoneticPr fontId="22" type="noConversion"/>
  </si>
  <si>
    <t>Stamina_Max</t>
    <phoneticPr fontId="22" type="noConversion"/>
  </si>
  <si>
    <t>武器削刃</t>
    <phoneticPr fontId="22" type="noConversion"/>
  </si>
  <si>
    <t>ToughnessCut_Weapon</t>
    <phoneticPr fontId="22" type="noConversion"/>
  </si>
  <si>
    <t>StaminaRecoverFactor_BladeWithdraw</t>
    <phoneticPr fontId="22" type="noConversion"/>
  </si>
  <si>
    <t>收回勾刃提供的精力恢复</t>
    <phoneticPr fontId="22" type="noConversion"/>
  </si>
  <si>
    <t>收回勾刃恢复精力系数</t>
    <phoneticPr fontId="22" type="noConversion"/>
  </si>
  <si>
    <t>精力消耗/恢复</t>
    <phoneticPr fontId="22" type="noConversion"/>
  </si>
  <si>
    <t>Stamina_CostRecover</t>
    <phoneticPr fontId="22" type="noConversion"/>
  </si>
  <si>
    <t>武器伤害</t>
    <phoneticPr fontId="22" type="noConversion"/>
  </si>
  <si>
    <t>修正系数</t>
    <phoneticPr fontId="22" type="noConversion"/>
  </si>
  <si>
    <t>ChargeTime_Min</t>
    <phoneticPr fontId="22" type="noConversion"/>
  </si>
  <si>
    <t>ChargeTime_Max</t>
    <phoneticPr fontId="22" type="noConversion"/>
  </si>
  <si>
    <t>ChargeATK_Multiplier_Curve</t>
    <phoneticPr fontId="22" type="noConversion"/>
  </si>
  <si>
    <t>武器招式组</t>
    <phoneticPr fontId="22" type="noConversion"/>
  </si>
  <si>
    <t>武器</t>
    <phoneticPr fontId="22" type="noConversion"/>
  </si>
  <si>
    <t>Weapon</t>
    <phoneticPr fontId="22" type="noConversion"/>
  </si>
  <si>
    <t>MeleeATK_Factor_Normal</t>
    <phoneticPr fontId="22" type="noConversion"/>
  </si>
  <si>
    <t>ChargedMeleeATK_Factor_Normal</t>
    <phoneticPr fontId="22" type="noConversion"/>
  </si>
  <si>
    <t>DistantATK_Factor_Normal</t>
    <phoneticPr fontId="22" type="noConversion"/>
  </si>
  <si>
    <t>ChargedDistantATK_Factor_Normal</t>
    <phoneticPr fontId="22" type="noConversion"/>
  </si>
  <si>
    <t>FloatingBladeATK_Factor_Normal</t>
    <phoneticPr fontId="22" type="noConversion"/>
  </si>
  <si>
    <t>DistantATK_Factor_Vulnerability</t>
  </si>
  <si>
    <t>ChargedDistantATK_Factor_Vulnerability</t>
  </si>
  <si>
    <t>ChargedMeleeATK_Factor_Vulnerability</t>
    <phoneticPr fontId="22" type="noConversion"/>
  </si>
  <si>
    <t>MeleeATK_Factor_Vulnerability</t>
    <phoneticPr fontId="22" type="noConversion"/>
  </si>
  <si>
    <t>StaminaRecover_BladeWithdraw</t>
    <phoneticPr fontId="22" type="noConversion"/>
  </si>
  <si>
    <t>IsStoic</t>
    <phoneticPr fontId="22" type="noConversion"/>
  </si>
  <si>
    <t>招式动画</t>
    <phoneticPr fontId="22" type="noConversion"/>
  </si>
  <si>
    <t>行为树文件</t>
    <phoneticPr fontId="22" type="noConversion"/>
  </si>
  <si>
    <t>BehaviorTree</t>
    <phoneticPr fontId="22" type="noConversion"/>
  </si>
  <si>
    <t>招式削刃修正系数</t>
    <phoneticPr fontId="22" type="noConversion"/>
  </si>
  <si>
    <t>ActionAKTFactor</t>
    <phoneticPr fontId="22" type="noConversion"/>
  </si>
  <si>
    <t>发出飞刀速度曲线</t>
  </si>
  <si>
    <t>收回飞刀最大速度</t>
  </si>
  <si>
    <t>收回飞刀速度曲线</t>
  </si>
  <si>
    <t>发出飞刀最大速度</t>
  </si>
  <si>
    <t>BladeProjectSpeed_Max</t>
    <phoneticPr fontId="22" type="noConversion"/>
  </si>
  <si>
    <t>BladeProjectSpeed_Curve</t>
    <phoneticPr fontId="22" type="noConversion"/>
  </si>
  <si>
    <t>BladeWithdrawSpeed_Max</t>
    <phoneticPr fontId="22" type="noConversion"/>
  </si>
  <si>
    <t>BladeWithdrawSpeed_Curve</t>
    <phoneticPr fontId="22" type="noConversion"/>
  </si>
  <si>
    <t>飞刀</t>
    <phoneticPr fontId="22" type="noConversion"/>
  </si>
  <si>
    <t>FloatingBladeATK_Rate</t>
    <phoneticPr fontId="22" type="noConversion"/>
  </si>
  <si>
    <t>飞刀最大悬浮时间（s）</t>
    <phoneticPr fontId="22" type="noConversion"/>
  </si>
  <si>
    <t>最小蓄力时长（s）</t>
    <phoneticPr fontId="22" type="noConversion"/>
  </si>
  <si>
    <t>最大蓄力时长（s）</t>
    <phoneticPr fontId="22" type="noConversion"/>
  </si>
  <si>
    <t>招式状态转换</t>
    <phoneticPr fontId="22" type="noConversion"/>
  </si>
  <si>
    <t>连击</t>
    <phoneticPr fontId="22" type="noConversion"/>
  </si>
  <si>
    <t>最大连击次数</t>
    <phoneticPr fontId="22" type="noConversion"/>
  </si>
  <si>
    <t>ComboInterval_Max</t>
    <phoneticPr fontId="22" type="noConversion"/>
  </si>
  <si>
    <t>ComboDuration_Max</t>
    <phoneticPr fontId="22" type="noConversion"/>
  </si>
  <si>
    <t>韧性刷新滞后时长（s）</t>
    <phoneticPr fontId="22" type="noConversion"/>
  </si>
  <si>
    <t>最大连击时长（s）</t>
    <phoneticPr fontId="22" type="noConversion"/>
  </si>
  <si>
    <t>最大连击间隔（s）</t>
    <phoneticPr fontId="22" type="noConversion"/>
  </si>
  <si>
    <r>
      <t>Co</t>
    </r>
    <r>
      <rPr>
        <sz val="11"/>
        <color theme="1"/>
        <rFont val="微软雅黑"/>
        <family val="2"/>
        <charset val="134"/>
      </rPr>
      <t>mboTime_Max</t>
    </r>
    <phoneticPr fontId="22" type="noConversion"/>
  </si>
  <si>
    <t>击退距离</t>
    <phoneticPr fontId="22" type="noConversion"/>
  </si>
  <si>
    <r>
      <t>Beat</t>
    </r>
    <r>
      <rPr>
        <sz val="11"/>
        <color theme="1"/>
        <rFont val="微软雅黑"/>
        <family val="2"/>
        <charset val="134"/>
      </rPr>
      <t>BackDistance</t>
    </r>
    <phoneticPr fontId="22" type="noConversion"/>
  </si>
  <si>
    <t>是否可触发破绽硬直</t>
    <phoneticPr fontId="22" type="noConversion"/>
  </si>
  <si>
    <t>ActionSoftSpotRange</t>
    <phoneticPr fontId="22" type="noConversion"/>
  </si>
  <si>
    <t>EnabeSoftSpotTrigger</t>
    <phoneticPr fontId="22" type="noConversion"/>
  </si>
  <si>
    <t>触发的破绽硬直动画</t>
    <phoneticPr fontId="22" type="noConversion"/>
  </si>
  <si>
    <t>飞刀悬浮距离</t>
    <phoneticPr fontId="22" type="noConversion"/>
  </si>
  <si>
    <t>FloatingBladeDuration_Max</t>
    <phoneticPr fontId="22" type="noConversion"/>
  </si>
  <si>
    <r>
      <t>FloatingBlade</t>
    </r>
    <r>
      <rPr>
        <sz val="11"/>
        <color theme="1"/>
        <rFont val="微软雅黑"/>
        <family val="2"/>
        <charset val="134"/>
      </rPr>
      <t>Distance</t>
    </r>
    <phoneticPr fontId="22" type="noConversion"/>
  </si>
  <si>
    <t>运动相关</t>
    <phoneticPr fontId="22" type="noConversion"/>
  </si>
  <si>
    <t>空中攻击状态最大下坠速度</t>
    <phoneticPr fontId="22" type="noConversion"/>
  </si>
  <si>
    <t>空中常规最大下坠速度</t>
    <phoneticPr fontId="22" type="noConversion"/>
  </si>
  <si>
    <t>空中常规下坠加速度</t>
    <phoneticPr fontId="22" type="noConversion"/>
  </si>
  <si>
    <t>空中攻击状态下坠加速度</t>
    <phoneticPr fontId="22" type="noConversion"/>
  </si>
  <si>
    <t>DropSpeedInAir_Normal_Max</t>
    <phoneticPr fontId="22" type="noConversion"/>
  </si>
  <si>
    <t>DropSpeedInAir_WhileATK_Max</t>
    <phoneticPr fontId="22" type="noConversion"/>
  </si>
  <si>
    <t>DropAccelarationInAir_Normal</t>
    <phoneticPr fontId="22" type="noConversion"/>
  </si>
  <si>
    <t>DropAccelarationInAir_WhileATK</t>
    <phoneticPr fontId="22" type="noConversion"/>
  </si>
  <si>
    <t>备注</t>
    <phoneticPr fontId="22" type="noConversion"/>
  </si>
  <si>
    <t>地面近战招式组</t>
    <phoneticPr fontId="22" type="noConversion"/>
  </si>
  <si>
    <t>空中近战招式组</t>
    <phoneticPr fontId="22" type="noConversion"/>
  </si>
  <si>
    <t>地面远程招式组</t>
    <phoneticPr fontId="22" type="noConversion"/>
  </si>
  <si>
    <t>空中远程招式组</t>
    <phoneticPr fontId="22" type="noConversion"/>
  </si>
  <si>
    <r>
      <t>M</t>
    </r>
    <r>
      <rPr>
        <sz val="11"/>
        <color theme="1"/>
        <rFont val="微软雅黑"/>
        <family val="2"/>
        <charset val="134"/>
      </rPr>
      <t>eleeAction_OnTheGround_Group</t>
    </r>
    <phoneticPr fontId="22" type="noConversion"/>
  </si>
  <si>
    <t>MeleeAction_InAir_Group</t>
    <phoneticPr fontId="22" type="noConversion"/>
  </si>
  <si>
    <t>DistantAction_OnTheGround_Group</t>
    <phoneticPr fontId="22" type="noConversion"/>
  </si>
  <si>
    <t>DistantAction_InAir_Group</t>
    <phoneticPr fontId="22" type="noConversion"/>
  </si>
  <si>
    <t>招式空中默认最大使用次数</t>
    <phoneticPr fontId="22" type="noConversion"/>
  </si>
  <si>
    <t>ActionTimesDefult</t>
    <phoneticPr fontId="22" type="noConversion"/>
  </si>
  <si>
    <t>特殊动作（跳跃/冲刺/收回勾刃/硬直）</t>
    <phoneticPr fontId="22" type="noConversion"/>
  </si>
  <si>
    <t>跳跃</t>
    <phoneticPr fontId="22" type="noConversion"/>
  </si>
  <si>
    <t>冲刺</t>
    <phoneticPr fontId="22" type="noConversion"/>
  </si>
  <si>
    <t>收回勾刃</t>
    <phoneticPr fontId="22" type="noConversion"/>
  </si>
  <si>
    <t>硬直</t>
    <phoneticPr fontId="22" type="noConversion"/>
  </si>
  <si>
    <t>可取消区间</t>
    <phoneticPr fontId="22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</si>
  <si>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22" type="noConversion"/>
  </si>
  <si>
    <r>
      <t>0</t>
    </r>
    <r>
      <rPr>
        <sz val="11"/>
        <color theme="1"/>
        <rFont val="微软雅黑"/>
        <family val="2"/>
        <charset val="134"/>
      </rPr>
      <t>.7-1</t>
    </r>
    <phoneticPr fontId="22" type="noConversion"/>
  </si>
  <si>
    <t>冲刺距离</t>
    <phoneticPr fontId="22" type="noConversion"/>
  </si>
  <si>
    <t>跳跃最大高度</t>
    <phoneticPr fontId="22" type="noConversion"/>
  </si>
  <si>
    <r>
      <t>Ju</t>
    </r>
    <r>
      <rPr>
        <sz val="11"/>
        <color theme="1"/>
        <rFont val="微软雅黑"/>
        <family val="2"/>
        <charset val="134"/>
      </rPr>
      <t>mpHeight_Max</t>
    </r>
    <phoneticPr fontId="22" type="noConversion"/>
  </si>
  <si>
    <t>可取消区间</t>
    <phoneticPr fontId="22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</si>
  <si>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22" type="noConversion"/>
  </si>
  <si>
    <t>0-0</t>
    <phoneticPr fontId="22" type="noConversion"/>
  </si>
  <si>
    <t>招式位移</t>
    <phoneticPr fontId="22" type="noConversion"/>
  </si>
  <si>
    <t>ActionMovement</t>
    <phoneticPr fontId="22" type="noConversion"/>
  </si>
  <si>
    <t>硬直动画集合</t>
    <phoneticPr fontId="22" type="noConversion"/>
  </si>
  <si>
    <t>SoftSpotTriggerAnim</t>
  </si>
  <si>
    <t>StaggerAnimmGroup</t>
  </si>
  <si>
    <r>
      <t>Ac</t>
    </r>
    <r>
      <rPr>
        <sz val="11"/>
        <color theme="1"/>
        <rFont val="微软雅黑"/>
        <family val="2"/>
        <charset val="134"/>
      </rPr>
      <t>tion</t>
    </r>
    <r>
      <rPr>
        <sz val="11"/>
        <color theme="1"/>
        <rFont val="微软雅黑"/>
        <family val="2"/>
        <charset val="134"/>
      </rPr>
      <t>Animmation</t>
    </r>
    <phoneticPr fontId="22" type="noConversion"/>
  </si>
  <si>
    <t>备注</t>
    <phoneticPr fontId="22" type="noConversion"/>
  </si>
  <si>
    <t>强制主角进入击飞、击倒等</t>
    <phoneticPr fontId="22" type="noConversion"/>
  </si>
  <si>
    <t>招式强制主角播放的动画</t>
    <phoneticPr fontId="22" type="noConversion"/>
  </si>
  <si>
    <t>InforcedAnimation</t>
    <phoneticPr fontId="22" type="noConversion"/>
  </si>
  <si>
    <t>当角色处于空中时，初始支持使用本招式的次数。当角色接触地面之后，本使用次数重新补满。另外，在执行一些特殊行动时，次数会获得补充。无论任何时刻，对于远程普攻没有次数限制，因为它已经被飞刀数量限制。</t>
    <phoneticPr fontId="22" type="noConversion"/>
  </si>
  <si>
    <t>蓄力招式</t>
    <phoneticPr fontId="22" type="noConversion"/>
  </si>
  <si>
    <t>这个值决定，长按的总时长达到这个时长，就进入蓄力这个动画状态；</t>
    <phoneticPr fontId="22" type="noConversion"/>
  </si>
  <si>
    <t>最小蓄力技释放时刻（s）</t>
    <phoneticPr fontId="22" type="noConversion"/>
  </si>
  <si>
    <t>这个值决定了进入蓄力状态后，至少要经过这么多时间才能释放蓄力技能；</t>
    <phoneticPr fontId="22" type="noConversion"/>
  </si>
  <si>
    <t>决定单次招式对精力的消耗值；</t>
    <phoneticPr fontId="22" type="noConversion"/>
  </si>
  <si>
    <t>任何合法的状态转换都可以在本动画的取消区间内取消部分动作，立即转入下一个动画；</t>
    <phoneticPr fontId="22" type="noConversion"/>
  </si>
  <si>
    <t>在进入蓄力状态后，经过这么多时长后会被迫释放蓄力；</t>
    <phoneticPr fontId="22" type="noConversion"/>
  </si>
  <si>
    <t>命中次数(n)</t>
    <phoneticPr fontId="22" type="noConversion"/>
  </si>
  <si>
    <t>D</t>
    <phoneticPr fontId="22" type="noConversion"/>
  </si>
  <si>
    <t>单次额外伤害</t>
    <phoneticPr fontId="22" type="noConversion"/>
  </si>
  <si>
    <t>累积额外伤害</t>
    <phoneticPr fontId="22" type="noConversion"/>
  </si>
  <si>
    <t>累积伤害</t>
    <phoneticPr fontId="22" type="noConversion"/>
  </si>
  <si>
    <t>额外伤害占单次总伤害占比</t>
    <phoneticPr fontId="22" type="noConversion"/>
  </si>
  <si>
    <t>额外伤害/基础伤害</t>
    <phoneticPr fontId="22" type="noConversion"/>
  </si>
  <si>
    <t>预设BossHP</t>
    <phoneticPr fontId="22" type="noConversion"/>
  </si>
  <si>
    <t>当前此伤害/基础伤害</t>
    <phoneticPr fontId="22" type="noConversion"/>
  </si>
  <si>
    <t>公式</t>
    <phoneticPr fontId="22" type="noConversion"/>
  </si>
  <si>
    <t>基础伤害</t>
    <phoneticPr fontId="22" type="noConversion"/>
  </si>
  <si>
    <t>怪物对主角造成伤害</t>
    <phoneticPr fontId="22" type="noConversion"/>
  </si>
  <si>
    <t>怪物对主角造成削刃</t>
    <phoneticPr fontId="22" type="noConversion"/>
  </si>
  <si>
    <t>怪物对主角</t>
    <phoneticPr fontId="22" type="noConversion"/>
  </si>
  <si>
    <t>主角对怪物</t>
    <phoneticPr fontId="22" type="noConversion"/>
  </si>
  <si>
    <t>近战普攻伤害</t>
    <phoneticPr fontId="22" type="noConversion"/>
  </si>
  <si>
    <t>MeleeATK</t>
    <phoneticPr fontId="22" type="noConversion"/>
  </si>
  <si>
    <t>招式伤害修正系数</t>
    <phoneticPr fontId="22" type="noConversion"/>
  </si>
  <si>
    <t>普通部位受击招式修正系数</t>
    <phoneticPr fontId="22" type="noConversion"/>
  </si>
  <si>
    <t>弱点部位受击招式修正系数</t>
    <phoneticPr fontId="22" type="noConversion"/>
  </si>
  <si>
    <t>连击额外伤害累增量</t>
    <phoneticPr fontId="22" type="noConversion"/>
  </si>
  <si>
    <t>ComboExtraAccumulativeDMG</t>
    <phoneticPr fontId="22" type="noConversion"/>
  </si>
  <si>
    <t>子类</t>
    <phoneticPr fontId="22" type="noConversion"/>
  </si>
  <si>
    <t>可触发弱点连击的招式</t>
    <phoneticPr fontId="22" type="noConversion"/>
  </si>
  <si>
    <t>飞刀悬浮</t>
    <phoneticPr fontId="22" type="noConversion"/>
  </si>
  <si>
    <t>飞刀悬浮攻击频率</t>
    <phoneticPr fontId="22" type="noConversion"/>
  </si>
  <si>
    <t>飞刀悬浮伤害</t>
    <phoneticPr fontId="22" type="noConversion"/>
  </si>
  <si>
    <t>刀刃悬浮修正系数</t>
    <phoneticPr fontId="22" type="noConversion"/>
  </si>
  <si>
    <t>主角_飞刀悬浮伤害FloatingBladeATK  *  怪物_弱点刀刃悬浮修正系数FloatingBladeATK_Factor_Vulnerability</t>
    <phoneticPr fontId="22" type="noConversion"/>
  </si>
  <si>
    <t>BasicToughnessCut</t>
    <phoneticPr fontId="22" type="noConversion"/>
  </si>
  <si>
    <t>招式削刃修正系数</t>
    <phoneticPr fontId="22" type="noConversion"/>
  </si>
  <si>
    <t>ActionToughnessCutFactor</t>
    <phoneticPr fontId="22" type="noConversion"/>
  </si>
  <si>
    <t>(主角_基础削刃BasicToughnessCut+主角_武器削刃)  *  主角_招式削刃修正系数ActionToughnessCutFactor</t>
    <phoneticPr fontId="22" type="noConversion"/>
  </si>
  <si>
    <t>飞刀悬浮削刃</t>
    <phoneticPr fontId="22" type="noConversion"/>
  </si>
  <si>
    <t>常规招式</t>
    <phoneticPr fontId="22" type="noConversion"/>
  </si>
  <si>
    <t>飞刀悬浮</t>
    <phoneticPr fontId="22" type="noConversion"/>
  </si>
  <si>
    <t>FloatingBlade_ToughnessCut</t>
    <phoneticPr fontId="22" type="noConversion"/>
  </si>
  <si>
    <t>主角_飞刀悬浮削刃FloatingBlade_ToughnessCut</t>
    <phoneticPr fontId="22" type="noConversion"/>
  </si>
  <si>
    <t>FloatingBladeATK_Factor_Vulnerability</t>
    <phoneticPr fontId="22" type="noConversion"/>
  </si>
  <si>
    <t>远程普攻伤害</t>
    <phoneticPr fontId="22" type="noConversion"/>
  </si>
  <si>
    <t>（主角_基础伤害BasicATK+主角_近战普攻伤害MeleeATK）*  招式伤害修正系数ActionAKTFactor  *  怪物_受击部位招式修正系数Factor
+弱点连击累计次数n  *  连击额外伤害累增量ComboExtraAccumulativeDMG</t>
    <phoneticPr fontId="22" type="noConversion"/>
  </si>
  <si>
    <t>飞刀插中、拔出弱点</t>
    <phoneticPr fontId="22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</si>
  <si>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伤害</t>
    </r>
    <phoneticPr fontId="22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</si>
  <si>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削刃</t>
    </r>
    <phoneticPr fontId="22" type="noConversion"/>
  </si>
  <si>
    <t>类别①</t>
    <phoneticPr fontId="22" type="noConversion"/>
  </si>
  <si>
    <t>类别②</t>
    <phoneticPr fontId="22" type="noConversion"/>
  </si>
  <si>
    <t>基础伤害</t>
    <phoneticPr fontId="22" type="noConversion"/>
  </si>
  <si>
    <t>BasicATK</t>
    <phoneticPr fontId="22" type="noConversion"/>
  </si>
  <si>
    <t>ActionAKTFactor</t>
    <phoneticPr fontId="22" type="noConversion"/>
  </si>
  <si>
    <t>怪物_基础伤害BasicATK  *  怪物_招式伤害修正系数ActionAKTFactor</t>
    <phoneticPr fontId="22" type="noConversion"/>
  </si>
  <si>
    <t>ActionToughnessCutFactor</t>
    <phoneticPr fontId="22" type="noConversion"/>
  </si>
  <si>
    <t>怪物_基础削刃ToughnessCut  *  怪物_招式削刃修正系数ActionToughnessCutFactor</t>
    <phoneticPr fontId="22" type="noConversion"/>
  </si>
  <si>
    <r>
      <t>主角_远程普攻伤害</t>
    </r>
    <r>
      <rPr>
        <sz val="11"/>
        <color theme="1"/>
        <rFont val="微软雅黑"/>
        <family val="2"/>
        <charset val="134"/>
      </rPr>
      <t>DistantATK</t>
    </r>
    <r>
      <rPr>
        <sz val="11"/>
        <color theme="1"/>
        <rFont val="微软雅黑"/>
        <family val="2"/>
        <charset val="134"/>
      </rPr>
      <t xml:space="preserve">  *  刀刃插中、拔出弱点修正系数FloatingBladeATK_Factor_StabOrExtractOut</t>
    </r>
    <phoneticPr fontId="22" type="noConversion"/>
  </si>
  <si>
    <t>韧性相关</t>
    <phoneticPr fontId="22" type="noConversion"/>
  </si>
  <si>
    <t>韧性恢复滞后(s)</t>
    <phoneticPr fontId="22" type="noConversion"/>
  </si>
  <si>
    <t>ToughnessRefreshDelay</t>
    <phoneticPr fontId="22" type="noConversion"/>
  </si>
  <si>
    <t>ToughnessRecoverDelay</t>
    <phoneticPr fontId="22" type="noConversion"/>
  </si>
  <si>
    <t>Toughness</t>
    <phoneticPr fontId="22" type="noConversion"/>
  </si>
  <si>
    <t>韧性安全值</t>
    <phoneticPr fontId="22" type="noConversion"/>
  </si>
  <si>
    <t>Toughness_Safe</t>
    <phoneticPr fontId="22" type="noConversion"/>
  </si>
  <si>
    <t>对应硬直动画</t>
    <phoneticPr fontId="22" type="noConversion"/>
  </si>
  <si>
    <r>
      <t>S</t>
    </r>
    <r>
      <rPr>
        <sz val="11"/>
        <color theme="1"/>
        <rFont val="微软雅黑"/>
        <family val="2"/>
        <charset val="134"/>
      </rPr>
      <t>taggerAnimation_Player</t>
    </r>
    <phoneticPr fontId="22" type="noConversion"/>
  </si>
  <si>
    <t>如果本招式触发硬直，则会造成受击放播放哪一种硬直动画，这是指定值</t>
    <phoneticPr fontId="22" type="noConversion"/>
  </si>
  <si>
    <t>StaggerAnimation_Monster</t>
    <phoneticPr fontId="22" type="noConversion"/>
  </si>
  <si>
    <t>恢复生命精力消耗</t>
    <phoneticPr fontId="22" type="noConversion"/>
  </si>
  <si>
    <r>
      <t>Healing_St</t>
    </r>
    <r>
      <rPr>
        <sz val="11"/>
        <color theme="1"/>
        <rFont val="微软雅黑"/>
        <family val="2"/>
        <charset val="134"/>
      </rPr>
      <t>ami</t>
    </r>
    <r>
      <rPr>
        <sz val="11"/>
        <color theme="1"/>
        <rFont val="微软雅黑"/>
        <family val="2"/>
        <charset val="134"/>
      </rPr>
      <t>naConsume</t>
    </r>
    <phoneticPr fontId="22" type="noConversion"/>
  </si>
  <si>
    <t>单次恢复生命百分比</t>
    <phoneticPr fontId="22" type="noConversion"/>
  </si>
  <si>
    <r>
      <t>He</t>
    </r>
    <r>
      <rPr>
        <sz val="11"/>
        <color theme="1"/>
        <rFont val="微软雅黑"/>
        <family val="2"/>
        <charset val="134"/>
      </rPr>
      <t>aling_HP_Ratio</t>
    </r>
    <phoneticPr fontId="22" type="noConversion"/>
  </si>
  <si>
    <t>总所需最大连击轮数</t>
    <phoneticPr fontId="22" type="noConversion"/>
  </si>
  <si>
    <t>第n次连击伤害：An</t>
    <phoneticPr fontId="22" type="noConversion"/>
  </si>
  <si>
    <t>单次伤害占总比</t>
    <phoneticPr fontId="22" type="noConversion"/>
  </si>
  <si>
    <t>设定值</t>
    <phoneticPr fontId="22" type="noConversion"/>
  </si>
  <si>
    <t>基础伤害</t>
    <phoneticPr fontId="22" type="noConversion"/>
  </si>
  <si>
    <t>类别</t>
    <phoneticPr fontId="22" type="noConversion"/>
  </si>
  <si>
    <t>近战普攻</t>
    <phoneticPr fontId="22" type="noConversion"/>
  </si>
  <si>
    <t>近战蓄力</t>
    <phoneticPr fontId="22" type="noConversion"/>
  </si>
  <si>
    <t>远程普攻</t>
    <phoneticPr fontId="22" type="noConversion"/>
  </si>
  <si>
    <t>远程蓄力</t>
    <phoneticPr fontId="22" type="noConversion"/>
  </si>
  <si>
    <t>刀刃悬浮</t>
    <phoneticPr fontId="22" type="noConversion"/>
  </si>
  <si>
    <t>刀刃插中</t>
    <phoneticPr fontId="22" type="noConversion"/>
  </si>
  <si>
    <t>武器近战普攻伤害</t>
    <phoneticPr fontId="22" type="noConversion"/>
  </si>
  <si>
    <t>招式伤害修正系数（主角）</t>
    <phoneticPr fontId="22" type="noConversion"/>
  </si>
  <si>
    <t>受击部位招式修正系数（怪物弱点）</t>
    <phoneticPr fontId="22" type="noConversion"/>
  </si>
  <si>
    <t>B 非连击伤害（a1）模拟</t>
    <phoneticPr fontId="22" type="noConversion"/>
  </si>
  <si>
    <t>a1</t>
    <phoneticPr fontId="22" type="noConversion"/>
  </si>
  <si>
    <t>A 弱点连击伤害模拟</t>
    <phoneticPr fontId="22" type="noConversion"/>
  </si>
  <si>
    <t>单轮伤害次数</t>
    <phoneticPr fontId="22" type="noConversion"/>
  </si>
  <si>
    <t>a1占比</t>
    <phoneticPr fontId="22" type="noConversion"/>
  </si>
  <si>
    <t>单次攻击伤害占比</t>
    <phoneticPr fontId="22" type="noConversion"/>
  </si>
  <si>
    <t>角色单次恢复占比</t>
    <phoneticPr fontId="22" type="noConversion"/>
  </si>
  <si>
    <t xml:space="preserve">Name </t>
    <phoneticPr fontId="22" type="noConversion"/>
  </si>
  <si>
    <t>Min</t>
    <phoneticPr fontId="22" type="noConversion"/>
  </si>
  <si>
    <t>Max</t>
    <phoneticPr fontId="22" type="noConversion"/>
  </si>
  <si>
    <t>单轮总伤害占比</t>
    <phoneticPr fontId="22" type="noConversion"/>
  </si>
  <si>
    <t>A0 基准设定表</t>
    <phoneticPr fontId="22" type="noConversion"/>
  </si>
  <si>
    <t>韧性削减</t>
    <phoneticPr fontId="22" type="noConversion"/>
  </si>
  <si>
    <t>FloatingBladeATK</t>
    <phoneticPr fontId="22" type="noConversion"/>
  </si>
  <si>
    <t>DistantATK</t>
    <phoneticPr fontId="22" type="noConversion"/>
  </si>
  <si>
    <t>近战蓄力最大伤害倍数</t>
    <phoneticPr fontId="22" type="noConversion"/>
  </si>
  <si>
    <t>ChargedMeleeATKMultiplier_Max</t>
    <phoneticPr fontId="22" type="noConversion"/>
  </si>
  <si>
    <t>ChargedDistantATKMultiplier_Max</t>
    <phoneticPr fontId="22" type="noConversion"/>
  </si>
  <si>
    <t>远程蓄力最大伤害倍数</t>
    <phoneticPr fontId="22" type="noConversion"/>
  </si>
  <si>
    <t>刀刃插中、拔出弱点修正系数</t>
    <phoneticPr fontId="22" type="noConversion"/>
  </si>
  <si>
    <t>FloatingBladeATK_Factor_StabOrExtractOut</t>
    <phoneticPr fontId="22" type="noConversion"/>
  </si>
  <si>
    <t>C0 削刃基准设定</t>
    <phoneticPr fontId="22" type="noConversion"/>
  </si>
  <si>
    <t>最小削刃百分比</t>
    <phoneticPr fontId="22" type="noConversion"/>
  </si>
  <si>
    <t>最大削刃百分比</t>
    <phoneticPr fontId="22" type="noConversion"/>
  </si>
  <si>
    <t>名称</t>
    <phoneticPr fontId="22" type="noConversion"/>
  </si>
  <si>
    <t>Name</t>
    <phoneticPr fontId="22" type="noConversion"/>
  </si>
  <si>
    <t>韧性</t>
    <phoneticPr fontId="22" type="noConversion"/>
  </si>
  <si>
    <t>生命</t>
    <phoneticPr fontId="22" type="noConversion"/>
  </si>
  <si>
    <t>韧性恢复速度</t>
    <phoneticPr fontId="22" type="noConversion"/>
  </si>
  <si>
    <t>所在区域</t>
    <phoneticPr fontId="22" type="noConversion"/>
  </si>
  <si>
    <t>难度</t>
    <phoneticPr fontId="22" type="noConversion"/>
  </si>
  <si>
    <t>基础削刃</t>
    <phoneticPr fontId="22" type="noConversion"/>
  </si>
  <si>
    <t>基础伤害</t>
    <phoneticPr fontId="22" type="noConversion"/>
  </si>
  <si>
    <t>赶尸人（铃铛）</t>
    <phoneticPr fontId="22" type="noConversion"/>
  </si>
  <si>
    <t>赶尸人（近战）</t>
    <phoneticPr fontId="22" type="noConversion"/>
  </si>
  <si>
    <t>帝女</t>
    <phoneticPr fontId="22" type="noConversion"/>
  </si>
  <si>
    <t>小怪</t>
    <phoneticPr fontId="22" type="noConversion"/>
  </si>
  <si>
    <t>Boss</t>
    <phoneticPr fontId="22" type="noConversion"/>
  </si>
  <si>
    <t>02-1</t>
    <phoneticPr fontId="22" type="noConversion"/>
  </si>
  <si>
    <t>ID</t>
    <phoneticPr fontId="22" type="noConversion"/>
  </si>
  <si>
    <t>01-1</t>
    <phoneticPr fontId="22" type="noConversion"/>
  </si>
  <si>
    <t>01-2</t>
    <phoneticPr fontId="22" type="noConversion"/>
  </si>
  <si>
    <t>分类</t>
    <phoneticPr fontId="22" type="noConversion"/>
  </si>
  <si>
    <t xml:space="preserve">子类 </t>
    <phoneticPr fontId="22" type="noConversion"/>
  </si>
  <si>
    <t>Name</t>
    <phoneticPr fontId="22" type="noConversion"/>
  </si>
  <si>
    <t>残影扣减延迟时间</t>
  </si>
  <si>
    <t>HPCutShadow_Delay</t>
  </si>
  <si>
    <t>UI</t>
    <phoneticPr fontId="22" type="noConversion"/>
  </si>
  <si>
    <t>血条</t>
    <phoneticPr fontId="22" type="noConversion"/>
  </si>
  <si>
    <t>残影缩短速度</t>
  </si>
  <si>
    <t>HPCutShadow_Speed</t>
  </si>
  <si>
    <t>死亡时残影缩短速度</t>
  </si>
  <si>
    <t>HPCutShadow_Death_Speed</t>
  </si>
  <si>
    <t>子弹时间</t>
    <phoneticPr fontId="22" type="noConversion"/>
  </si>
  <si>
    <t>角色</t>
    <phoneticPr fontId="22" type="noConversion"/>
  </si>
  <si>
    <t>环境与怪物</t>
    <phoneticPr fontId="22" type="noConversion"/>
  </si>
  <si>
    <t>Value</t>
    <phoneticPr fontId="22" type="noConversion"/>
  </si>
  <si>
    <t>连击</t>
    <phoneticPr fontId="22" type="noConversion"/>
  </si>
  <si>
    <t>弱点连击/子弹时间模拟</t>
    <phoneticPr fontId="22" type="noConversion"/>
  </si>
  <si>
    <t>主角对Boss伤害</t>
    <phoneticPr fontId="22" type="noConversion"/>
  </si>
  <si>
    <t>怪物对主角伤害</t>
    <phoneticPr fontId="22" type="noConversion"/>
  </si>
  <si>
    <t>Name</t>
    <phoneticPr fontId="22" type="noConversion"/>
  </si>
  <si>
    <t>Value</t>
    <phoneticPr fontId="22" type="noConversion"/>
  </si>
  <si>
    <t>ChargeReleaseTime_Min</t>
    <phoneticPr fontId="22" type="noConversion"/>
  </si>
  <si>
    <t>缩写</t>
    <phoneticPr fontId="22" type="noConversion"/>
  </si>
  <si>
    <t>蓄力近战-最小蓄力技释放时刻（s）</t>
    <phoneticPr fontId="22" type="noConversion"/>
  </si>
  <si>
    <t>Melee_ChargeReleaseTime_Min</t>
    <phoneticPr fontId="22" type="noConversion"/>
  </si>
  <si>
    <t>M_CRT_M</t>
    <phoneticPr fontId="22" type="noConversion"/>
  </si>
  <si>
    <t>远程-最小蓄力技释放时刻（s）</t>
    <phoneticPr fontId="22" type="noConversion"/>
  </si>
  <si>
    <t>Distant_ChargeReleaseTime_Min</t>
    <phoneticPr fontId="22" type="noConversion"/>
  </si>
  <si>
    <t>备注</t>
    <phoneticPr fontId="22" type="noConversion"/>
  </si>
  <si>
    <t>这个时长，发出和收回相等</t>
    <phoneticPr fontId="22" type="noConversion"/>
  </si>
  <si>
    <r>
      <t>Can</t>
    </r>
    <r>
      <rPr>
        <sz val="11"/>
        <color theme="1"/>
        <rFont val="微软雅黑"/>
        <family val="2"/>
        <charset val="134"/>
      </rPr>
      <t>celRange</t>
    </r>
    <phoneticPr fontId="22" type="noConversion"/>
  </si>
  <si>
    <t>这个时长因招式后摇不同而产生变化</t>
    <phoneticPr fontId="22" type="noConversion"/>
  </si>
  <si>
    <t>最大连击间隔（s）</t>
    <phoneticPr fontId="22" type="noConversion"/>
  </si>
  <si>
    <t>ComboInterval_Max</t>
    <phoneticPr fontId="22" type="noConversion"/>
  </si>
  <si>
    <t>角色时间流速百分比</t>
    <phoneticPr fontId="22" type="noConversion"/>
  </si>
  <si>
    <t>Main_Character_TimeRatio</t>
    <phoneticPr fontId="22" type="noConversion"/>
  </si>
  <si>
    <t>Main_Character_TimeRatio</t>
    <phoneticPr fontId="22" type="noConversion"/>
  </si>
  <si>
    <r>
      <t>M</t>
    </r>
    <r>
      <rPr>
        <sz val="11"/>
        <color theme="1"/>
        <rFont val="微软雅黑"/>
        <family val="2"/>
        <charset val="134"/>
      </rPr>
      <t>C_TR</t>
    </r>
    <phoneticPr fontId="22" type="noConversion"/>
  </si>
  <si>
    <t>环境及怪物时间流速百分比</t>
    <phoneticPr fontId="22" type="noConversion"/>
  </si>
  <si>
    <t>环境及怪物时间流速百分比</t>
    <phoneticPr fontId="22" type="noConversion"/>
  </si>
  <si>
    <t>EnvironmentAndMonster_TimeRatio</t>
    <phoneticPr fontId="22" type="noConversion"/>
  </si>
  <si>
    <t>EnvironmentAndMonster_TimeRatio</t>
    <phoneticPr fontId="22" type="noConversion"/>
  </si>
  <si>
    <r>
      <t>E</t>
    </r>
    <r>
      <rPr>
        <sz val="11"/>
        <color theme="1"/>
        <rFont val="微软雅黑"/>
        <family val="2"/>
        <charset val="134"/>
      </rPr>
      <t>&amp;N_TR</t>
    </r>
    <phoneticPr fontId="22" type="noConversion"/>
  </si>
  <si>
    <t>子弹时间持续时长</t>
    <phoneticPr fontId="22" type="noConversion"/>
  </si>
  <si>
    <t>BulletTime_Duration</t>
    <phoneticPr fontId="22" type="noConversion"/>
  </si>
  <si>
    <t>BulletTime_Duration</t>
    <phoneticPr fontId="22" type="noConversion"/>
  </si>
  <si>
    <r>
      <t>B</t>
    </r>
    <r>
      <rPr>
        <sz val="11"/>
        <color theme="1"/>
        <rFont val="微软雅黑"/>
        <family val="2"/>
        <charset val="134"/>
      </rPr>
      <t>T_D</t>
    </r>
    <phoneticPr fontId="22" type="noConversion"/>
  </si>
  <si>
    <r>
      <t>BulletTime_</t>
    </r>
    <r>
      <rPr>
        <sz val="11"/>
        <color theme="1"/>
        <rFont val="微软雅黑"/>
        <family val="2"/>
        <charset val="134"/>
      </rPr>
      <t>ExtraTime</t>
    </r>
    <phoneticPr fontId="22" type="noConversion"/>
  </si>
  <si>
    <t>BT_ET</t>
    <phoneticPr fontId="22" type="noConversion"/>
  </si>
  <si>
    <t>最大连击间隔（s）</t>
    <phoneticPr fontId="22" type="noConversion"/>
  </si>
  <si>
    <t>子弹时间主角相对获得额外时长（s）</t>
    <phoneticPr fontId="22" type="noConversion"/>
  </si>
  <si>
    <t>子弹时间持续时长（s）</t>
    <phoneticPr fontId="22" type="noConversion"/>
  </si>
  <si>
    <t>取消时长（s）</t>
    <phoneticPr fontId="22" type="noConversion"/>
  </si>
  <si>
    <t>备注</t>
    <phoneticPr fontId="22" type="noConversion"/>
  </si>
  <si>
    <t>公式</t>
    <phoneticPr fontId="22" type="noConversion"/>
  </si>
  <si>
    <r>
      <t>T</t>
    </r>
    <r>
      <rPr>
        <sz val="11"/>
        <color theme="1"/>
        <rFont val="微软雅黑"/>
        <family val="2"/>
        <charset val="134"/>
      </rPr>
      <t>_CR</t>
    </r>
    <phoneticPr fontId="22" type="noConversion"/>
  </si>
  <si>
    <t>D_CRT_M</t>
    <phoneticPr fontId="22" type="noConversion"/>
  </si>
  <si>
    <t>M_CRT_M-T_CR</t>
    <phoneticPr fontId="22" type="noConversion"/>
  </si>
  <si>
    <r>
      <t>V</t>
    </r>
    <r>
      <rPr>
        <sz val="11"/>
        <color theme="1"/>
        <rFont val="微软雅黑"/>
        <family val="2"/>
        <charset val="134"/>
      </rPr>
      <t>alue</t>
    </r>
    <phoneticPr fontId="22" type="noConversion"/>
  </si>
  <si>
    <t>C_I_M</t>
    <phoneticPr fontId="22" type="noConversion"/>
  </si>
  <si>
    <t>C_I_M</t>
    <phoneticPr fontId="22" type="noConversion"/>
  </si>
  <si>
    <t>D_CRT_M-T_CR</t>
    <phoneticPr fontId="22" type="noConversion"/>
  </si>
  <si>
    <t>M_CRT_M-T_CR-BT_ET</t>
    <phoneticPr fontId="22" type="noConversion"/>
  </si>
  <si>
    <t>单次近战攻击时长（s）</t>
    <phoneticPr fontId="22" type="noConversion"/>
  </si>
  <si>
    <t>TimeOfMeleeATK_Normal</t>
    <phoneticPr fontId="22" type="noConversion"/>
  </si>
  <si>
    <t>T_MA_n</t>
    <phoneticPr fontId="22" type="noConversion"/>
  </si>
  <si>
    <t>间隔</t>
    <phoneticPr fontId="22" type="noConversion"/>
  </si>
  <si>
    <t>应大于间隔</t>
    <phoneticPr fontId="22" type="noConversion"/>
  </si>
  <si>
    <t>应小于间隔</t>
    <phoneticPr fontId="22" type="noConversion"/>
  </si>
  <si>
    <t>序号</t>
    <phoneticPr fontId="22" type="noConversion"/>
  </si>
  <si>
    <t>说明</t>
    <phoneticPr fontId="22" type="noConversion"/>
  </si>
  <si>
    <t>A1 基准设定表</t>
    <phoneticPr fontId="22" type="noConversion"/>
  </si>
  <si>
    <t>A2 设计需求表</t>
    <phoneticPr fontId="22" type="noConversion"/>
  </si>
  <si>
    <t>理论上来说，近战普攻时间应该小于第4/5项</t>
    <phoneticPr fontId="22" type="noConversion"/>
  </si>
  <si>
    <t>D_CRT_M-T_CR-BT_ET</t>
    <phoneticPr fontId="22" type="noConversion"/>
  </si>
  <si>
    <t>T_MA_n-BT_ET</t>
    <phoneticPr fontId="22" type="noConversion"/>
  </si>
  <si>
    <t>最小值，如果小于零则意味着在获取的额外时间完全足够多打出至少1次普通近战攻击</t>
    <phoneticPr fontId="22" type="noConversion"/>
  </si>
  <si>
    <t>近战蓄力减去取消时间</t>
    <phoneticPr fontId="22" type="noConversion"/>
  </si>
  <si>
    <t>远程：发出/收回蓄力减去取消时间</t>
    <phoneticPr fontId="22" type="noConversion"/>
  </si>
  <si>
    <t>连击最大间隔时间</t>
    <phoneticPr fontId="22" type="noConversion"/>
  </si>
  <si>
    <t>近战蓄力减去取消时间与子弹时间额外时长</t>
    <phoneticPr fontId="22" type="noConversion"/>
  </si>
  <si>
    <t>远程：发出/收回蓄力减去取消时间与子弹时间额外时长</t>
    <phoneticPr fontId="22" type="noConversion"/>
  </si>
  <si>
    <t>这是去除了取消的时长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</si>
</sst>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35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sz val="14"/>
      <color rgb="FF3F3F76"/>
      <name val="微软雅黑"/>
      <family val="2"/>
      <charset val="134"/>
    </font>
    <font>
      <sz val="12"/>
      <color rgb="FF000000"/>
      <name val="KaiTi"/>
      <family val="3"/>
    </font>
    <font>
      <i/>
      <sz val="12"/>
      <color rgb="FF000000"/>
      <name val="KaiTi"/>
      <family val="3"/>
    </font>
    <font>
      <i/>
      <sz val="12"/>
      <color rgb="FF000000"/>
      <name val="KaiTi"/>
      <family val="3"/>
      <charset val="134"/>
    </font>
    <font>
      <sz val="12"/>
      <color rgb="FF000000"/>
      <name val="KaiTi"/>
      <family val="3"/>
      <charset val="134"/>
    </font>
    <font>
      <sz val="10"/>
      <color theme="1"/>
      <name val="微软雅黑"/>
      <family val="2"/>
      <charset val="134"/>
    </font>
    <font>
      <b/>
      <sz val="11"/>
      <color rgb="FF92D05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25" fillId="0" borderId="0" applyFont="0" applyFill="0" applyBorder="0" applyAlignment="0" applyProtection="0">
      <alignment vertical="center"/>
    </xf>
    <xf numFmtId="0" fontId="26" fillId="4" borderId="1" applyNumberFormat="0" applyAlignment="0" applyProtection="0">
      <alignment vertical="center"/>
    </xf>
    <xf numFmtId="0" fontId="27" fillId="5" borderId="2" applyNumberFormat="0" applyAlignment="0" applyProtection="0">
      <alignment vertical="center"/>
    </xf>
  </cellStyleXfs>
  <cellXfs count="170">
    <xf numFmtId="0" fontId="0" fillId="0" borderId="0" xfId="0"/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1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6" fillId="4" borderId="3" xfId="2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7" fillId="5" borderId="3" xfId="3" applyBorder="1" applyAlignment="1">
      <alignment horizontal="center" vertical="center" wrapText="1"/>
    </xf>
    <xf numFmtId="9" fontId="27" fillId="5" borderId="3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27" fillId="5" borderId="12" xfId="3" applyBorder="1" applyAlignment="1">
      <alignment horizontal="center" vertical="center" wrapText="1"/>
    </xf>
    <xf numFmtId="9" fontId="27" fillId="5" borderId="12" xfId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76" fontId="27" fillId="5" borderId="3" xfId="1" applyNumberFormat="1" applyFont="1" applyFill="1" applyBorder="1" applyAlignment="1">
      <alignment horizontal="center" vertical="center" wrapText="1"/>
    </xf>
    <xf numFmtId="176" fontId="27" fillId="5" borderId="12" xfId="1" applyNumberFormat="1" applyFont="1" applyFill="1" applyBorder="1" applyAlignment="1">
      <alignment horizontal="center" vertical="center" wrapText="1"/>
    </xf>
    <xf numFmtId="0" fontId="26" fillId="4" borderId="1" xfId="2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6" fillId="4" borderId="1" xfId="2" applyBorder="1" applyAlignment="1">
      <alignment horizontal="center" vertical="center" wrapText="1"/>
    </xf>
    <xf numFmtId="0" fontId="27" fillId="5" borderId="2" xfId="3" applyBorder="1" applyAlignment="1">
      <alignment horizontal="center" vertical="center" wrapText="1"/>
    </xf>
    <xf numFmtId="0" fontId="26" fillId="7" borderId="1" xfId="2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6" fillId="4" borderId="20" xfId="2" applyBorder="1" applyAlignment="1">
      <alignment horizontal="center" vertical="center" wrapText="1"/>
    </xf>
    <xf numFmtId="0" fontId="27" fillId="5" borderId="21" xfId="3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76" fontId="9" fillId="0" borderId="3" xfId="1" applyNumberFormat="1" applyFont="1" applyBorder="1" applyAlignment="1">
      <alignment horizontal="center" vertical="center" wrapText="1"/>
    </xf>
    <xf numFmtId="10" fontId="9" fillId="0" borderId="3" xfId="1" applyNumberFormat="1" applyFont="1" applyBorder="1" applyAlignment="1">
      <alignment horizontal="center" vertical="center" wrapText="1"/>
    </xf>
    <xf numFmtId="176" fontId="9" fillId="0" borderId="12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6" fillId="4" borderId="22" xfId="2" applyBorder="1" applyAlignment="1">
      <alignment horizontal="center" vertical="center" wrapText="1"/>
    </xf>
    <xf numFmtId="0" fontId="26" fillId="4" borderId="23" xfId="2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176" fontId="9" fillId="0" borderId="10" xfId="1" applyNumberFormat="1" applyFont="1" applyBorder="1" applyAlignment="1">
      <alignment horizontal="center" vertical="center" wrapText="1"/>
    </xf>
    <xf numFmtId="176" fontId="9" fillId="0" borderId="13" xfId="1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6" fillId="4" borderId="3" xfId="2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1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6" fillId="4" borderId="1" xfId="2" applyBorder="1" applyAlignment="1">
      <alignment horizontal="center" vertical="center" wrapText="1"/>
    </xf>
    <xf numFmtId="0" fontId="26" fillId="4" borderId="20" xfId="2" applyBorder="1" applyAlignment="1">
      <alignment horizontal="center" vertical="center" wrapText="1"/>
    </xf>
    <xf numFmtId="0" fontId="28" fillId="4" borderId="3" xfId="2" applyFont="1" applyBorder="1" applyAlignment="1">
      <alignment horizontal="center" vertical="center" wrapText="1"/>
    </xf>
    <xf numFmtId="0" fontId="28" fillId="4" borderId="12" xfId="2" applyFont="1" applyBorder="1" applyAlignment="1">
      <alignment horizontal="center" vertical="center" wrapText="1"/>
    </xf>
    <xf numFmtId="177" fontId="27" fillId="5" borderId="17" xfId="3" applyNumberFormat="1" applyBorder="1" applyAlignment="1">
      <alignment horizontal="center" vertical="center" wrapText="1"/>
    </xf>
    <xf numFmtId="177" fontId="27" fillId="5" borderId="18" xfId="3" applyNumberFormat="1" applyBorder="1" applyAlignment="1">
      <alignment horizontal="center" vertical="center" wrapText="1"/>
    </xf>
    <xf numFmtId="0" fontId="26" fillId="4" borderId="3" xfId="2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9" fillId="0" borderId="3" xfId="1" applyFont="1" applyBorder="1" applyAlignment="1">
      <alignment horizontal="center" vertical="center" wrapText="1"/>
    </xf>
    <xf numFmtId="9" fontId="5" fillId="0" borderId="3" xfId="1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6" fillId="4" borderId="12" xfId="2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输出" xfId="3" builtinId="21"/>
    <cellStyle name="输入" xfId="2" builtinId="20"/>
  </cellStyles>
  <dxfs count="18"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9" tint="0.59996337778862885"/>
        </patternFill>
      </fill>
    </dxf>
    <dxf>
      <font>
        <b/>
        <i/>
        <color rgb="FFFF0000"/>
      </font>
      <fill>
        <patternFill>
          <bgColor theme="9" tint="0.39994506668294322"/>
        </patternFill>
      </fill>
    </dxf>
    <dxf>
      <font>
        <b/>
        <i/>
        <color rgb="FFFF0000"/>
      </font>
      <fill>
        <patternFill>
          <bgColor theme="9" tint="0.59996337778862885"/>
        </patternFill>
      </fill>
    </dxf>
    <dxf>
      <font>
        <b/>
        <i/>
        <color rgb="FFFF0000"/>
      </font>
      <fill>
        <patternFill>
          <bgColor theme="5" tint="0.39994506668294322"/>
        </patternFill>
      </fill>
    </dxf>
    <dxf>
      <font>
        <b/>
        <i/>
        <color rgb="FFFF0000"/>
      </font>
      <fill>
        <patternFill>
          <bgColor theme="9" tint="0.39994506668294322"/>
        </patternFill>
      </fill>
    </dxf>
    <dxf>
      <font>
        <b/>
        <i/>
        <color rgb="FFFF0000"/>
      </font>
      <fill>
        <patternFill>
          <bgColor theme="9" tint="0.59996337778862885"/>
        </patternFill>
      </fill>
    </dxf>
    <dxf>
      <font>
        <b/>
        <i/>
        <color rgb="FFFF0000"/>
      </font>
      <fill>
        <patternFill>
          <bgColor theme="5" tint="0.39994506668294322"/>
        </patternFill>
      </fill>
    </dxf>
    <dxf>
      <font>
        <b/>
        <i/>
        <color rgb="FFFF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额外伤害占单次伤害占比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数值模拟!$H$5:$H$14</c:f>
              <c:numCache>
                <c:formatCode>0%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0.5</c:v>
                </c:pt>
                <c:pt idx="4">
                  <c:v>0.5714285714285714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</c:v>
                </c:pt>
                <c:pt idx="8">
                  <c:v>0.72727272727272729</c:v>
                </c:pt>
                <c:pt idx="9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98304"/>
        <c:axId val="1271507552"/>
      </c:lineChart>
      <c:catAx>
        <c:axId val="12714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507552"/>
        <c:crosses val="autoZero"/>
        <c:auto val="1"/>
        <c:lblAlgn val="ctr"/>
        <c:lblOffset val="100"/>
        <c:noMultiLvlLbl val="0"/>
      </c:catAx>
      <c:valAx>
        <c:axId val="1271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</a:t>
            </a:r>
            <a:r>
              <a:rPr lang="en-US" altLang="zh-CN"/>
              <a:t>/</a:t>
            </a:r>
            <a:r>
              <a:rPr lang="zh-CN" altLang="en-US"/>
              <a:t>基础伤害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数值模拟!$I$5:$I$14</c:f>
              <c:numCache>
                <c:formatCode>0%</c:formatCode>
                <c:ptCount val="10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2.3333333333333335</c:v>
                </c:pt>
                <c:pt idx="8">
                  <c:v>2.6666666666666665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99936"/>
        <c:axId val="1271501024"/>
      </c:scatterChart>
      <c:valAx>
        <c:axId val="12714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501024"/>
        <c:crosses val="autoZero"/>
        <c:crossBetween val="midCat"/>
      </c:valAx>
      <c:valAx>
        <c:axId val="1271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累积伤害</a:t>
            </a:r>
          </a:p>
        </c:rich>
      </c:tx>
      <c:layout>
        <c:manualLayout>
          <c:xMode val="edge"/>
          <c:yMode val="edge"/>
          <c:x val="0.352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数值模拟!$G$4</c:f>
              <c:strCache>
                <c:ptCount val="1"/>
                <c:pt idx="0">
                  <c:v>累积伤害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数值模拟!$G$5:$G$14</c:f>
              <c:numCache>
                <c:formatCode>General</c:formatCode>
                <c:ptCount val="10"/>
                <c:pt idx="0">
                  <c:v>30</c:v>
                </c:pt>
                <c:pt idx="1">
                  <c:v>70</c:v>
                </c:pt>
                <c:pt idx="2">
                  <c:v>120</c:v>
                </c:pt>
                <c:pt idx="3">
                  <c:v>180</c:v>
                </c:pt>
                <c:pt idx="4">
                  <c:v>250</c:v>
                </c:pt>
                <c:pt idx="5">
                  <c:v>330</c:v>
                </c:pt>
                <c:pt idx="6">
                  <c:v>420</c:v>
                </c:pt>
                <c:pt idx="7">
                  <c:v>520</c:v>
                </c:pt>
                <c:pt idx="8">
                  <c:v>630</c:v>
                </c:pt>
                <c:pt idx="9">
                  <c:v>750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数值模拟!$F$4</c:f>
              <c:strCache>
                <c:ptCount val="1"/>
                <c:pt idx="0">
                  <c:v>累积额外伤害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数值模拟!$F$5:$F$14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210</c:v>
                </c:pt>
                <c:pt idx="7">
                  <c:v>280</c:v>
                </c:pt>
                <c:pt idx="8">
                  <c:v>360</c:v>
                </c:pt>
                <c:pt idx="9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05376"/>
        <c:axId val="1271509184"/>
      </c:scatterChart>
      <c:valAx>
        <c:axId val="12715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509184"/>
        <c:crosses val="autoZero"/>
        <c:crossBetween val="midCat"/>
      </c:valAx>
      <c:valAx>
        <c:axId val="12715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5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16</xdr:row>
      <xdr:rowOff>30480</xdr:rowOff>
    </xdr:from>
    <xdr:to>
      <xdr:col>10</xdr:col>
      <xdr:colOff>510540</xdr:colOff>
      <xdr:row>30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586740</xdr:colOff>
      <xdr:row>16</xdr:row>
      <xdr:rowOff>38100</xdr:rowOff>
    </xdr:from>
    <xdr:to>
      <xdr:col>18</xdr:col>
      <xdr:colOff>281940</xdr:colOff>
      <xdr:row>30</xdr:row>
      <xdr:rowOff>7620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</xdr:row>
      <xdr:rowOff>38100</xdr:rowOff>
    </xdr:from>
    <xdr:to>
      <xdr:col>19</xdr:col>
      <xdr:colOff>361950</xdr:colOff>
      <xdr:row>14</xdr:row>
      <xdr:rowOff>129540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55</xdr:row>
      <xdr:rowOff>38100</xdr:rowOff>
    </xdr:from>
    <xdr:to>
      <xdr:col>4</xdr:col>
      <xdr:colOff>693420</xdr:colOff>
      <xdr:row>55</xdr:row>
      <xdr:rowOff>518160</xdr:rowOff>
    </xdr:to>
    <xdr:pic>
      <xdr:nvPicPr>
        <xdr:cNvPr id="2" name="图片 1" descr="âä¸æ¬æ²çº¿âçå¾çæç´¢ç»æ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725400"/>
          <a:ext cx="6400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RowHeight="15.6"/>
  <cols>
    <col min="1" max="1" width="9.88671875" style="91" customWidth="1"/>
    <col min="2" max="2" width="8.88671875" style="91"/>
    <col min="3" max="3" width="21.21875" style="91" customWidth="1"/>
    <col min="4" max="4" width="35.33203125" style="139" customWidth="1"/>
    <col min="5" max="16384" width="8.88671875" style="91"/>
  </cols>
  <sheetData>
    <row r="1" spans="1:5" s="90" customFormat="1" ht="16.2">
      <c r="A1" s="90" t="s">
        <v>277</v>
      </c>
      <c r="B1" s="90" t="s">
        <v>278</v>
      </c>
      <c r="C1" s="90" t="s">
        <v>4</v>
      </c>
      <c r="D1" s="137" t="s">
        <v>279</v>
      </c>
      <c r="E1" s="90" t="s">
        <v>291</v>
      </c>
    </row>
    <row r="2" spans="1:5">
      <c r="A2" s="97" t="s">
        <v>282</v>
      </c>
      <c r="B2" s="97" t="s">
        <v>283</v>
      </c>
      <c r="C2" s="94" t="s">
        <v>280</v>
      </c>
      <c r="D2" s="138" t="s">
        <v>281</v>
      </c>
    </row>
    <row r="3" spans="1:5">
      <c r="A3" s="97"/>
      <c r="B3" s="97"/>
      <c r="C3" s="95" t="s">
        <v>284</v>
      </c>
      <c r="D3" s="138" t="s">
        <v>285</v>
      </c>
    </row>
    <row r="4" spans="1:5">
      <c r="A4" s="97"/>
      <c r="B4" s="97"/>
      <c r="C4" s="95" t="s">
        <v>286</v>
      </c>
      <c r="D4" s="138" t="s">
        <v>287</v>
      </c>
    </row>
    <row r="5" spans="1:5">
      <c r="A5" s="97"/>
      <c r="B5" s="97"/>
    </row>
    <row r="6" spans="1:5">
      <c r="A6" s="97"/>
    </row>
    <row r="7" spans="1:5">
      <c r="A7" s="97"/>
    </row>
    <row r="8" spans="1:5">
      <c r="A8" s="97"/>
    </row>
    <row r="9" spans="1:5">
      <c r="A9" s="97"/>
    </row>
    <row r="10" spans="1:5">
      <c r="A10" s="97"/>
    </row>
    <row r="11" spans="1:5">
      <c r="A11" s="97"/>
    </row>
    <row r="12" spans="1:5">
      <c r="A12" s="97" t="s">
        <v>288</v>
      </c>
      <c r="B12" s="93" t="s">
        <v>289</v>
      </c>
      <c r="C12" s="96" t="s">
        <v>311</v>
      </c>
      <c r="D12" s="144" t="s">
        <v>312</v>
      </c>
    </row>
    <row r="13" spans="1:5" ht="31.2">
      <c r="A13" s="97"/>
      <c r="B13" s="93" t="s">
        <v>290</v>
      </c>
      <c r="C13" s="96" t="s">
        <v>315</v>
      </c>
      <c r="D13" s="141" t="s">
        <v>317</v>
      </c>
    </row>
    <row r="14" spans="1:5" ht="31.2" customHeight="1">
      <c r="A14" s="97"/>
      <c r="B14" s="130" t="s">
        <v>320</v>
      </c>
      <c r="C14" s="130"/>
      <c r="D14" s="140" t="s">
        <v>321</v>
      </c>
    </row>
    <row r="15" spans="1:5">
      <c r="A15" s="97"/>
    </row>
    <row r="16" spans="1:5">
      <c r="A16" s="97"/>
    </row>
    <row r="17" spans="1:4">
      <c r="A17" s="97"/>
    </row>
    <row r="18" spans="1:4">
      <c r="A18" s="97"/>
    </row>
    <row r="19" spans="1:4">
      <c r="A19" s="130" t="s">
        <v>292</v>
      </c>
      <c r="B19" s="130" t="s">
        <v>309</v>
      </c>
      <c r="C19" s="102"/>
      <c r="D19" s="144" t="s">
        <v>85</v>
      </c>
    </row>
    <row r="20" spans="1:4">
      <c r="A20" s="97"/>
      <c r="B20" s="97"/>
      <c r="C20" s="97"/>
    </row>
    <row r="21" spans="1:4">
      <c r="A21" s="97"/>
    </row>
    <row r="22" spans="1:4">
      <c r="A22" s="97"/>
    </row>
    <row r="23" spans="1:4">
      <c r="A23" s="97"/>
    </row>
    <row r="24" spans="1:4">
      <c r="A24" s="97"/>
    </row>
  </sheetData>
  <mergeCells count="7">
    <mergeCell ref="A2:A11"/>
    <mergeCell ref="B2:B5"/>
    <mergeCell ref="A12:A18"/>
    <mergeCell ref="B14:C14"/>
    <mergeCell ref="A19:A24"/>
    <mergeCell ref="B19:C19"/>
    <mergeCell ref="B20:C20"/>
  </mergeCells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D83"/>
  <sheetViews>
    <sheetView tabSelected="1" topLeftCell="A67" workbookViewId="0">
      <selection activeCell="J81" sqref="J81"/>
    </sheetView>
  </sheetViews>
  <sheetFormatPr defaultRowHeight="15.6"/>
  <cols>
    <col min="1" max="11" width="8.88671875" style="35"/>
    <col min="12" max="12" width="14.77734375" style="35" bestFit="1" customWidth="1"/>
    <col min="13" max="16384" width="8.88671875" style="35"/>
  </cols>
  <sheetData>
    <row r="1" spans="1:30" s="50" customFormat="1" ht="16.2">
      <c r="A1" s="114" t="s">
        <v>294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</row>
    <row r="2" spans="1:30" ht="16.2" thickBot="1"/>
    <row r="3" spans="1:30" ht="16.8" thickBot="1">
      <c r="A3" s="115" t="s">
        <v>237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</row>
    <row r="4" spans="1:30" ht="46.8">
      <c r="A4" s="61" t="s">
        <v>152</v>
      </c>
      <c r="B4" s="64" t="s">
        <v>221</v>
      </c>
      <c r="C4" s="64" t="s">
        <v>222</v>
      </c>
      <c r="D4" s="62" t="s">
        <v>153</v>
      </c>
      <c r="E4" s="62" t="s">
        <v>154</v>
      </c>
      <c r="F4" s="62" t="s">
        <v>155</v>
      </c>
      <c r="G4" s="62" t="s">
        <v>156</v>
      </c>
      <c r="H4" s="62" t="s">
        <v>157</v>
      </c>
      <c r="I4" s="62" t="s">
        <v>158</v>
      </c>
      <c r="J4" s="62" t="s">
        <v>160</v>
      </c>
      <c r="K4" s="62" t="s">
        <v>159</v>
      </c>
      <c r="L4" s="63" t="s">
        <v>220</v>
      </c>
    </row>
    <row r="5" spans="1:30" ht="16.2">
      <c r="A5" s="55">
        <v>1</v>
      </c>
      <c r="B5" s="34">
        <v>30</v>
      </c>
      <c r="C5" s="65">
        <f>B5/$K$5</f>
        <v>0.01</v>
      </c>
      <c r="D5" s="120">
        <v>10</v>
      </c>
      <c r="E5" s="36">
        <f>(A5-1)*$D$5</f>
        <v>0</v>
      </c>
      <c r="F5" s="36">
        <f>$D$5/2*(A5*A5-A5)</f>
        <v>0</v>
      </c>
      <c r="G5" s="36">
        <f>B5</f>
        <v>30</v>
      </c>
      <c r="H5" s="37">
        <f t="shared" ref="H5:H14" si="0">E5/B5</f>
        <v>0</v>
      </c>
      <c r="I5" s="37">
        <f t="shared" ref="I5:I14" si="1">E5/$B$5</f>
        <v>0</v>
      </c>
      <c r="J5" s="37">
        <f t="shared" ref="J5:J14" si="2">B5/$B$5</f>
        <v>1</v>
      </c>
      <c r="K5" s="120">
        <v>3000</v>
      </c>
      <c r="L5" s="122">
        <f>$K$5/$G$14</f>
        <v>4</v>
      </c>
    </row>
    <row r="6" spans="1:30" ht="16.2">
      <c r="A6" s="55">
        <v>2</v>
      </c>
      <c r="B6" s="36">
        <f>$B$5+A5*$D$5</f>
        <v>40</v>
      </c>
      <c r="C6" s="65">
        <f t="shared" ref="C6:C14" si="3">B6/$K$5</f>
        <v>1.3333333333333334E-2</v>
      </c>
      <c r="D6" s="120"/>
      <c r="E6" s="36">
        <f t="shared" ref="E6:E14" si="4">(A6-1)*$D$5</f>
        <v>10</v>
      </c>
      <c r="F6" s="36">
        <f>$D$5/2*(A6*A6-A6)</f>
        <v>10</v>
      </c>
      <c r="G6" s="36">
        <f t="shared" ref="G6:G14" si="5">G5+B6</f>
        <v>70</v>
      </c>
      <c r="H6" s="37">
        <f t="shared" si="0"/>
        <v>0.25</v>
      </c>
      <c r="I6" s="37">
        <f t="shared" si="1"/>
        <v>0.33333333333333331</v>
      </c>
      <c r="J6" s="37">
        <f t="shared" si="2"/>
        <v>1.3333333333333333</v>
      </c>
      <c r="K6" s="120"/>
      <c r="L6" s="122"/>
    </row>
    <row r="7" spans="1:30" ht="16.2">
      <c r="A7" s="55">
        <v>3</v>
      </c>
      <c r="B7" s="36">
        <f t="shared" ref="B7:B14" si="6">$B$5+A6*$D$5</f>
        <v>50</v>
      </c>
      <c r="C7" s="65">
        <f t="shared" si="3"/>
        <v>1.6666666666666666E-2</v>
      </c>
      <c r="D7" s="120"/>
      <c r="E7" s="36">
        <f t="shared" si="4"/>
        <v>20</v>
      </c>
      <c r="F7" s="36">
        <f t="shared" ref="F7:F14" si="7">$D$5/2*(A7*A7-A7)</f>
        <v>30</v>
      </c>
      <c r="G7" s="36">
        <f t="shared" si="5"/>
        <v>120</v>
      </c>
      <c r="H7" s="37">
        <f t="shared" si="0"/>
        <v>0.4</v>
      </c>
      <c r="I7" s="37">
        <f t="shared" si="1"/>
        <v>0.66666666666666663</v>
      </c>
      <c r="J7" s="37">
        <f t="shared" si="2"/>
        <v>1.6666666666666667</v>
      </c>
      <c r="K7" s="120"/>
      <c r="L7" s="122"/>
    </row>
    <row r="8" spans="1:30" ht="16.2">
      <c r="A8" s="55">
        <v>4</v>
      </c>
      <c r="B8" s="36">
        <f t="shared" si="6"/>
        <v>60</v>
      </c>
      <c r="C8" s="65">
        <f t="shared" si="3"/>
        <v>0.02</v>
      </c>
      <c r="D8" s="120"/>
      <c r="E8" s="36">
        <f t="shared" si="4"/>
        <v>30</v>
      </c>
      <c r="F8" s="36">
        <f t="shared" si="7"/>
        <v>60</v>
      </c>
      <c r="G8" s="36">
        <f t="shared" si="5"/>
        <v>180</v>
      </c>
      <c r="H8" s="37">
        <f t="shared" si="0"/>
        <v>0.5</v>
      </c>
      <c r="I8" s="37">
        <f t="shared" si="1"/>
        <v>1</v>
      </c>
      <c r="J8" s="37">
        <f t="shared" si="2"/>
        <v>2</v>
      </c>
      <c r="K8" s="120"/>
      <c r="L8" s="122"/>
    </row>
    <row r="9" spans="1:30" ht="16.2">
      <c r="A9" s="55">
        <v>5</v>
      </c>
      <c r="B9" s="36">
        <f t="shared" si="6"/>
        <v>70</v>
      </c>
      <c r="C9" s="65">
        <f t="shared" si="3"/>
        <v>2.3333333333333334E-2</v>
      </c>
      <c r="D9" s="120"/>
      <c r="E9" s="36">
        <f t="shared" si="4"/>
        <v>40</v>
      </c>
      <c r="F9" s="36">
        <f t="shared" si="7"/>
        <v>100</v>
      </c>
      <c r="G9" s="36">
        <f t="shared" si="5"/>
        <v>250</v>
      </c>
      <c r="H9" s="37">
        <f t="shared" si="0"/>
        <v>0.5714285714285714</v>
      </c>
      <c r="I9" s="37">
        <f t="shared" si="1"/>
        <v>1.3333333333333333</v>
      </c>
      <c r="J9" s="37">
        <f t="shared" si="2"/>
        <v>2.3333333333333335</v>
      </c>
      <c r="K9" s="120"/>
      <c r="L9" s="122"/>
    </row>
    <row r="10" spans="1:30" ht="16.2">
      <c r="A10" s="55">
        <v>6</v>
      </c>
      <c r="B10" s="36">
        <f t="shared" si="6"/>
        <v>80</v>
      </c>
      <c r="C10" s="65">
        <f t="shared" si="3"/>
        <v>2.6666666666666668E-2</v>
      </c>
      <c r="D10" s="120"/>
      <c r="E10" s="36">
        <f t="shared" si="4"/>
        <v>50</v>
      </c>
      <c r="F10" s="36">
        <f t="shared" si="7"/>
        <v>150</v>
      </c>
      <c r="G10" s="36">
        <f t="shared" si="5"/>
        <v>330</v>
      </c>
      <c r="H10" s="37">
        <f t="shared" si="0"/>
        <v>0.625</v>
      </c>
      <c r="I10" s="37">
        <f t="shared" si="1"/>
        <v>1.6666666666666667</v>
      </c>
      <c r="J10" s="37">
        <f t="shared" si="2"/>
        <v>2.6666666666666665</v>
      </c>
      <c r="K10" s="120"/>
      <c r="L10" s="122"/>
    </row>
    <row r="11" spans="1:30" ht="16.2">
      <c r="A11" s="55">
        <v>7</v>
      </c>
      <c r="B11" s="36">
        <f t="shared" si="6"/>
        <v>90</v>
      </c>
      <c r="C11" s="65">
        <f t="shared" si="3"/>
        <v>0.03</v>
      </c>
      <c r="D11" s="120"/>
      <c r="E11" s="36">
        <f t="shared" si="4"/>
        <v>60</v>
      </c>
      <c r="F11" s="36">
        <f t="shared" si="7"/>
        <v>210</v>
      </c>
      <c r="G11" s="36">
        <f t="shared" si="5"/>
        <v>420</v>
      </c>
      <c r="H11" s="37">
        <f t="shared" si="0"/>
        <v>0.66666666666666663</v>
      </c>
      <c r="I11" s="37">
        <f t="shared" si="1"/>
        <v>2</v>
      </c>
      <c r="J11" s="37">
        <f t="shared" si="2"/>
        <v>3</v>
      </c>
      <c r="K11" s="120"/>
      <c r="L11" s="122"/>
    </row>
    <row r="12" spans="1:30" ht="16.2">
      <c r="A12" s="55">
        <v>8</v>
      </c>
      <c r="B12" s="36">
        <f t="shared" si="6"/>
        <v>100</v>
      </c>
      <c r="C12" s="65">
        <f t="shared" si="3"/>
        <v>3.3333333333333333E-2</v>
      </c>
      <c r="D12" s="120"/>
      <c r="E12" s="36">
        <f t="shared" si="4"/>
        <v>70</v>
      </c>
      <c r="F12" s="36">
        <f t="shared" si="7"/>
        <v>280</v>
      </c>
      <c r="G12" s="36">
        <f t="shared" si="5"/>
        <v>520</v>
      </c>
      <c r="H12" s="37">
        <f t="shared" si="0"/>
        <v>0.7</v>
      </c>
      <c r="I12" s="37">
        <f t="shared" si="1"/>
        <v>2.3333333333333335</v>
      </c>
      <c r="J12" s="37">
        <f t="shared" si="2"/>
        <v>3.3333333333333335</v>
      </c>
      <c r="K12" s="120"/>
      <c r="L12" s="122"/>
    </row>
    <row r="13" spans="1:30" ht="16.2">
      <c r="A13" s="55">
        <v>9</v>
      </c>
      <c r="B13" s="36">
        <f t="shared" si="6"/>
        <v>110</v>
      </c>
      <c r="C13" s="65">
        <f t="shared" si="3"/>
        <v>3.6666666666666667E-2</v>
      </c>
      <c r="D13" s="120"/>
      <c r="E13" s="36">
        <f t="shared" si="4"/>
        <v>80</v>
      </c>
      <c r="F13" s="36">
        <f t="shared" si="7"/>
        <v>360</v>
      </c>
      <c r="G13" s="36">
        <f t="shared" si="5"/>
        <v>630</v>
      </c>
      <c r="H13" s="37">
        <f t="shared" si="0"/>
        <v>0.72727272727272729</v>
      </c>
      <c r="I13" s="37">
        <f t="shared" si="1"/>
        <v>2.6666666666666665</v>
      </c>
      <c r="J13" s="37">
        <f t="shared" si="2"/>
        <v>3.6666666666666665</v>
      </c>
      <c r="K13" s="120"/>
      <c r="L13" s="122"/>
    </row>
    <row r="14" spans="1:30" ht="16.8" thickBot="1">
      <c r="A14" s="57">
        <v>10</v>
      </c>
      <c r="B14" s="58">
        <f t="shared" si="6"/>
        <v>120</v>
      </c>
      <c r="C14" s="66">
        <f t="shared" si="3"/>
        <v>0.04</v>
      </c>
      <c r="D14" s="121"/>
      <c r="E14" s="58">
        <f t="shared" si="4"/>
        <v>90</v>
      </c>
      <c r="F14" s="58">
        <f t="shared" si="7"/>
        <v>450</v>
      </c>
      <c r="G14" s="58">
        <f t="shared" si="5"/>
        <v>750</v>
      </c>
      <c r="H14" s="59">
        <f t="shared" si="0"/>
        <v>0.75</v>
      </c>
      <c r="I14" s="59">
        <f t="shared" si="1"/>
        <v>3</v>
      </c>
      <c r="J14" s="59">
        <f t="shared" si="2"/>
        <v>4</v>
      </c>
      <c r="K14" s="121"/>
      <c r="L14" s="123"/>
    </row>
    <row r="34" spans="1:30" ht="16.2" thickBot="1"/>
    <row r="35" spans="1:30" ht="16.8" customHeight="1" thickBot="1">
      <c r="A35" s="115" t="s">
        <v>235</v>
      </c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7"/>
      <c r="N35" s="125" t="s">
        <v>256</v>
      </c>
      <c r="O35" s="126"/>
      <c r="P35" s="127"/>
      <c r="Q35" s="53"/>
      <c r="R35" s="53"/>
      <c r="S35" s="53"/>
    </row>
    <row r="36" spans="1:30" ht="16.2">
      <c r="A36" s="61"/>
      <c r="B36" s="64"/>
      <c r="C36" s="64"/>
      <c r="D36" s="62"/>
      <c r="E36" s="62"/>
      <c r="F36" s="62"/>
      <c r="G36" s="62"/>
      <c r="H36" s="62"/>
      <c r="I36" s="62"/>
      <c r="J36" s="62"/>
      <c r="K36" s="62"/>
      <c r="L36" s="63"/>
      <c r="N36" s="86" t="s">
        <v>242</v>
      </c>
      <c r="O36" s="42" t="s">
        <v>243</v>
      </c>
      <c r="P36" s="69" t="s">
        <v>244</v>
      </c>
      <c r="Q36" s="53"/>
      <c r="R36" s="53"/>
      <c r="S36" s="53"/>
    </row>
    <row r="37" spans="1:30" s="50" customFormat="1" ht="69" customHeight="1">
      <c r="A37" s="68" t="s">
        <v>225</v>
      </c>
      <c r="B37" s="42" t="s">
        <v>224</v>
      </c>
      <c r="C37" s="42" t="s">
        <v>232</v>
      </c>
      <c r="D37" s="42" t="s">
        <v>233</v>
      </c>
      <c r="E37" s="42" t="s">
        <v>234</v>
      </c>
      <c r="F37" s="42" t="s">
        <v>236</v>
      </c>
      <c r="G37" s="42" t="s">
        <v>239</v>
      </c>
      <c r="H37" s="42" t="s">
        <v>238</v>
      </c>
      <c r="I37" s="42" t="s">
        <v>245</v>
      </c>
      <c r="J37" s="42"/>
      <c r="K37" s="42"/>
      <c r="L37" s="69"/>
      <c r="N37" s="86" t="s">
        <v>259</v>
      </c>
      <c r="O37" s="42" t="s">
        <v>257</v>
      </c>
      <c r="P37" s="69" t="s">
        <v>258</v>
      </c>
      <c r="Q37" s="53"/>
      <c r="R37" s="53"/>
      <c r="S37" s="53"/>
    </row>
    <row r="38" spans="1:30" ht="16.2" customHeight="1" thickBot="1">
      <c r="A38" s="70" t="s">
        <v>226</v>
      </c>
      <c r="B38" s="118">
        <v>0</v>
      </c>
      <c r="C38" s="124">
        <v>20</v>
      </c>
      <c r="D38" s="83">
        <v>1</v>
      </c>
      <c r="E38" s="71">
        <v>1.5</v>
      </c>
      <c r="F38" s="72">
        <f>($B$38+$C$38)*$D38*$E38</f>
        <v>30</v>
      </c>
      <c r="G38" s="79">
        <f>F38/$K$5</f>
        <v>0.01</v>
      </c>
      <c r="H38" s="67">
        <v>3</v>
      </c>
      <c r="I38" s="78">
        <f>G38*H38</f>
        <v>0.03</v>
      </c>
      <c r="J38" s="33"/>
      <c r="K38" s="33"/>
      <c r="L38" s="56"/>
      <c r="N38" s="70" t="s">
        <v>226</v>
      </c>
      <c r="O38" s="78">
        <v>0.34</v>
      </c>
      <c r="P38" s="87">
        <v>1</v>
      </c>
      <c r="Q38" s="53"/>
      <c r="R38" s="53"/>
      <c r="S38" s="53"/>
    </row>
    <row r="39" spans="1:30" ht="16.2" customHeight="1" thickBot="1">
      <c r="A39" s="70" t="s">
        <v>227</v>
      </c>
      <c r="B39" s="118"/>
      <c r="C39" s="124"/>
      <c r="D39" s="83">
        <v>3</v>
      </c>
      <c r="E39" s="71">
        <v>2</v>
      </c>
      <c r="F39" s="72">
        <f>($B$38+$C$38)*$D39*$E39</f>
        <v>120</v>
      </c>
      <c r="G39" s="79">
        <f t="shared" ref="G39:G43" si="8">F39/$K$5</f>
        <v>0.04</v>
      </c>
      <c r="H39" s="67">
        <v>1</v>
      </c>
      <c r="I39" s="78">
        <f t="shared" ref="I39:I43" si="9">G39*H39</f>
        <v>0.04</v>
      </c>
      <c r="J39" s="33"/>
      <c r="K39" s="33"/>
      <c r="L39" s="56"/>
      <c r="N39" s="70" t="s">
        <v>227</v>
      </c>
      <c r="O39" s="78">
        <v>0.66700000000000004</v>
      </c>
      <c r="P39" s="87">
        <v>1</v>
      </c>
      <c r="Q39" s="53"/>
      <c r="R39" s="85"/>
      <c r="S39" s="53"/>
    </row>
    <row r="40" spans="1:30" ht="16.2" customHeight="1">
      <c r="A40" s="70" t="s">
        <v>228</v>
      </c>
      <c r="B40" s="118"/>
      <c r="C40" s="124">
        <v>20</v>
      </c>
      <c r="D40" s="83">
        <v>0.6</v>
      </c>
      <c r="E40" s="71">
        <v>1.2</v>
      </c>
      <c r="F40" s="72">
        <f>($B$38+$C$40)*$D40*$E40</f>
        <v>14.399999999999999</v>
      </c>
      <c r="G40" s="79">
        <f t="shared" si="8"/>
        <v>4.7999999999999996E-3</v>
      </c>
      <c r="H40" s="67">
        <v>3</v>
      </c>
      <c r="I40" s="78">
        <f t="shared" si="9"/>
        <v>1.44E-2</v>
      </c>
      <c r="J40" s="33"/>
      <c r="K40" s="33"/>
      <c r="L40" s="56"/>
      <c r="N40" s="70" t="s">
        <v>228</v>
      </c>
      <c r="O40" s="78">
        <v>0.15</v>
      </c>
      <c r="P40" s="87">
        <v>0.34</v>
      </c>
      <c r="Q40" s="53"/>
      <c r="R40" s="53"/>
      <c r="S40" s="53"/>
    </row>
    <row r="41" spans="1:30" ht="16.2" customHeight="1">
      <c r="A41" s="70" t="s">
        <v>229</v>
      </c>
      <c r="B41" s="118"/>
      <c r="C41" s="124"/>
      <c r="D41" s="83">
        <v>0.8</v>
      </c>
      <c r="E41" s="71">
        <v>1.5</v>
      </c>
      <c r="F41" s="72">
        <f>($B$38+$C$40)*$D41*$E41</f>
        <v>24</v>
      </c>
      <c r="G41" s="79">
        <f t="shared" si="8"/>
        <v>8.0000000000000002E-3</v>
      </c>
      <c r="H41" s="67">
        <v>3</v>
      </c>
      <c r="I41" s="78">
        <f t="shared" si="9"/>
        <v>2.4E-2</v>
      </c>
      <c r="J41" s="33"/>
      <c r="K41" s="33"/>
      <c r="L41" s="56"/>
      <c r="N41" s="70" t="s">
        <v>229</v>
      </c>
      <c r="O41" s="78">
        <v>0.2</v>
      </c>
      <c r="P41" s="87">
        <v>0.34</v>
      </c>
      <c r="Q41" s="53"/>
      <c r="R41" s="53"/>
      <c r="S41" s="53"/>
    </row>
    <row r="42" spans="1:30" ht="16.2" customHeight="1">
      <c r="A42" s="70" t="s">
        <v>230</v>
      </c>
      <c r="B42" s="118"/>
      <c r="C42" s="84">
        <v>8</v>
      </c>
      <c r="D42" s="73">
        <v>1</v>
      </c>
      <c r="E42" s="71">
        <v>1.5</v>
      </c>
      <c r="F42" s="72">
        <v>18</v>
      </c>
      <c r="G42" s="79">
        <f t="shared" si="8"/>
        <v>6.0000000000000001E-3</v>
      </c>
      <c r="H42" s="67">
        <v>6</v>
      </c>
      <c r="I42" s="78">
        <f t="shared" si="9"/>
        <v>3.6000000000000004E-2</v>
      </c>
      <c r="J42" s="33"/>
      <c r="K42" s="33"/>
      <c r="L42" s="56"/>
      <c r="N42" s="70" t="s">
        <v>230</v>
      </c>
      <c r="O42" s="78">
        <v>0.1</v>
      </c>
      <c r="P42" s="87">
        <v>0.25</v>
      </c>
      <c r="Q42" s="53"/>
      <c r="R42" s="53"/>
      <c r="S42" s="53"/>
    </row>
    <row r="43" spans="1:30" ht="16.2" customHeight="1" thickBot="1">
      <c r="A43" s="74" t="s">
        <v>231</v>
      </c>
      <c r="B43" s="119"/>
      <c r="C43" s="75">
        <v>20</v>
      </c>
      <c r="D43" s="75">
        <v>1</v>
      </c>
      <c r="E43" s="75">
        <v>1.5</v>
      </c>
      <c r="F43" s="76">
        <f>($B$38+$C43)*$D43*$E43</f>
        <v>30</v>
      </c>
      <c r="G43" s="80">
        <f t="shared" si="8"/>
        <v>0.01</v>
      </c>
      <c r="H43" s="75">
        <v>2</v>
      </c>
      <c r="I43" s="80">
        <f t="shared" si="9"/>
        <v>0.02</v>
      </c>
      <c r="J43" s="77"/>
      <c r="K43" s="77"/>
      <c r="L43" s="60"/>
      <c r="N43" s="74" t="s">
        <v>231</v>
      </c>
      <c r="O43" s="80">
        <v>0.2</v>
      </c>
      <c r="P43" s="88">
        <v>1</v>
      </c>
      <c r="Q43" s="53"/>
      <c r="R43" s="53"/>
      <c r="S43" s="53"/>
    </row>
    <row r="46" spans="1:30" ht="16.2">
      <c r="A46" s="114" t="s">
        <v>295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</row>
    <row r="47" spans="1:30" ht="16.8" thickBot="1">
      <c r="A47" s="50"/>
    </row>
    <row r="48" spans="1:30" ht="16.2" customHeight="1">
      <c r="A48" s="131" t="s">
        <v>246</v>
      </c>
      <c r="B48" s="132"/>
      <c r="C48" s="133"/>
    </row>
    <row r="49" spans="1:3" ht="16.2" customHeight="1">
      <c r="A49" s="42" t="s">
        <v>242</v>
      </c>
      <c r="B49" s="42" t="s">
        <v>243</v>
      </c>
      <c r="C49" s="42" t="s">
        <v>244</v>
      </c>
    </row>
    <row r="50" spans="1:3" ht="31.2">
      <c r="A50" s="134" t="s">
        <v>240</v>
      </c>
      <c r="B50" s="135">
        <v>0.1</v>
      </c>
      <c r="C50" s="135">
        <v>1</v>
      </c>
    </row>
    <row r="51" spans="1:3" ht="31.2">
      <c r="A51" s="134" t="s">
        <v>241</v>
      </c>
      <c r="B51" s="135">
        <v>0.3</v>
      </c>
      <c r="C51" s="135">
        <v>0.5</v>
      </c>
    </row>
    <row r="52" spans="1:3">
      <c r="A52" s="134" t="s">
        <v>247</v>
      </c>
      <c r="B52" s="135">
        <v>0.5</v>
      </c>
      <c r="C52" s="136">
        <v>1</v>
      </c>
    </row>
    <row r="69" spans="1:30" ht="16.2">
      <c r="A69" s="114" t="s">
        <v>293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</row>
    <row r="70" spans="1:30" ht="16.2" thickBot="1"/>
    <row r="71" spans="1:30" ht="16.2" customHeight="1">
      <c r="A71" s="125" t="s">
        <v>348</v>
      </c>
      <c r="B71" s="126"/>
      <c r="C71" s="126"/>
      <c r="D71" s="126"/>
      <c r="E71" s="126"/>
      <c r="F71" s="126"/>
      <c r="G71" s="126"/>
      <c r="H71" s="127"/>
      <c r="I71" s="125" t="s">
        <v>349</v>
      </c>
      <c r="J71" s="126"/>
      <c r="K71" s="126"/>
      <c r="L71" s="126"/>
      <c r="M71" s="126"/>
      <c r="N71" s="126"/>
      <c r="O71" s="126"/>
      <c r="P71" s="126"/>
      <c r="Q71" s="126"/>
      <c r="R71" s="126"/>
      <c r="S71" s="127"/>
    </row>
    <row r="72" spans="1:30" ht="16.2">
      <c r="A72" s="151" t="s">
        <v>4</v>
      </c>
      <c r="B72" s="143"/>
      <c r="C72" s="143" t="s">
        <v>296</v>
      </c>
      <c r="D72" s="143"/>
      <c r="E72" s="146" t="s">
        <v>299</v>
      </c>
      <c r="F72" s="42" t="s">
        <v>297</v>
      </c>
      <c r="G72" s="145" t="s">
        <v>305</v>
      </c>
      <c r="H72" s="152"/>
      <c r="I72" s="159" t="s">
        <v>347</v>
      </c>
      <c r="J72" s="146" t="s">
        <v>346</v>
      </c>
      <c r="K72" s="145" t="s">
        <v>331</v>
      </c>
      <c r="L72" s="147"/>
      <c r="M72" s="146" t="s">
        <v>335</v>
      </c>
      <c r="N72" s="145" t="s">
        <v>330</v>
      </c>
      <c r="O72" s="147"/>
      <c r="P72" s="147"/>
      <c r="Q72" s="147"/>
      <c r="R72" s="147"/>
      <c r="S72" s="152"/>
    </row>
    <row r="73" spans="1:30" ht="31.8" customHeight="1">
      <c r="A73" s="153" t="s">
        <v>300</v>
      </c>
      <c r="B73" s="145"/>
      <c r="C73" s="145" t="s">
        <v>301</v>
      </c>
      <c r="D73" s="145"/>
      <c r="E73" s="146" t="s">
        <v>302</v>
      </c>
      <c r="F73" s="92">
        <v>1.5</v>
      </c>
      <c r="G73" s="147"/>
      <c r="H73" s="152"/>
      <c r="I73" s="153" t="s">
        <v>344</v>
      </c>
      <c r="J73" s="165">
        <v>1</v>
      </c>
      <c r="K73" s="145" t="s">
        <v>334</v>
      </c>
      <c r="L73" s="147"/>
      <c r="M73" s="36">
        <f>$F$73-$F$75</f>
        <v>1.3</v>
      </c>
      <c r="N73" s="145" t="s">
        <v>354</v>
      </c>
      <c r="O73" s="147"/>
      <c r="P73" s="147"/>
      <c r="Q73" s="147"/>
      <c r="R73" s="147"/>
      <c r="S73" s="152"/>
    </row>
    <row r="74" spans="1:30" ht="31.8" customHeight="1">
      <c r="A74" s="153" t="s">
        <v>303</v>
      </c>
      <c r="B74" s="145"/>
      <c r="C74" s="145" t="s">
        <v>304</v>
      </c>
      <c r="D74" s="145"/>
      <c r="E74" s="146" t="s">
        <v>333</v>
      </c>
      <c r="F74" s="92">
        <v>1.1000000000000001</v>
      </c>
      <c r="G74" s="145" t="s">
        <v>306</v>
      </c>
      <c r="H74" s="152"/>
      <c r="I74" s="160"/>
      <c r="J74" s="165">
        <v>2</v>
      </c>
      <c r="K74" s="145" t="s">
        <v>338</v>
      </c>
      <c r="L74" s="147"/>
      <c r="M74" s="36">
        <f>$F$74-$F$75</f>
        <v>0.90000000000000013</v>
      </c>
      <c r="N74" s="145" t="s">
        <v>355</v>
      </c>
      <c r="O74" s="147"/>
      <c r="P74" s="147"/>
      <c r="Q74" s="147"/>
      <c r="R74" s="147"/>
      <c r="S74" s="152"/>
    </row>
    <row r="75" spans="1:30" ht="31.8" customHeight="1">
      <c r="A75" s="153" t="s">
        <v>329</v>
      </c>
      <c r="B75" s="145"/>
      <c r="C75" s="145" t="s">
        <v>307</v>
      </c>
      <c r="D75" s="147"/>
      <c r="E75" s="146" t="s">
        <v>332</v>
      </c>
      <c r="F75" s="92">
        <v>0.2</v>
      </c>
      <c r="G75" s="145" t="s">
        <v>308</v>
      </c>
      <c r="H75" s="152"/>
      <c r="I75" s="159" t="s">
        <v>343</v>
      </c>
      <c r="J75" s="149">
        <v>3</v>
      </c>
      <c r="K75" s="162" t="s">
        <v>337</v>
      </c>
      <c r="L75" s="162"/>
      <c r="M75" s="36">
        <f>$F$76</f>
        <v>0.85</v>
      </c>
      <c r="N75" s="145" t="s">
        <v>356</v>
      </c>
      <c r="O75" s="147"/>
      <c r="P75" s="147"/>
      <c r="Q75" s="147"/>
      <c r="R75" s="147"/>
      <c r="S75" s="152"/>
    </row>
    <row r="76" spans="1:30" ht="31.8" customHeight="1">
      <c r="A76" s="153" t="s">
        <v>326</v>
      </c>
      <c r="B76" s="145"/>
      <c r="C76" s="145" t="s">
        <v>310</v>
      </c>
      <c r="D76" s="147"/>
      <c r="E76" s="146" t="s">
        <v>336</v>
      </c>
      <c r="F76" s="92">
        <v>0.85</v>
      </c>
      <c r="G76" s="147"/>
      <c r="H76" s="152"/>
      <c r="I76" s="163" t="s">
        <v>345</v>
      </c>
      <c r="J76" s="148">
        <v>4</v>
      </c>
      <c r="K76" s="145" t="s">
        <v>339</v>
      </c>
      <c r="L76" s="147"/>
      <c r="M76" s="36">
        <f>$M$73-$F$80</f>
        <v>0.8</v>
      </c>
      <c r="N76" s="145" t="s">
        <v>357</v>
      </c>
      <c r="O76" s="147"/>
      <c r="P76" s="147"/>
      <c r="Q76" s="147"/>
      <c r="R76" s="147"/>
      <c r="S76" s="152"/>
    </row>
    <row r="77" spans="1:30" ht="31.8" customHeight="1">
      <c r="A77" s="153" t="s">
        <v>311</v>
      </c>
      <c r="B77" s="145"/>
      <c r="C77" s="145" t="s">
        <v>313</v>
      </c>
      <c r="D77" s="147"/>
      <c r="E77" s="146" t="s">
        <v>314</v>
      </c>
      <c r="F77" s="92">
        <v>0.8</v>
      </c>
      <c r="G77" s="147"/>
      <c r="H77" s="152"/>
      <c r="I77" s="164"/>
      <c r="J77" s="148">
        <v>5</v>
      </c>
      <c r="K77" s="145" t="s">
        <v>351</v>
      </c>
      <c r="L77" s="147"/>
      <c r="M77" s="36">
        <f>$M$74-$F$80</f>
        <v>0.40000000000000013</v>
      </c>
      <c r="N77" s="145" t="s">
        <v>358</v>
      </c>
      <c r="O77" s="147"/>
      <c r="P77" s="147"/>
      <c r="Q77" s="147"/>
      <c r="R77" s="147"/>
      <c r="S77" s="152"/>
    </row>
    <row r="78" spans="1:30" ht="31.8" customHeight="1">
      <c r="A78" s="153" t="s">
        <v>316</v>
      </c>
      <c r="B78" s="145"/>
      <c r="C78" s="150" t="s">
        <v>318</v>
      </c>
      <c r="D78" s="150"/>
      <c r="E78" s="146" t="s">
        <v>319</v>
      </c>
      <c r="F78" s="92">
        <v>0.3</v>
      </c>
      <c r="G78" s="147"/>
      <c r="H78" s="152"/>
      <c r="I78" s="164"/>
      <c r="J78" s="148">
        <v>6</v>
      </c>
      <c r="K78" s="145" t="s">
        <v>342</v>
      </c>
      <c r="L78" s="147"/>
      <c r="M78" s="36">
        <f>$F$81</f>
        <v>0.4</v>
      </c>
      <c r="N78" s="147" t="s">
        <v>350</v>
      </c>
      <c r="O78" s="147"/>
      <c r="P78" s="147"/>
      <c r="Q78" s="147"/>
      <c r="R78" s="147"/>
      <c r="S78" s="152"/>
    </row>
    <row r="79" spans="1:30" ht="31.8" customHeight="1" thickBot="1">
      <c r="A79" s="153" t="s">
        <v>328</v>
      </c>
      <c r="B79" s="145"/>
      <c r="C79" s="145" t="s">
        <v>322</v>
      </c>
      <c r="D79" s="147"/>
      <c r="E79" s="146" t="s">
        <v>323</v>
      </c>
      <c r="F79" s="92">
        <v>1</v>
      </c>
      <c r="G79" s="147"/>
      <c r="H79" s="152"/>
      <c r="I79" s="168"/>
      <c r="J79" s="169">
        <v>7</v>
      </c>
      <c r="K79" s="155" t="s">
        <v>352</v>
      </c>
      <c r="L79" s="156"/>
      <c r="M79" s="58">
        <f>$M$78-$F$80</f>
        <v>-9.9999999999999978E-2</v>
      </c>
      <c r="N79" s="155" t="s">
        <v>353</v>
      </c>
      <c r="O79" s="156"/>
      <c r="P79" s="156"/>
      <c r="Q79" s="156"/>
      <c r="R79" s="156"/>
      <c r="S79" s="161"/>
    </row>
    <row r="80" spans="1:30" ht="31.8" customHeight="1">
      <c r="A80" s="153" t="s">
        <v>327</v>
      </c>
      <c r="B80" s="145"/>
      <c r="C80" s="145" t="s">
        <v>324</v>
      </c>
      <c r="D80" s="147"/>
      <c r="E80" s="146" t="s">
        <v>325</v>
      </c>
      <c r="F80" s="36">
        <f>-$F$79*($F$78-$F$77)</f>
        <v>0.5</v>
      </c>
      <c r="G80" s="147"/>
      <c r="H80" s="152"/>
    </row>
    <row r="81" spans="1:8" ht="31.8" customHeight="1" thickBot="1">
      <c r="A81" s="154" t="s">
        <v>340</v>
      </c>
      <c r="B81" s="155"/>
      <c r="C81" s="155" t="s">
        <v>341</v>
      </c>
      <c r="D81" s="156"/>
      <c r="E81" s="157" t="s">
        <v>342</v>
      </c>
      <c r="F81" s="158">
        <v>0.4</v>
      </c>
      <c r="G81" s="167" t="s">
        <v>359</v>
      </c>
      <c r="H81" s="166"/>
    </row>
    <row r="82" spans="1:8" ht="31.8" customHeight="1">
      <c r="A82" s="130"/>
      <c r="B82" s="130"/>
      <c r="C82" s="142"/>
      <c r="D82" s="142"/>
    </row>
    <row r="83" spans="1:8">
      <c r="A83" s="142"/>
      <c r="B83" s="142"/>
      <c r="C83" s="142"/>
      <c r="D83" s="142"/>
    </row>
  </sheetData>
  <mergeCells count="67">
    <mergeCell ref="I71:S71"/>
    <mergeCell ref="I76:I79"/>
    <mergeCell ref="K79:L79"/>
    <mergeCell ref="N79:S79"/>
    <mergeCell ref="N74:S74"/>
    <mergeCell ref="N75:S75"/>
    <mergeCell ref="N76:S76"/>
    <mergeCell ref="N77:S77"/>
    <mergeCell ref="N78:S78"/>
    <mergeCell ref="K74:L74"/>
    <mergeCell ref="K75:L75"/>
    <mergeCell ref="K77:L77"/>
    <mergeCell ref="K78:L78"/>
    <mergeCell ref="K76:L76"/>
    <mergeCell ref="C83:D83"/>
    <mergeCell ref="A83:B83"/>
    <mergeCell ref="G72:H72"/>
    <mergeCell ref="G73:H73"/>
    <mergeCell ref="G74:H74"/>
    <mergeCell ref="G75:H75"/>
    <mergeCell ref="G77:H77"/>
    <mergeCell ref="G76:H76"/>
    <mergeCell ref="G78:H78"/>
    <mergeCell ref="G79:H79"/>
    <mergeCell ref="G80:H80"/>
    <mergeCell ref="G81:H81"/>
    <mergeCell ref="A79:B79"/>
    <mergeCell ref="A80:B80"/>
    <mergeCell ref="A81:B81"/>
    <mergeCell ref="A82:B8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A74:B74"/>
    <mergeCell ref="A75:B75"/>
    <mergeCell ref="A76:B76"/>
    <mergeCell ref="A77:B77"/>
    <mergeCell ref="A78:B78"/>
    <mergeCell ref="A69:AD69"/>
    <mergeCell ref="A72:B72"/>
    <mergeCell ref="A73:B73"/>
    <mergeCell ref="C72:D72"/>
    <mergeCell ref="A71:H71"/>
    <mergeCell ref="K72:L72"/>
    <mergeCell ref="N72:S72"/>
    <mergeCell ref="K73:L73"/>
    <mergeCell ref="N73:S73"/>
    <mergeCell ref="I73:I74"/>
    <mergeCell ref="A1:AD1"/>
    <mergeCell ref="A46:AD46"/>
    <mergeCell ref="A48:C48"/>
    <mergeCell ref="B38:B43"/>
    <mergeCell ref="D5:D14"/>
    <mergeCell ref="K5:K14"/>
    <mergeCell ref="A3:L3"/>
    <mergeCell ref="L5:L14"/>
    <mergeCell ref="A35:L35"/>
    <mergeCell ref="C38:C39"/>
    <mergeCell ref="C40:C41"/>
    <mergeCell ref="N35:P35"/>
  </mergeCells>
  <phoneticPr fontId="22" type="noConversion"/>
  <conditionalFormatting sqref="M73:M74">
    <cfRule type="cellIs" dxfId="4" priority="3" operator="lessThanOrEqual">
      <formula>$M$75</formula>
    </cfRule>
  </conditionalFormatting>
  <conditionalFormatting sqref="M76:M78">
    <cfRule type="cellIs" dxfId="3" priority="2" operator="greaterThanOrEqual">
      <formula>$M$75</formula>
    </cfRule>
  </conditionalFormatting>
  <conditionalFormatting sqref="M79">
    <cfRule type="cellIs" dxfId="2" priority="1" operator="greaterThanOrEqual">
      <formula>$M$75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1"/>
  <sheetViews>
    <sheetView zoomScaleNormal="100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D67" sqref="D67"/>
    </sheetView>
  </sheetViews>
  <sheetFormatPr defaultRowHeight="16.2"/>
  <cols>
    <col min="1" max="1" width="8.88671875" style="3"/>
    <col min="2" max="2" width="8.88671875" style="1"/>
    <col min="3" max="3" width="29.21875" style="1" customWidth="1"/>
    <col min="4" max="4" width="19.44140625" style="1" customWidth="1"/>
    <col min="5" max="5" width="10.77734375" style="1" customWidth="1"/>
    <col min="6" max="6" width="126.77734375" style="16" customWidth="1"/>
    <col min="7" max="16384" width="8.88671875" style="1"/>
  </cols>
  <sheetData>
    <row r="1" spans="1:6" s="5" customFormat="1" ht="19.2" customHeight="1">
      <c r="A1" s="5" t="s">
        <v>0</v>
      </c>
      <c r="B1" s="5" t="s">
        <v>1</v>
      </c>
      <c r="C1" s="5" t="s">
        <v>4</v>
      </c>
      <c r="D1" s="5" t="s">
        <v>5</v>
      </c>
      <c r="E1" s="5" t="s">
        <v>223</v>
      </c>
      <c r="F1" s="5" t="s">
        <v>109</v>
      </c>
    </row>
    <row r="2" spans="1:6" ht="15.6">
      <c r="A2" s="98" t="s">
        <v>2</v>
      </c>
      <c r="B2" s="100" t="s">
        <v>15</v>
      </c>
      <c r="C2" s="100"/>
      <c r="D2" s="1" t="s">
        <v>14</v>
      </c>
      <c r="E2" s="51">
        <v>100</v>
      </c>
    </row>
    <row r="3" spans="1:6" ht="15.6">
      <c r="A3" s="98"/>
      <c r="B3" s="100" t="s">
        <v>33</v>
      </c>
      <c r="C3" s="1" t="s">
        <v>36</v>
      </c>
      <c r="D3" s="1" t="s">
        <v>37</v>
      </c>
      <c r="E3" s="51">
        <v>5</v>
      </c>
    </row>
    <row r="4" spans="1:6" ht="31.2">
      <c r="A4" s="98"/>
      <c r="B4" s="100"/>
      <c r="C4" s="8" t="s">
        <v>42</v>
      </c>
      <c r="D4" s="1" t="s">
        <v>40</v>
      </c>
      <c r="E4" s="1">
        <v>1</v>
      </c>
    </row>
    <row r="5" spans="1:6" s="45" customFormat="1" ht="31.2">
      <c r="A5" s="98"/>
      <c r="B5" s="100"/>
      <c r="C5" s="52" t="s">
        <v>216</v>
      </c>
      <c r="D5" s="52" t="s">
        <v>217</v>
      </c>
      <c r="E5" s="45">
        <v>1</v>
      </c>
      <c r="F5" s="16"/>
    </row>
    <row r="6" spans="1:6" s="45" customFormat="1" ht="15.6">
      <c r="A6" s="98"/>
      <c r="B6" s="100"/>
      <c r="C6" s="52" t="s">
        <v>218</v>
      </c>
      <c r="D6" s="52" t="s">
        <v>219</v>
      </c>
      <c r="E6" s="45">
        <v>0.4</v>
      </c>
      <c r="F6" s="16"/>
    </row>
    <row r="7" spans="1:6" ht="15.6">
      <c r="A7" s="98"/>
      <c r="B7" s="100"/>
    </row>
    <row r="8" spans="1:6" ht="15.6">
      <c r="A8" s="98"/>
      <c r="B8" s="100" t="s">
        <v>25</v>
      </c>
      <c r="C8" s="1" t="s">
        <v>21</v>
      </c>
      <c r="D8" s="1" t="s">
        <v>22</v>
      </c>
      <c r="E8" s="51">
        <v>100</v>
      </c>
    </row>
    <row r="9" spans="1:6" ht="31.2">
      <c r="A9" s="98"/>
      <c r="B9" s="100"/>
      <c r="C9" s="1" t="s">
        <v>35</v>
      </c>
      <c r="D9" s="1" t="s">
        <v>24</v>
      </c>
      <c r="E9" s="1">
        <v>33</v>
      </c>
    </row>
    <row r="10" spans="1:6" s="39" customFormat="1" ht="31.2">
      <c r="A10" s="98"/>
      <c r="B10" s="100"/>
      <c r="C10" s="48" t="s">
        <v>206</v>
      </c>
      <c r="D10" s="48" t="s">
        <v>208</v>
      </c>
      <c r="E10" s="39">
        <v>1</v>
      </c>
    </row>
    <row r="11" spans="1:6" s="39" customFormat="1" ht="15.6">
      <c r="A11" s="98"/>
      <c r="B11" s="100"/>
      <c r="C11" s="48" t="s">
        <v>210</v>
      </c>
      <c r="D11" s="48" t="s">
        <v>211</v>
      </c>
      <c r="E11" s="39">
        <v>40</v>
      </c>
    </row>
    <row r="12" spans="1:6" ht="31.2">
      <c r="A12" s="98"/>
      <c r="B12" s="100"/>
      <c r="C12" s="1" t="s">
        <v>34</v>
      </c>
      <c r="D12" s="1" t="s">
        <v>30</v>
      </c>
      <c r="E12" s="51">
        <v>10</v>
      </c>
    </row>
    <row r="13" spans="1:6" ht="15.6">
      <c r="A13" s="98"/>
      <c r="B13" s="100"/>
    </row>
    <row r="14" spans="1:6" ht="15.6">
      <c r="A14" s="98"/>
      <c r="B14" s="100" t="s">
        <v>32</v>
      </c>
      <c r="C14" s="40" t="s">
        <v>27</v>
      </c>
      <c r="D14" s="40" t="s">
        <v>181</v>
      </c>
      <c r="E14" s="51">
        <v>0</v>
      </c>
    </row>
    <row r="15" spans="1:6" ht="15.6">
      <c r="A15" s="98"/>
      <c r="B15" s="100"/>
      <c r="C15" s="40" t="s">
        <v>162</v>
      </c>
      <c r="D15" s="40" t="s">
        <v>31</v>
      </c>
      <c r="E15" s="51">
        <v>0</v>
      </c>
    </row>
    <row r="16" spans="1:6" ht="15.6">
      <c r="A16" s="98"/>
      <c r="B16" s="100"/>
    </row>
    <row r="17" spans="1:6" ht="15.6">
      <c r="A17" s="98"/>
      <c r="B17" s="100" t="s">
        <v>51</v>
      </c>
      <c r="C17" s="100"/>
      <c r="D17" s="1" t="s">
        <v>52</v>
      </c>
      <c r="E17" s="6"/>
    </row>
    <row r="18" spans="1:6" ht="31.2">
      <c r="A18" s="98"/>
      <c r="B18" s="105" t="s">
        <v>100</v>
      </c>
      <c r="C18" s="10" t="s">
        <v>102</v>
      </c>
      <c r="D18" s="10" t="s">
        <v>105</v>
      </c>
      <c r="E18" s="1">
        <v>6</v>
      </c>
    </row>
    <row r="19" spans="1:6" s="7" customFormat="1" ht="31.2">
      <c r="A19" s="98"/>
      <c r="B19" s="105"/>
      <c r="C19" s="10" t="s">
        <v>103</v>
      </c>
      <c r="D19" s="10" t="s">
        <v>107</v>
      </c>
      <c r="E19" s="7">
        <v>5</v>
      </c>
      <c r="F19" s="16"/>
    </row>
    <row r="20" spans="1:6" s="7" customFormat="1" ht="31.2">
      <c r="A20" s="98"/>
      <c r="B20" s="105"/>
      <c r="C20" s="10" t="s">
        <v>101</v>
      </c>
      <c r="D20" s="10" t="s">
        <v>106</v>
      </c>
      <c r="E20" s="7">
        <v>3</v>
      </c>
      <c r="F20" s="16"/>
    </row>
    <row r="21" spans="1:6" s="7" customFormat="1" ht="31.2">
      <c r="A21" s="98"/>
      <c r="B21" s="105"/>
      <c r="C21" s="10" t="s">
        <v>104</v>
      </c>
      <c r="D21" s="10" t="s">
        <v>108</v>
      </c>
      <c r="E21" s="7">
        <v>3</v>
      </c>
      <c r="F21" s="16"/>
    </row>
    <row r="22" spans="1:6" ht="15.6">
      <c r="A22" s="98"/>
      <c r="B22" s="100"/>
    </row>
    <row r="23" spans="1:6" ht="15.6">
      <c r="A23" s="98"/>
    </row>
    <row r="24" spans="1:6" ht="15.6">
      <c r="A24" s="98" t="s">
        <v>3</v>
      </c>
      <c r="B24" s="107" t="s">
        <v>167</v>
      </c>
      <c r="C24" s="100"/>
      <c r="D24" s="40" t="s">
        <v>168</v>
      </c>
      <c r="E24" s="51">
        <v>20</v>
      </c>
    </row>
    <row r="25" spans="1:6" ht="31.2">
      <c r="A25" s="98"/>
      <c r="B25" s="100" t="s">
        <v>26</v>
      </c>
      <c r="C25" s="40" t="s">
        <v>38</v>
      </c>
      <c r="D25" s="40" t="s">
        <v>39</v>
      </c>
      <c r="E25" s="51">
        <v>67</v>
      </c>
    </row>
    <row r="26" spans="1:6" ht="15.6">
      <c r="A26" s="98"/>
      <c r="B26" s="100"/>
    </row>
    <row r="27" spans="1:6" ht="31.2">
      <c r="A27" s="98"/>
      <c r="B27" s="100" t="s">
        <v>45</v>
      </c>
      <c r="C27" s="81" t="s">
        <v>250</v>
      </c>
      <c r="D27" s="81" t="s">
        <v>251</v>
      </c>
      <c r="E27" s="51">
        <v>3</v>
      </c>
    </row>
    <row r="28" spans="1:6" s="49" customFormat="1" ht="31.2">
      <c r="A28" s="98"/>
      <c r="B28" s="100"/>
      <c r="C28" s="81" t="s">
        <v>253</v>
      </c>
      <c r="D28" s="81" t="s">
        <v>252</v>
      </c>
      <c r="E28" s="51">
        <v>0.8</v>
      </c>
      <c r="F28" s="16"/>
    </row>
    <row r="29" spans="1:6" ht="15.6">
      <c r="A29" s="98"/>
      <c r="B29" s="100"/>
      <c r="C29" s="40" t="s">
        <v>191</v>
      </c>
      <c r="D29" s="81" t="s">
        <v>249</v>
      </c>
      <c r="E29" s="54">
        <v>20</v>
      </c>
    </row>
    <row r="30" spans="1:6" ht="15.6">
      <c r="A30" s="98"/>
      <c r="B30" s="100"/>
      <c r="C30" s="40" t="s">
        <v>178</v>
      </c>
      <c r="D30" s="81" t="s">
        <v>248</v>
      </c>
      <c r="E30" s="51">
        <v>8</v>
      </c>
    </row>
    <row r="31" spans="1:6" s="38" customFormat="1" ht="31.2">
      <c r="A31" s="98"/>
      <c r="B31" s="100"/>
      <c r="C31" s="40" t="s">
        <v>185</v>
      </c>
      <c r="D31" s="81" t="s">
        <v>188</v>
      </c>
      <c r="E31" s="38">
        <v>10</v>
      </c>
      <c r="F31" s="16"/>
    </row>
    <row r="32" spans="1:6" ht="31.2">
      <c r="A32" s="98"/>
      <c r="B32" s="100"/>
      <c r="C32" s="40" t="s">
        <v>177</v>
      </c>
      <c r="D32" s="1" t="s">
        <v>78</v>
      </c>
      <c r="E32" s="1">
        <v>1</v>
      </c>
    </row>
    <row r="33" spans="1:6" ht="15.6">
      <c r="A33" s="98"/>
      <c r="B33" s="100"/>
    </row>
    <row r="34" spans="1:6" ht="31.2">
      <c r="A34" s="98"/>
      <c r="B34" s="100" t="s">
        <v>50</v>
      </c>
      <c r="C34" s="13" t="s">
        <v>110</v>
      </c>
      <c r="D34" s="15" t="s">
        <v>114</v>
      </c>
      <c r="E34" s="6"/>
    </row>
    <row r="35" spans="1:6" s="9" customFormat="1" ht="31.2">
      <c r="A35" s="98"/>
      <c r="B35" s="100"/>
      <c r="C35" s="13" t="s">
        <v>111</v>
      </c>
      <c r="D35" s="15" t="s">
        <v>116</v>
      </c>
      <c r="E35" s="6"/>
      <c r="F35" s="16"/>
    </row>
    <row r="36" spans="1:6" s="9" customFormat="1" ht="31.2">
      <c r="A36" s="98"/>
      <c r="B36" s="100"/>
      <c r="C36" s="13" t="s">
        <v>112</v>
      </c>
      <c r="D36" s="15" t="s">
        <v>115</v>
      </c>
      <c r="E36" s="6"/>
      <c r="F36" s="16"/>
    </row>
    <row r="37" spans="1:6" s="9" customFormat="1" ht="31.2">
      <c r="A37" s="98"/>
      <c r="B37" s="100"/>
      <c r="C37" s="13" t="s">
        <v>113</v>
      </c>
      <c r="D37" s="15" t="s">
        <v>117</v>
      </c>
      <c r="E37" s="6"/>
      <c r="F37" s="16"/>
    </row>
    <row r="38" spans="1:6" s="9" customFormat="1" ht="31.2" customHeight="1">
      <c r="A38" s="98"/>
      <c r="B38" s="100"/>
      <c r="C38" s="13"/>
      <c r="D38" s="13"/>
      <c r="E38" s="6"/>
      <c r="F38" s="17"/>
    </row>
    <row r="39" spans="1:6" ht="31.2">
      <c r="A39" s="98"/>
      <c r="B39" s="100" t="s">
        <v>77</v>
      </c>
      <c r="C39" s="1" t="s">
        <v>72</v>
      </c>
      <c r="D39" s="1" t="s">
        <v>73</v>
      </c>
      <c r="E39" s="1">
        <v>8</v>
      </c>
    </row>
    <row r="40" spans="1:6" ht="31.2">
      <c r="A40" s="98"/>
      <c r="B40" s="100"/>
      <c r="C40" s="1" t="s">
        <v>69</v>
      </c>
      <c r="D40" s="1" t="s">
        <v>74</v>
      </c>
      <c r="E40" s="6"/>
    </row>
    <row r="41" spans="1:6" ht="31.2">
      <c r="A41" s="98"/>
      <c r="B41" s="100"/>
      <c r="C41" s="1" t="s">
        <v>70</v>
      </c>
      <c r="D41" s="1" t="s">
        <v>75</v>
      </c>
      <c r="E41" s="1">
        <v>8</v>
      </c>
    </row>
    <row r="42" spans="1:6" ht="31.2">
      <c r="A42" s="98"/>
      <c r="B42" s="100"/>
      <c r="C42" s="1" t="s">
        <v>71</v>
      </c>
      <c r="D42" s="1" t="s">
        <v>76</v>
      </c>
      <c r="E42" s="6"/>
    </row>
    <row r="43" spans="1:6" ht="31.2">
      <c r="A43" s="98"/>
      <c r="B43" s="100"/>
      <c r="C43" s="1" t="s">
        <v>79</v>
      </c>
      <c r="D43" s="8" t="s">
        <v>98</v>
      </c>
      <c r="E43" s="54">
        <v>6</v>
      </c>
    </row>
    <row r="44" spans="1:6" ht="31.2">
      <c r="A44" s="98"/>
      <c r="B44" s="100"/>
      <c r="C44" s="8" t="s">
        <v>97</v>
      </c>
      <c r="D44" s="8" t="s">
        <v>99</v>
      </c>
      <c r="E44" s="1">
        <v>8</v>
      </c>
    </row>
    <row r="45" spans="1:6" ht="15.6">
      <c r="A45" s="98"/>
      <c r="B45" s="100"/>
    </row>
    <row r="46" spans="1:6" ht="15.6">
      <c r="A46" s="98"/>
      <c r="B46" s="100"/>
    </row>
    <row r="47" spans="1:6" ht="31.2" customHeight="1">
      <c r="A47" s="98"/>
    </row>
    <row r="48" spans="1:6" ht="31.2" customHeight="1">
      <c r="A48" s="98"/>
    </row>
    <row r="49" spans="1:6" ht="31.2" customHeight="1">
      <c r="A49" s="98"/>
    </row>
    <row r="50" spans="1:6" ht="31.2" customHeight="1">
      <c r="A50" s="98"/>
    </row>
    <row r="51" spans="1:6" ht="15.6">
      <c r="A51" s="98"/>
    </row>
    <row r="52" spans="1:6" ht="15.6">
      <c r="A52" s="98"/>
    </row>
    <row r="53" spans="1:6" ht="15.6">
      <c r="A53" s="98" t="s">
        <v>18</v>
      </c>
      <c r="B53" s="106" t="s">
        <v>145</v>
      </c>
      <c r="C53" s="1" t="s">
        <v>80</v>
      </c>
      <c r="D53" s="1" t="s">
        <v>47</v>
      </c>
      <c r="E53" s="1">
        <v>0.2</v>
      </c>
      <c r="F53" s="30" t="s">
        <v>146</v>
      </c>
    </row>
    <row r="54" spans="1:6" s="28" customFormat="1" ht="31.2">
      <c r="A54" s="98"/>
      <c r="B54" s="100"/>
      <c r="C54" s="129" t="s">
        <v>147</v>
      </c>
      <c r="D54" s="129" t="s">
        <v>298</v>
      </c>
      <c r="E54" s="28">
        <v>1</v>
      </c>
      <c r="F54" s="30" t="s">
        <v>148</v>
      </c>
    </row>
    <row r="55" spans="1:6" ht="15.6">
      <c r="A55" s="98"/>
      <c r="B55" s="100"/>
      <c r="C55" s="1" t="s">
        <v>81</v>
      </c>
      <c r="D55" s="1" t="s">
        <v>48</v>
      </c>
      <c r="E55" s="1">
        <v>2</v>
      </c>
      <c r="F55" s="30" t="s">
        <v>151</v>
      </c>
    </row>
    <row r="56" spans="1:6" ht="42.6" customHeight="1">
      <c r="A56" s="98"/>
      <c r="B56" s="100"/>
      <c r="C56" s="1" t="s">
        <v>19</v>
      </c>
      <c r="D56" s="1" t="s">
        <v>49</v>
      </c>
      <c r="E56"/>
      <c r="F56" s="4"/>
    </row>
    <row r="57" spans="1:6" ht="36" customHeight="1">
      <c r="A57" s="98"/>
      <c r="B57" s="100" t="s">
        <v>46</v>
      </c>
      <c r="C57" s="40" t="s">
        <v>182</v>
      </c>
      <c r="D57" s="40" t="s">
        <v>183</v>
      </c>
      <c r="E57" s="1">
        <v>1</v>
      </c>
    </row>
    <row r="58" spans="1:6" ht="15.6">
      <c r="A58" s="98"/>
      <c r="B58" s="100"/>
      <c r="C58" s="40" t="s">
        <v>169</v>
      </c>
      <c r="D58" s="40" t="s">
        <v>68</v>
      </c>
      <c r="E58" s="1">
        <v>1</v>
      </c>
    </row>
    <row r="59" spans="1:6" ht="31.2">
      <c r="A59" s="98"/>
      <c r="B59" s="100" t="s">
        <v>43</v>
      </c>
      <c r="C59" s="100"/>
      <c r="D59" s="1" t="s">
        <v>44</v>
      </c>
      <c r="E59" s="1">
        <v>0</v>
      </c>
      <c r="F59" s="31" t="s">
        <v>149</v>
      </c>
    </row>
    <row r="60" spans="1:6" ht="15.6">
      <c r="A60" s="98"/>
      <c r="B60" s="100" t="s">
        <v>82</v>
      </c>
    </row>
    <row r="61" spans="1:6" ht="15.6">
      <c r="A61" s="98"/>
      <c r="B61" s="100"/>
      <c r="D61" s="15"/>
      <c r="E61" s="6"/>
    </row>
    <row r="62" spans="1:6" s="11" customFormat="1" ht="31.2">
      <c r="A62" s="98"/>
      <c r="B62" s="100"/>
      <c r="C62" s="15" t="s">
        <v>118</v>
      </c>
      <c r="D62" s="15" t="s">
        <v>119</v>
      </c>
      <c r="E62" s="6"/>
      <c r="F62" s="29" t="s">
        <v>144</v>
      </c>
    </row>
    <row r="63" spans="1:6" s="11" customFormat="1" ht="15.6">
      <c r="A63" s="98"/>
      <c r="B63" s="100"/>
      <c r="D63" s="12"/>
      <c r="E63" s="6"/>
      <c r="F63" s="16"/>
    </row>
    <row r="64" spans="1:6" ht="15.6">
      <c r="A64" s="98"/>
      <c r="B64" s="100"/>
    </row>
    <row r="65" spans="1:6" ht="31.2" customHeight="1">
      <c r="A65" s="98"/>
      <c r="B65" s="102" t="s">
        <v>134</v>
      </c>
      <c r="C65" s="102"/>
      <c r="D65" s="21" t="s">
        <v>135</v>
      </c>
      <c r="E65" s="6"/>
    </row>
    <row r="66" spans="1:6" s="2" customFormat="1" ht="31.2" customHeight="1">
      <c r="A66" s="98"/>
      <c r="B66" s="102" t="s">
        <v>91</v>
      </c>
      <c r="C66" s="102"/>
      <c r="D66" s="8" t="s">
        <v>92</v>
      </c>
      <c r="E66" s="2">
        <v>0.5</v>
      </c>
      <c r="F66" s="16"/>
    </row>
    <row r="67" spans="1:6" s="2" customFormat="1" ht="31.2" customHeight="1">
      <c r="A67" s="98"/>
      <c r="B67" s="102" t="s">
        <v>93</v>
      </c>
      <c r="C67" s="100"/>
      <c r="D67" s="8" t="s">
        <v>95</v>
      </c>
      <c r="E67" s="2">
        <v>0</v>
      </c>
      <c r="F67" s="16"/>
    </row>
    <row r="68" spans="1:6" s="2" customFormat="1" ht="31.2" customHeight="1">
      <c r="A68" s="98"/>
      <c r="B68" s="102" t="s">
        <v>96</v>
      </c>
      <c r="C68" s="100"/>
      <c r="D68" s="8" t="s">
        <v>137</v>
      </c>
      <c r="E68" s="6"/>
      <c r="F68" s="16"/>
    </row>
    <row r="69" spans="1:6" s="2" customFormat="1" ht="31.2" customHeight="1">
      <c r="A69" s="98"/>
      <c r="B69" s="101" t="s">
        <v>131</v>
      </c>
      <c r="C69" s="100"/>
      <c r="D69" s="15" t="s">
        <v>126</v>
      </c>
      <c r="E69" s="18" t="s">
        <v>127</v>
      </c>
      <c r="F69" s="31" t="s">
        <v>150</v>
      </c>
    </row>
    <row r="70" spans="1:6" s="39" customFormat="1" ht="36.6" customHeight="1">
      <c r="A70" s="98"/>
      <c r="B70" s="103" t="s">
        <v>212</v>
      </c>
      <c r="C70" s="104"/>
      <c r="D70" s="48" t="s">
        <v>215</v>
      </c>
      <c r="E70" s="46">
        <v>1</v>
      </c>
      <c r="F70" s="46" t="s">
        <v>214</v>
      </c>
    </row>
    <row r="71" spans="1:6" s="9" customFormat="1" ht="31.2" customHeight="1">
      <c r="A71" s="98"/>
      <c r="C71" s="13"/>
      <c r="D71" s="13"/>
      <c r="E71" s="17"/>
      <c r="F71" s="17"/>
    </row>
    <row r="72" spans="1:6" s="9" customFormat="1" ht="31.2" customHeight="1">
      <c r="A72" s="98"/>
      <c r="C72" s="14"/>
      <c r="D72" s="13"/>
      <c r="E72" s="17"/>
      <c r="F72" s="16"/>
    </row>
    <row r="73" spans="1:6" s="9" customFormat="1" ht="31.2" customHeight="1">
      <c r="A73" s="98"/>
      <c r="C73" s="14"/>
      <c r="D73" s="13"/>
      <c r="E73" s="17"/>
      <c r="F73" s="16"/>
    </row>
    <row r="74" spans="1:6" s="9" customFormat="1" ht="31.2" customHeight="1">
      <c r="A74" s="98"/>
      <c r="C74" s="14"/>
      <c r="D74" s="13"/>
      <c r="E74" s="17"/>
      <c r="F74" s="16"/>
    </row>
    <row r="75" spans="1:6" s="9" customFormat="1" ht="31.2" customHeight="1">
      <c r="A75" s="98"/>
      <c r="B75" s="13"/>
      <c r="C75" s="14"/>
      <c r="D75" s="13"/>
      <c r="E75" s="17"/>
      <c r="F75" s="16"/>
    </row>
    <row r="76" spans="1:6" s="9" customFormat="1" ht="31.2" customHeight="1">
      <c r="A76" s="98"/>
      <c r="C76" s="14"/>
      <c r="D76" s="13"/>
      <c r="E76" s="17"/>
      <c r="F76" s="16"/>
    </row>
    <row r="77" spans="1:6" ht="15.6">
      <c r="A77" s="98"/>
      <c r="B77" s="9"/>
    </row>
    <row r="78" spans="1:6" ht="15.6">
      <c r="A78" s="98" t="s">
        <v>120</v>
      </c>
      <c r="B78" s="99" t="s">
        <v>121</v>
      </c>
      <c r="C78" s="22" t="s">
        <v>131</v>
      </c>
      <c r="D78" s="15" t="s">
        <v>126</v>
      </c>
      <c r="E78" s="23" t="s">
        <v>133</v>
      </c>
    </row>
    <row r="79" spans="1:6" ht="15.6">
      <c r="A79" s="98"/>
      <c r="B79" s="100"/>
      <c r="C79" s="15" t="s">
        <v>129</v>
      </c>
      <c r="D79" s="15" t="s">
        <v>130</v>
      </c>
      <c r="E79" s="1">
        <v>5</v>
      </c>
    </row>
    <row r="80" spans="1:6" s="19" customFormat="1" ht="15.6">
      <c r="A80" s="98"/>
      <c r="B80" s="100"/>
      <c r="C80" s="22"/>
      <c r="D80" s="22"/>
      <c r="F80" s="16"/>
    </row>
    <row r="81" spans="1:6" s="19" customFormat="1" ht="15.6">
      <c r="A81" s="98"/>
      <c r="B81" s="100"/>
      <c r="C81" s="20"/>
      <c r="D81" s="20"/>
      <c r="F81" s="16"/>
    </row>
    <row r="82" spans="1:6" ht="15.6">
      <c r="A82" s="98"/>
      <c r="B82" s="100"/>
    </row>
    <row r="83" spans="1:6" ht="15.6">
      <c r="A83" s="98"/>
      <c r="B83" s="99" t="s">
        <v>122</v>
      </c>
      <c r="C83" s="15" t="s">
        <v>125</v>
      </c>
      <c r="D83" s="15" t="s">
        <v>126</v>
      </c>
      <c r="E83" s="18" t="s">
        <v>127</v>
      </c>
    </row>
    <row r="84" spans="1:6" ht="15.6">
      <c r="A84" s="98"/>
      <c r="B84" s="100"/>
      <c r="C84" s="15" t="s">
        <v>128</v>
      </c>
    </row>
    <row r="85" spans="1:6" s="19" customFormat="1" ht="15.6">
      <c r="A85" s="98"/>
      <c r="B85" s="100"/>
      <c r="C85" s="22"/>
      <c r="D85" s="22"/>
      <c r="F85" s="16"/>
    </row>
    <row r="86" spans="1:6" s="19" customFormat="1" ht="15.6">
      <c r="A86" s="98"/>
      <c r="B86" s="100"/>
      <c r="C86" s="20"/>
      <c r="F86" s="16"/>
    </row>
    <row r="87" spans="1:6" ht="15.6">
      <c r="A87" s="98"/>
      <c r="B87" s="100"/>
    </row>
    <row r="88" spans="1:6" ht="15.6">
      <c r="A88" s="98"/>
      <c r="B88" s="99" t="s">
        <v>123</v>
      </c>
      <c r="C88" s="15" t="s">
        <v>125</v>
      </c>
      <c r="D88" s="22" t="s">
        <v>132</v>
      </c>
      <c r="E88" s="18" t="s">
        <v>127</v>
      </c>
    </row>
    <row r="89" spans="1:6" ht="15.6">
      <c r="A89" s="98"/>
      <c r="B89" s="100"/>
    </row>
    <row r="90" spans="1:6" ht="15.6">
      <c r="A90" s="98"/>
      <c r="B90" s="100"/>
    </row>
    <row r="91" spans="1:6" ht="15.6">
      <c r="A91" s="98"/>
      <c r="B91" s="99" t="s">
        <v>124</v>
      </c>
      <c r="C91" s="15" t="s">
        <v>125</v>
      </c>
      <c r="D91" s="15" t="s">
        <v>126</v>
      </c>
      <c r="E91" s="18" t="s">
        <v>127</v>
      </c>
    </row>
    <row r="92" spans="1:6" ht="31.2">
      <c r="A92" s="98"/>
      <c r="B92" s="100"/>
      <c r="C92" s="26" t="s">
        <v>136</v>
      </c>
      <c r="D92" s="26" t="s">
        <v>138</v>
      </c>
    </row>
    <row r="93" spans="1:6" s="19" customFormat="1" ht="15.6">
      <c r="A93" s="98"/>
      <c r="B93" s="100"/>
      <c r="C93" s="13"/>
      <c r="D93" s="20"/>
      <c r="F93" s="16"/>
    </row>
    <row r="94" spans="1:6" s="19" customFormat="1" ht="15.6">
      <c r="A94" s="98"/>
      <c r="B94" s="100"/>
      <c r="C94" s="13"/>
      <c r="D94" s="20"/>
      <c r="F94" s="16"/>
    </row>
    <row r="95" spans="1:6" ht="15.6">
      <c r="A95" s="98"/>
      <c r="B95" s="100"/>
    </row>
    <row r="96" spans="1:6" ht="15.6">
      <c r="A96" s="98"/>
      <c r="B96" s="4"/>
    </row>
    <row r="97" spans="1:2" ht="15.6">
      <c r="A97" s="98"/>
      <c r="B97" s="4"/>
    </row>
    <row r="98" spans="1:2" ht="15.6">
      <c r="A98" s="98"/>
      <c r="B98" s="4"/>
    </row>
    <row r="99" spans="1:2" ht="15.6">
      <c r="A99" s="98"/>
      <c r="B99" s="4"/>
    </row>
    <row r="100" spans="1:2" ht="15.6">
      <c r="A100" s="98"/>
      <c r="B100" s="4"/>
    </row>
    <row r="101" spans="1:2" ht="15.6">
      <c r="A101" s="98"/>
    </row>
  </sheetData>
  <mergeCells count="29">
    <mergeCell ref="B70:C70"/>
    <mergeCell ref="B2:C2"/>
    <mergeCell ref="B3:B7"/>
    <mergeCell ref="B59:C59"/>
    <mergeCell ref="B18:B22"/>
    <mergeCell ref="B53:B56"/>
    <mergeCell ref="B25:B26"/>
    <mergeCell ref="B27:B33"/>
    <mergeCell ref="B24:C24"/>
    <mergeCell ref="B8:B13"/>
    <mergeCell ref="B17:C17"/>
    <mergeCell ref="B39:B46"/>
    <mergeCell ref="B14:B16"/>
    <mergeCell ref="A2:A23"/>
    <mergeCell ref="A24:A52"/>
    <mergeCell ref="A53:A77"/>
    <mergeCell ref="B91:B95"/>
    <mergeCell ref="B69:C69"/>
    <mergeCell ref="B34:B38"/>
    <mergeCell ref="A78:A101"/>
    <mergeCell ref="B83:B87"/>
    <mergeCell ref="B88:B90"/>
    <mergeCell ref="B65:C65"/>
    <mergeCell ref="B67:C67"/>
    <mergeCell ref="B68:C68"/>
    <mergeCell ref="B78:B82"/>
    <mergeCell ref="B57:B58"/>
    <mergeCell ref="B60:B64"/>
    <mergeCell ref="B66:C66"/>
  </mergeCells>
  <phoneticPr fontId="2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68"/>
  <sheetViews>
    <sheetView workbookViewId="0">
      <pane xSplit="4" ySplit="1" topLeftCell="E22" activePane="bottomRight" state="frozen"/>
      <selection pane="topRight" activeCell="E1" sqref="E1"/>
      <selection pane="bottomLeft" activeCell="A2" sqref="A2"/>
      <selection pane="bottomRight" activeCell="C35" sqref="C35:D35"/>
    </sheetView>
  </sheetViews>
  <sheetFormatPr defaultRowHeight="16.2"/>
  <cols>
    <col min="1" max="1" width="8.88671875" style="3"/>
    <col min="2" max="2" width="8.88671875" style="1"/>
    <col min="3" max="3" width="20.44140625" style="1" customWidth="1"/>
    <col min="4" max="5" width="20" style="1" customWidth="1"/>
    <col min="6" max="6" width="110.88671875" style="1" customWidth="1"/>
    <col min="7" max="16384" width="8.88671875" style="1"/>
  </cols>
  <sheetData>
    <row r="1" spans="1:6" s="5" customFormat="1">
      <c r="A1" s="5" t="s">
        <v>0</v>
      </c>
      <c r="B1" s="5" t="s">
        <v>1</v>
      </c>
      <c r="C1" s="5" t="s">
        <v>4</v>
      </c>
      <c r="D1" s="5" t="s">
        <v>5</v>
      </c>
      <c r="E1" s="5" t="s">
        <v>223</v>
      </c>
      <c r="F1" s="5" t="s">
        <v>140</v>
      </c>
    </row>
    <row r="2" spans="1:6" ht="15.6">
      <c r="A2" s="98" t="s">
        <v>6</v>
      </c>
      <c r="B2" s="100" t="s">
        <v>15</v>
      </c>
      <c r="C2" s="100"/>
      <c r="D2" s="1" t="s">
        <v>12</v>
      </c>
      <c r="E2" s="1">
        <v>4000</v>
      </c>
    </row>
    <row r="3" spans="1:6" ht="15.6">
      <c r="A3" s="98"/>
      <c r="B3" s="108" t="s">
        <v>205</v>
      </c>
      <c r="C3" s="1" t="s">
        <v>21</v>
      </c>
      <c r="D3" s="46" t="s">
        <v>209</v>
      </c>
      <c r="E3" s="54">
        <v>100</v>
      </c>
    </row>
    <row r="4" spans="1:6" ht="31.2">
      <c r="A4" s="98"/>
      <c r="B4" s="100"/>
      <c r="C4" s="1" t="s">
        <v>23</v>
      </c>
      <c r="D4" s="1" t="s">
        <v>24</v>
      </c>
      <c r="E4" s="54">
        <v>33</v>
      </c>
    </row>
    <row r="5" spans="1:6" ht="31.2">
      <c r="A5" s="98"/>
      <c r="B5" s="100"/>
      <c r="C5" s="48" t="s">
        <v>206</v>
      </c>
      <c r="D5" s="48" t="s">
        <v>208</v>
      </c>
      <c r="E5" s="1">
        <v>1</v>
      </c>
    </row>
    <row r="6" spans="1:6" s="39" customFormat="1" ht="15.6">
      <c r="A6" s="98"/>
      <c r="B6" s="100"/>
      <c r="C6" s="48" t="s">
        <v>210</v>
      </c>
      <c r="D6" s="48" t="s">
        <v>211</v>
      </c>
      <c r="E6" s="39">
        <v>40</v>
      </c>
    </row>
    <row r="7" spans="1:6" ht="31.2">
      <c r="A7" s="98"/>
      <c r="B7" s="100"/>
      <c r="C7" s="1" t="s">
        <v>87</v>
      </c>
      <c r="D7" s="46" t="s">
        <v>207</v>
      </c>
      <c r="E7" s="1">
        <v>6</v>
      </c>
    </row>
    <row r="8" spans="1:6" ht="15.6">
      <c r="A8" s="98"/>
      <c r="B8" s="100" t="s">
        <v>32</v>
      </c>
      <c r="C8" s="40" t="s">
        <v>27</v>
      </c>
      <c r="D8" s="40" t="s">
        <v>29</v>
      </c>
      <c r="E8" s="54">
        <v>67</v>
      </c>
    </row>
    <row r="9" spans="1:6" ht="15.6">
      <c r="A9" s="98"/>
      <c r="B9" s="100"/>
      <c r="C9" s="40" t="s">
        <v>198</v>
      </c>
      <c r="D9" s="40" t="s">
        <v>199</v>
      </c>
      <c r="E9" s="54">
        <v>30</v>
      </c>
    </row>
    <row r="10" spans="1:6" ht="15.6">
      <c r="A10" s="98"/>
      <c r="B10" s="100" t="s">
        <v>65</v>
      </c>
      <c r="C10" s="100"/>
      <c r="D10" s="1" t="s">
        <v>66</v>
      </c>
      <c r="E10" s="39"/>
    </row>
    <row r="11" spans="1:6" ht="15.6">
      <c r="A11" s="98"/>
    </row>
    <row r="12" spans="1:6" ht="15.6">
      <c r="A12" s="98"/>
    </row>
    <row r="13" spans="1:6" ht="15.6">
      <c r="A13" s="98"/>
    </row>
    <row r="14" spans="1:6" ht="31.2">
      <c r="A14" s="98" t="s">
        <v>20</v>
      </c>
      <c r="B14" s="107" t="s">
        <v>170</v>
      </c>
      <c r="C14" s="1" t="s">
        <v>7</v>
      </c>
      <c r="D14" s="1" t="s">
        <v>53</v>
      </c>
      <c r="E14" s="1">
        <v>1</v>
      </c>
    </row>
    <row r="15" spans="1:6" ht="31.2">
      <c r="A15" s="98"/>
      <c r="B15" s="100"/>
      <c r="C15" s="1" t="s">
        <v>8</v>
      </c>
      <c r="D15" s="1" t="s">
        <v>54</v>
      </c>
      <c r="E15" s="1">
        <v>1</v>
      </c>
    </row>
    <row r="16" spans="1:6" ht="31.2">
      <c r="A16" s="98"/>
      <c r="B16" s="100"/>
      <c r="C16" s="1" t="s">
        <v>9</v>
      </c>
      <c r="D16" s="1" t="s">
        <v>55</v>
      </c>
      <c r="E16" s="1">
        <v>1</v>
      </c>
    </row>
    <row r="17" spans="1:5" ht="31.2">
      <c r="A17" s="98"/>
      <c r="B17" s="100"/>
      <c r="C17" s="1" t="s">
        <v>10</v>
      </c>
      <c r="D17" s="1" t="s">
        <v>56</v>
      </c>
      <c r="E17" s="1">
        <v>1</v>
      </c>
    </row>
    <row r="18" spans="1:5" ht="31.2">
      <c r="A18" s="98"/>
      <c r="B18" s="100"/>
      <c r="C18" s="1" t="s">
        <v>11</v>
      </c>
      <c r="D18" s="1" t="s">
        <v>57</v>
      </c>
      <c r="E18" s="1">
        <v>1</v>
      </c>
    </row>
    <row r="19" spans="1:5" ht="15.6">
      <c r="A19" s="98"/>
      <c r="B19" s="100"/>
    </row>
    <row r="20" spans="1:5" ht="15.6">
      <c r="A20" s="98"/>
      <c r="B20" s="100"/>
    </row>
    <row r="21" spans="1:5" ht="35.4" customHeight="1">
      <c r="A21" s="98"/>
      <c r="B21" s="107" t="s">
        <v>171</v>
      </c>
      <c r="C21" s="1" t="s">
        <v>7</v>
      </c>
      <c r="D21" s="1" t="s">
        <v>61</v>
      </c>
      <c r="E21" s="54">
        <v>1.5</v>
      </c>
    </row>
    <row r="22" spans="1:5" ht="31.2">
      <c r="A22" s="98"/>
      <c r="B22" s="100"/>
      <c r="C22" s="1" t="s">
        <v>8</v>
      </c>
      <c r="D22" s="1" t="s">
        <v>60</v>
      </c>
      <c r="E22" s="54">
        <v>2</v>
      </c>
    </row>
    <row r="23" spans="1:5" ht="31.2">
      <c r="A23" s="98"/>
      <c r="B23" s="100"/>
      <c r="C23" s="1" t="s">
        <v>9</v>
      </c>
      <c r="D23" s="1" t="s">
        <v>58</v>
      </c>
      <c r="E23" s="54">
        <v>1.2</v>
      </c>
    </row>
    <row r="24" spans="1:5" ht="46.8">
      <c r="A24" s="98"/>
      <c r="B24" s="100"/>
      <c r="C24" s="1" t="s">
        <v>10</v>
      </c>
      <c r="D24" s="1" t="s">
        <v>59</v>
      </c>
      <c r="E24" s="54">
        <v>1.5</v>
      </c>
    </row>
    <row r="25" spans="1:5" ht="46.2" customHeight="1">
      <c r="A25" s="98"/>
      <c r="B25" s="100"/>
      <c r="C25" s="40" t="s">
        <v>179</v>
      </c>
      <c r="D25" s="40" t="s">
        <v>190</v>
      </c>
      <c r="E25" s="54">
        <v>1</v>
      </c>
    </row>
    <row r="26" spans="1:5" ht="31.2">
      <c r="A26" s="98"/>
      <c r="B26" s="100"/>
      <c r="C26" s="1" t="s">
        <v>41</v>
      </c>
      <c r="D26" s="1" t="s">
        <v>62</v>
      </c>
      <c r="E26" s="54">
        <v>3</v>
      </c>
    </row>
    <row r="27" spans="1:5" s="38" customFormat="1" ht="46.8">
      <c r="A27" s="98"/>
      <c r="B27" s="100"/>
      <c r="C27" s="82" t="s">
        <v>254</v>
      </c>
      <c r="D27" s="82" t="s">
        <v>255</v>
      </c>
      <c r="E27" s="54">
        <v>1</v>
      </c>
    </row>
    <row r="28" spans="1:5" s="38" customFormat="1" ht="15.6">
      <c r="A28" s="98"/>
      <c r="B28" s="100"/>
    </row>
    <row r="29" spans="1:5" s="38" customFormat="1" ht="15.6">
      <c r="A29" s="98"/>
      <c r="B29" s="100"/>
    </row>
    <row r="30" spans="1:5" s="38" customFormat="1" ht="15.6">
      <c r="A30" s="98"/>
      <c r="B30" s="100"/>
    </row>
    <row r="31" spans="1:5" s="32" customFormat="1" ht="15.6">
      <c r="A31" s="98"/>
      <c r="B31" s="100"/>
    </row>
    <row r="32" spans="1:5" s="32" customFormat="1" ht="31.2">
      <c r="A32" s="98"/>
      <c r="B32" s="100" t="s">
        <v>83</v>
      </c>
      <c r="C32" s="40" t="s">
        <v>172</v>
      </c>
      <c r="D32" s="40" t="s">
        <v>173</v>
      </c>
      <c r="E32" s="54">
        <v>10</v>
      </c>
    </row>
    <row r="33" spans="1:5" s="32" customFormat="1" ht="15.6">
      <c r="A33" s="98"/>
      <c r="B33" s="100"/>
      <c r="C33" s="1" t="s">
        <v>84</v>
      </c>
      <c r="D33" s="8" t="s">
        <v>90</v>
      </c>
      <c r="E33" s="54">
        <v>10</v>
      </c>
    </row>
    <row r="34" spans="1:5" s="32" customFormat="1" ht="31.2">
      <c r="A34" s="98"/>
      <c r="B34" s="100"/>
      <c r="C34" s="1" t="s">
        <v>88</v>
      </c>
      <c r="D34" s="1" t="s">
        <v>86</v>
      </c>
      <c r="E34" s="54">
        <v>15</v>
      </c>
    </row>
    <row r="35" spans="1:5" s="32" customFormat="1" ht="15.6">
      <c r="A35" s="98"/>
      <c r="B35" s="100"/>
      <c r="C35" s="8" t="s">
        <v>89</v>
      </c>
      <c r="D35" s="1" t="s">
        <v>85</v>
      </c>
      <c r="E35" s="1">
        <v>1.5</v>
      </c>
    </row>
    <row r="36" spans="1:5" s="32" customFormat="1" ht="15.6">
      <c r="A36" s="98"/>
      <c r="B36" s="100"/>
      <c r="C36" s="1"/>
      <c r="D36" s="1"/>
      <c r="E36" s="1"/>
    </row>
    <row r="37" spans="1:5" s="32" customFormat="1" ht="15.6">
      <c r="A37" s="98"/>
      <c r="B37" s="4"/>
    </row>
    <row r="38" spans="1:5" s="32" customFormat="1" ht="15.6">
      <c r="A38" s="98"/>
      <c r="B38" s="4"/>
    </row>
    <row r="39" spans="1:5" s="32" customFormat="1" ht="15.6">
      <c r="A39" s="98"/>
      <c r="B39" s="4"/>
    </row>
    <row r="40" spans="1:5" s="32" customFormat="1" ht="15.6">
      <c r="A40" s="98"/>
      <c r="B40" s="4"/>
    </row>
    <row r="41" spans="1:5" s="32" customFormat="1" ht="15.6">
      <c r="A41" s="98"/>
      <c r="B41" s="4"/>
    </row>
    <row r="42" spans="1:5" s="32" customFormat="1" ht="15.6">
      <c r="A42" s="98"/>
      <c r="B42" s="4"/>
    </row>
    <row r="43" spans="1:5" s="2" customFormat="1" ht="15.6">
      <c r="A43" s="98"/>
      <c r="B43" s="4"/>
    </row>
    <row r="44" spans="1:5" ht="15.6">
      <c r="A44" s="98"/>
      <c r="B44" s="4"/>
    </row>
    <row r="45" spans="1:5" ht="15.6">
      <c r="A45" s="98"/>
    </row>
    <row r="46" spans="1:5" ht="31.2">
      <c r="A46" s="98" t="s">
        <v>13</v>
      </c>
      <c r="B46" s="100" t="s">
        <v>16</v>
      </c>
      <c r="C46" s="100"/>
      <c r="D46" s="8" t="s">
        <v>94</v>
      </c>
      <c r="E46" s="1" t="s">
        <v>17</v>
      </c>
    </row>
    <row r="47" spans="1:5" ht="15.6" customHeight="1">
      <c r="A47" s="98"/>
      <c r="B47" s="100" t="s">
        <v>28</v>
      </c>
      <c r="C47" s="100"/>
      <c r="D47" s="1" t="s">
        <v>63</v>
      </c>
      <c r="E47" s="1">
        <v>0</v>
      </c>
    </row>
    <row r="48" spans="1:5" ht="15.6" customHeight="1">
      <c r="A48" s="98"/>
      <c r="B48" s="110" t="s">
        <v>64</v>
      </c>
      <c r="C48" s="110"/>
      <c r="D48" s="27" t="s">
        <v>139</v>
      </c>
      <c r="E48" s="6"/>
    </row>
    <row r="49" spans="1:6" ht="15.6">
      <c r="A49" s="98"/>
      <c r="B49" s="102" t="s">
        <v>134</v>
      </c>
      <c r="C49" s="102"/>
      <c r="D49" s="25" t="s">
        <v>135</v>
      </c>
      <c r="E49" s="6"/>
    </row>
    <row r="50" spans="1:6" ht="15.6" customHeight="1">
      <c r="A50" s="98"/>
      <c r="B50" s="102" t="s">
        <v>91</v>
      </c>
      <c r="C50" s="102"/>
      <c r="D50" s="12" t="s">
        <v>92</v>
      </c>
      <c r="E50" s="11">
        <v>0.5</v>
      </c>
    </row>
    <row r="51" spans="1:6" ht="32.4" customHeight="1">
      <c r="A51" s="98"/>
      <c r="B51" s="100" t="s">
        <v>46</v>
      </c>
      <c r="C51" s="24" t="s">
        <v>67</v>
      </c>
      <c r="D51" s="40" t="s">
        <v>202</v>
      </c>
      <c r="E51" s="24">
        <v>1</v>
      </c>
    </row>
    <row r="52" spans="1:6" ht="16.2" customHeight="1">
      <c r="A52" s="98"/>
      <c r="B52" s="100"/>
      <c r="C52" s="40" t="s">
        <v>169</v>
      </c>
      <c r="D52" s="40" t="s">
        <v>200</v>
      </c>
      <c r="E52" s="24">
        <v>1</v>
      </c>
    </row>
    <row r="53" spans="1:6" ht="16.2" customHeight="1">
      <c r="A53" s="98"/>
      <c r="B53" s="109" t="s">
        <v>142</v>
      </c>
      <c r="C53" s="100"/>
      <c r="D53" s="27" t="s">
        <v>143</v>
      </c>
      <c r="E53" s="6"/>
      <c r="F53" s="27" t="s">
        <v>141</v>
      </c>
    </row>
    <row r="54" spans="1:6" ht="36.6" customHeight="1">
      <c r="A54" s="98"/>
      <c r="B54" s="103" t="s">
        <v>212</v>
      </c>
      <c r="C54" s="104"/>
      <c r="D54" s="48" t="s">
        <v>213</v>
      </c>
      <c r="E54" s="1">
        <v>1</v>
      </c>
      <c r="F54" s="46" t="s">
        <v>214</v>
      </c>
    </row>
    <row r="55" spans="1:6" ht="16.2" customHeight="1">
      <c r="A55" s="98"/>
    </row>
    <row r="56" spans="1:6" ht="16.2" customHeight="1">
      <c r="A56" s="98"/>
    </row>
    <row r="57" spans="1:6" ht="16.2" customHeight="1">
      <c r="A57" s="98"/>
    </row>
    <row r="58" spans="1:6" ht="16.2" customHeight="1"/>
    <row r="59" spans="1:6" ht="16.2" customHeight="1"/>
    <row r="60" spans="1:6" ht="16.2" customHeight="1"/>
    <row r="61" spans="1:6" ht="16.2" customHeight="1"/>
    <row r="62" spans="1:6" ht="16.2" customHeight="1"/>
    <row r="63" spans="1:6" ht="16.2" customHeight="1"/>
    <row r="64" spans="1:6" ht="16.2" customHeight="1"/>
    <row r="65" ht="16.2" customHeight="1"/>
    <row r="66" ht="16.2" customHeight="1"/>
    <row r="67" ht="16.2" customHeight="1"/>
    <row r="68" ht="16.2" customHeight="1"/>
  </sheetData>
  <mergeCells count="18">
    <mergeCell ref="A46:A57"/>
    <mergeCell ref="B46:C46"/>
    <mergeCell ref="B47:C47"/>
    <mergeCell ref="B49:C49"/>
    <mergeCell ref="B51:B52"/>
    <mergeCell ref="B53:C53"/>
    <mergeCell ref="B48:C48"/>
    <mergeCell ref="B50:C50"/>
    <mergeCell ref="B54:C54"/>
    <mergeCell ref="A2:A13"/>
    <mergeCell ref="A14:A45"/>
    <mergeCell ref="B14:B20"/>
    <mergeCell ref="B3:B7"/>
    <mergeCell ref="B8:B9"/>
    <mergeCell ref="B10:C10"/>
    <mergeCell ref="B2:C2"/>
    <mergeCell ref="B32:B36"/>
    <mergeCell ref="B21:B31"/>
  </mergeCells>
  <phoneticPr fontId="2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B1" workbookViewId="0">
      <selection activeCell="D5" sqref="D5"/>
    </sheetView>
  </sheetViews>
  <sheetFormatPr defaultRowHeight="15.6"/>
  <cols>
    <col min="1" max="1" width="10.5546875" style="40" customWidth="1"/>
    <col min="2" max="3" width="26.77734375" style="41" customWidth="1"/>
    <col min="4" max="4" width="124" style="41" customWidth="1"/>
    <col min="5" max="16384" width="8.88671875" style="41"/>
  </cols>
  <sheetData>
    <row r="1" spans="1:4" ht="45.6" customHeight="1">
      <c r="A1" s="42" t="s">
        <v>196</v>
      </c>
      <c r="B1" s="42" t="s">
        <v>197</v>
      </c>
      <c r="C1" s="42" t="s">
        <v>174</v>
      </c>
      <c r="D1" s="42" t="s">
        <v>161</v>
      </c>
    </row>
    <row r="2" spans="1:4" ht="76.8" customHeight="1">
      <c r="A2" s="111" t="s">
        <v>165</v>
      </c>
      <c r="B2" s="112" t="s">
        <v>163</v>
      </c>
      <c r="C2" s="113"/>
      <c r="D2" s="43" t="s">
        <v>201</v>
      </c>
    </row>
    <row r="3" spans="1:4" ht="76.8" customHeight="1">
      <c r="A3" s="111"/>
      <c r="B3" s="112" t="s">
        <v>164</v>
      </c>
      <c r="C3" s="113"/>
      <c r="D3" s="43" t="s">
        <v>203</v>
      </c>
    </row>
    <row r="4" spans="1:4" ht="73.8" customHeight="1">
      <c r="A4" s="111" t="s">
        <v>166</v>
      </c>
      <c r="B4" s="111" t="s">
        <v>194</v>
      </c>
      <c r="C4" s="43" t="s">
        <v>175</v>
      </c>
      <c r="D4" s="43" t="s">
        <v>192</v>
      </c>
    </row>
    <row r="5" spans="1:4" ht="73.8" customHeight="1">
      <c r="A5" s="111"/>
      <c r="B5" s="111"/>
      <c r="C5" s="43" t="s">
        <v>193</v>
      </c>
      <c r="D5" s="47" t="s">
        <v>204</v>
      </c>
    </row>
    <row r="6" spans="1:4" ht="73.8" customHeight="1">
      <c r="A6" s="111"/>
      <c r="B6" s="111"/>
      <c r="C6" s="43" t="s">
        <v>176</v>
      </c>
      <c r="D6" s="43" t="s">
        <v>180</v>
      </c>
    </row>
    <row r="7" spans="1:4" ht="97.8" customHeight="1">
      <c r="A7" s="111"/>
      <c r="B7" s="111" t="s">
        <v>195</v>
      </c>
      <c r="C7" s="43" t="s">
        <v>186</v>
      </c>
      <c r="D7" s="43" t="s">
        <v>184</v>
      </c>
    </row>
    <row r="8" spans="1:4" ht="83.4" customHeight="1">
      <c r="A8" s="111"/>
      <c r="B8" s="111"/>
      <c r="C8" s="44" t="s">
        <v>187</v>
      </c>
      <c r="D8" s="44" t="s">
        <v>189</v>
      </c>
    </row>
    <row r="9" spans="1:4" ht="105.6" customHeight="1">
      <c r="A9" s="111"/>
      <c r="B9" s="44"/>
      <c r="C9" s="44"/>
      <c r="D9" s="44"/>
    </row>
  </sheetData>
  <mergeCells count="6">
    <mergeCell ref="A2:A3"/>
    <mergeCell ref="B4:B6"/>
    <mergeCell ref="A4:A9"/>
    <mergeCell ref="B7:B8"/>
    <mergeCell ref="B2:C2"/>
    <mergeCell ref="B3:C3"/>
  </mergeCells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6" sqref="L6"/>
    </sheetView>
  </sheetViews>
  <sheetFormatPr defaultRowHeight="15.6"/>
  <cols>
    <col min="1" max="1" width="8.88671875" style="89"/>
    <col min="2" max="5" width="8.88671875" style="82"/>
    <col min="6" max="6" width="10" style="82" customWidth="1"/>
    <col min="7" max="16384" width="8.88671875" style="82"/>
  </cols>
  <sheetData>
    <row r="1" spans="1:10" s="53" customFormat="1" ht="32.4">
      <c r="A1" s="53" t="s">
        <v>274</v>
      </c>
      <c r="B1" s="53" t="s">
        <v>225</v>
      </c>
      <c r="C1" s="53" t="s">
        <v>260</v>
      </c>
      <c r="D1" s="53" t="s">
        <v>264</v>
      </c>
      <c r="E1" s="53" t="s">
        <v>265</v>
      </c>
      <c r="F1" s="53" t="s">
        <v>262</v>
      </c>
      <c r="G1" s="53" t="s">
        <v>261</v>
      </c>
      <c r="H1" s="53" t="s">
        <v>263</v>
      </c>
      <c r="I1" s="53" t="s">
        <v>266</v>
      </c>
      <c r="J1" s="53" t="s">
        <v>267</v>
      </c>
    </row>
    <row r="2" spans="1:10" ht="31.2">
      <c r="A2" s="89" t="s">
        <v>275</v>
      </c>
      <c r="B2" s="128" t="s">
        <v>271</v>
      </c>
      <c r="C2" s="82" t="s">
        <v>268</v>
      </c>
      <c r="E2" s="82">
        <v>2</v>
      </c>
      <c r="F2" s="82">
        <v>100</v>
      </c>
      <c r="G2" s="82">
        <v>100</v>
      </c>
      <c r="H2" s="82">
        <v>33</v>
      </c>
      <c r="I2" s="82">
        <v>20</v>
      </c>
      <c r="J2" s="82">
        <v>20</v>
      </c>
    </row>
    <row r="3" spans="1:10" ht="31.2">
      <c r="A3" s="89" t="s">
        <v>276</v>
      </c>
      <c r="B3" s="128"/>
      <c r="C3" s="82" t="s">
        <v>269</v>
      </c>
      <c r="E3" s="82">
        <v>1</v>
      </c>
      <c r="F3" s="82">
        <v>150</v>
      </c>
      <c r="G3" s="82">
        <v>100</v>
      </c>
      <c r="H3" s="82">
        <v>33</v>
      </c>
      <c r="I3" s="82">
        <v>40</v>
      </c>
      <c r="J3" s="82">
        <v>30</v>
      </c>
    </row>
    <row r="4" spans="1:10" ht="42" customHeight="1">
      <c r="A4" s="89" t="s">
        <v>273</v>
      </c>
      <c r="B4" s="128" t="s">
        <v>272</v>
      </c>
      <c r="C4" s="82" t="s">
        <v>270</v>
      </c>
      <c r="E4" s="82">
        <v>10</v>
      </c>
      <c r="F4" s="82">
        <v>3000</v>
      </c>
      <c r="G4" s="82">
        <v>100000</v>
      </c>
      <c r="H4" s="82">
        <v>100000</v>
      </c>
      <c r="I4" s="82">
        <v>100</v>
      </c>
      <c r="J4" s="82">
        <v>30</v>
      </c>
    </row>
    <row r="5" spans="1:10">
      <c r="B5" s="128"/>
    </row>
    <row r="6" spans="1:10">
      <c r="B6" s="128"/>
    </row>
    <row r="7" spans="1:10">
      <c r="B7" s="128"/>
    </row>
    <row r="8" spans="1:10">
      <c r="B8" s="128"/>
    </row>
  </sheetData>
  <mergeCells count="2">
    <mergeCell ref="B2:B3"/>
    <mergeCell ref="B4:B8"/>
  </mergeCells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4.4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全局参数</vt:lpstr>
      <vt:lpstr>数值模拟</vt:lpstr>
      <vt:lpstr>主角属性</vt:lpstr>
      <vt:lpstr>怪物属性</vt:lpstr>
      <vt:lpstr>伤害公式</vt:lpstr>
      <vt:lpstr>怪物列表</vt:lpstr>
      <vt:lpstr>武器列表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2019-07-10T14:06:51Z</dcterms:modified>
</cp:coreProperties>
</file>