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56ed46059c8a0f/Documents/Class Folder AKA Project Folder/Crowd Funding Analysis 1.0.4/"/>
    </mc:Choice>
  </mc:AlternateContent>
  <xr:revisionPtr revIDLastSave="5" documentId="8_{18A7D647-DC18-40C2-948A-172BC830E611}" xr6:coauthVersionLast="47" xr6:coauthVersionMax="47" xr10:uidLastSave="{D7662868-0D09-4F68-B5A3-5BA521C0CDE9}"/>
  <bookViews>
    <workbookView xWindow="-108" yWindow="-108" windowWidth="23256" windowHeight="12576" activeTab="1" xr2:uid="{00000000-000D-0000-FFFF-FFFF00000000}"/>
  </bookViews>
  <sheets>
    <sheet name="Kickstarter" sheetId="1" r:id="rId1"/>
    <sheet name="Outcomes Based on Goals" sheetId="15" r:id="rId2"/>
    <sheet name="Category Statistics" sheetId="2" r:id="rId3"/>
    <sheet name="Theater Outcomes by Launch Date" sheetId="13" r:id="rId4"/>
    <sheet name="Standard Deviation" sheetId="8" r:id="rId5"/>
    <sheet name="Edinburgh Research" sheetId="5" r:id="rId6"/>
    <sheet name="Subcategory Statistics" sheetId="3" r:id="rId7"/>
    <sheet name="Outcomes Based on Launch Date" sheetId="4" r:id="rId8"/>
  </sheets>
  <definedNames>
    <definedName name="_xlnm._FilterDatabase" localSheetId="0" hidden="1">Kickstarter!$A$1:$U$4115</definedName>
    <definedName name="_xlcn.WorksheetConnection_KickstarterA1U41151" hidden="1">Kickstarter!$A$1:$U$4115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U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" i="15" l="1"/>
  <c r="H12" i="15"/>
  <c r="H13" i="15"/>
  <c r="G11" i="15"/>
  <c r="G12" i="15"/>
  <c r="G13" i="15"/>
  <c r="F11" i="15"/>
  <c r="F12" i="15"/>
  <c r="F13" i="15"/>
  <c r="E11" i="15"/>
  <c r="E12" i="15"/>
  <c r="E13" i="15"/>
  <c r="D13" i="15"/>
  <c r="D12" i="15"/>
  <c r="D11" i="15"/>
  <c r="C13" i="15"/>
  <c r="C12" i="15"/>
  <c r="C11" i="15"/>
  <c r="B13" i="15"/>
  <c r="B12" i="15"/>
  <c r="B11" i="15"/>
  <c r="H3" i="15"/>
  <c r="H4" i="15"/>
  <c r="H5" i="15"/>
  <c r="H6" i="15"/>
  <c r="H7" i="15"/>
  <c r="H8" i="15"/>
  <c r="H9" i="15"/>
  <c r="H10" i="15"/>
  <c r="H2" i="15"/>
  <c r="G3" i="15"/>
  <c r="G4" i="15"/>
  <c r="G5" i="15"/>
  <c r="G6" i="15"/>
  <c r="G7" i="15"/>
  <c r="G8" i="15"/>
  <c r="G9" i="15"/>
  <c r="G10" i="15"/>
  <c r="G2" i="15"/>
  <c r="F3" i="15"/>
  <c r="F4" i="15"/>
  <c r="F5" i="15"/>
  <c r="F6" i="15"/>
  <c r="F7" i="15"/>
  <c r="F8" i="15"/>
  <c r="F9" i="15"/>
  <c r="F10" i="15"/>
  <c r="F2" i="15"/>
  <c r="E3" i="15"/>
  <c r="E4" i="15"/>
  <c r="E5" i="15"/>
  <c r="E6" i="15"/>
  <c r="E7" i="15"/>
  <c r="E8" i="15"/>
  <c r="E9" i="15"/>
  <c r="E10" i="15"/>
  <c r="E2" i="15"/>
  <c r="D10" i="15"/>
  <c r="D9" i="15"/>
  <c r="D8" i="15"/>
  <c r="D7" i="15"/>
  <c r="D6" i="15"/>
  <c r="D2" i="15"/>
  <c r="D5" i="15"/>
  <c r="D3" i="15"/>
  <c r="D4" i="15"/>
  <c r="C10" i="15"/>
  <c r="C9" i="15"/>
  <c r="C8" i="15"/>
  <c r="C7" i="15"/>
  <c r="C6" i="15"/>
  <c r="C5" i="15"/>
  <c r="C4" i="15"/>
  <c r="C3" i="15"/>
  <c r="C2" i="15"/>
  <c r="B10" i="15"/>
  <c r="B9" i="15"/>
  <c r="B8" i="15"/>
  <c r="B7" i="15"/>
  <c r="B6" i="15"/>
  <c r="B5" i="15"/>
  <c r="B4" i="15"/>
  <c r="B3" i="15"/>
  <c r="B2" i="1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2" i="8"/>
  <c r="B3" i="8"/>
  <c r="C2" i="8"/>
  <c r="C13" i="8"/>
  <c r="B13" i="8"/>
  <c r="C12" i="8"/>
  <c r="C14" i="8" s="1"/>
  <c r="B12" i="8"/>
  <c r="C11" i="8"/>
  <c r="B11" i="8"/>
  <c r="C6" i="8"/>
  <c r="C5" i="8"/>
  <c r="C4" i="8"/>
  <c r="B6" i="8"/>
  <c r="B5" i="8"/>
  <c r="B4" i="8"/>
  <c r="C10" i="8"/>
  <c r="B10" i="8"/>
  <c r="C9" i="8"/>
  <c r="B9" i="8"/>
  <c r="C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B7" i="8"/>
  <c r="C7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55B806-2D86-4A4A-B41A-BA8624C83E9E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984AD8A-DFAC-4299-AD43-3DFFFA73302C}" name="WorksheetConnection_Kickstarter!$A$1:$U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U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Years].[All]}"/>
    <s v="{[Range].[Parent Category].&amp;[theater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<sst xmlns="http://schemas.openxmlformats.org/spreadsheetml/2006/main" count="33051" uniqueCount="8419">
  <si>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</si>
  <si>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</si>
  <si>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</si>
  <si>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</si>
  <si>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</si>
  <si>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</si>
  <si>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</si>
  <si>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</si>
  <si>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</si>
  <si>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</si>
  <si>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</si>
  <si>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</si>
  <si>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</si>
  <si>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</si>
  <si>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</si>
  <si>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</si>
  <si>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</si>
  <si>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</si>
  <si>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</si>
  <si>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</si>
  <si>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</si>
  <si>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</si>
  <si>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</si>
  <si>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</si>
  <si>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</si>
  <si>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</si>
  <si>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</si>
  <si>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</si>
  <si>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</si>
  <si>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</si>
  <si>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</si>
  <si>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</si>
  <si>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</si>
  <si>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</si>
  <si>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</si>
  <si>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</si>
  <si>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</si>
  <si>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</si>
  <si>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</si>
  <si>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</si>
  <si>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</si>
  <si>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</si>
  <si>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</si>
  <si>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</si>
  <si>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</si>
  <si>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</si>
  <si>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</si>
  <si>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</si>
  <si>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</si>
  <si>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</si>
  <si>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</si>
  <si>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</si>
  <si>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</si>
  <si>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</si>
  <si>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</si>
  <si>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</si>
  <si>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</si>
  <si>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</si>
  <si>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</si>
  <si>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</si>
  <si>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</si>
  <si>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</si>
  <si>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</si>
  <si>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</si>
  <si>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</si>
  <si>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</si>
  <si>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</si>
  <si>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</si>
  <si>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</si>
  <si>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</si>
  <si>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</si>
  <si>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</si>
  <si>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</si>
  <si>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</si>
  <si>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</si>
  <si>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</si>
  <si>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</si>
  <si>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</si>
  <si>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</si>
  <si>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</si>
  <si>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</si>
  <si>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</si>
  <si>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</si>
  <si>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</si>
  <si>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</si>
  <si>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</si>
  <si>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</si>
  <si>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</si>
  <si>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</si>
  <si>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</si>
  <si>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</si>
  <si>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</si>
  <si>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</si>
  <si>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</si>
  <si>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</si>
  <si>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</si>
  <si>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</si>
  <si>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</si>
  <si>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</si>
  <si>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</si>
  <si>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</si>
  <si>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</si>
  <si>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</si>
  <si>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</si>
  <si>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</si>
  <si>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</si>
  <si>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</si>
  <si>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</si>
  <si>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</si>
  <si>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</si>
  <si>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</si>
  <si>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</si>
  <si>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</si>
  <si>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</si>
  <si>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</si>
  <si>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</si>
  <si>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</si>
  <si>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</si>
  <si>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</si>
  <si>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</si>
  <si>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</si>
  <si>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</si>
  <si>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</si>
  <si>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</si>
  <si>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</si>
  <si>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</si>
  <si>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</si>
  <si>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</si>
  <si>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</si>
  <si>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</si>
  <si>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</si>
  <si>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</si>
  <si>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</si>
  <si>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</si>
  <si>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</si>
  <si>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</si>
  <si>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</si>
  <si>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</si>
  <si>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</si>
  <si>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</si>
  <si>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</si>
  <si>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</si>
  <si>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</si>
  <si>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</si>
  <si>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</si>
  <si>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</si>
  <si>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</si>
  <si>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</si>
  <si>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</si>
  <si>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</si>
  <si>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</si>
  <si>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</si>
  <si>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</si>
  <si>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</si>
  <si>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</si>
  <si>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</si>
  <si>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</si>
  <si>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</si>
  <si>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</si>
  <si>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</si>
  <si>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</si>
  <si>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</si>
  <si>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</si>
  <si>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</si>
  <si>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</si>
  <si>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</si>
  <si>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</si>
  <si>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</si>
  <si>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</si>
  <si>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</si>
  <si>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</si>
  <si>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</si>
  <si>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</si>
  <si>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</si>
  <si>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</si>
  <si>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</si>
  <si>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</si>
  <si>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</si>
  <si>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</si>
  <si>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</si>
  <si>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</si>
  <si>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</si>
  <si>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</si>
  <si>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</si>
  <si>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</si>
  <si>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</si>
  <si>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</si>
  <si>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</si>
  <si>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</si>
  <si>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</si>
  <si>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</si>
  <si>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</si>
  <si>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</si>
  <si>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</si>
  <si>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</si>
  <si>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</si>
  <si>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</si>
  <si>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</si>
  <si>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</si>
  <si>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</si>
  <si>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</si>
  <si>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</si>
  <si>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</si>
  <si>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</si>
  <si>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</si>
  <si>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</si>
  <si>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</si>
  <si>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</si>
  <si>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</si>
  <si>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</si>
  <si>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</si>
  <si>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</si>
  <si>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</si>
  <si>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</si>
  <si>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</si>
  <si>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</si>
  <si>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</si>
  <si>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</si>
  <si>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</si>
  <si>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</si>
  <si>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</si>
  <si>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</si>
  <si>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</si>
  <si>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</si>
  <si>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</si>
  <si>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</si>
  <si>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</si>
  <si>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</si>
  <si>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</si>
  <si>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</si>
  <si>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</si>
  <si>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</si>
  <si>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</si>
  <si>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</si>
  <si>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</si>
  <si>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</si>
  <si>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</si>
  <si>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</si>
  <si>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</si>
  <si>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</si>
  <si>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</si>
  <si>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</si>
  <si>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</si>
  <si>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</si>
  <si>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</si>
  <si>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</si>
  <si>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</si>
  <si>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</si>
  <si>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</si>
  <si>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</si>
  <si>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</si>
  <si>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</si>
  <si>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</si>
  <si>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</si>
  <si>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</si>
  <si>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</si>
  <si>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</si>
  <si>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</si>
  <si>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</si>
  <si>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</si>
  <si>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</si>
  <si>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</si>
  <si>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</si>
  <si>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</si>
  <si>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</si>
  <si>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</si>
  <si>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</si>
  <si>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</si>
  <si>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</si>
  <si>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</si>
  <si>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</si>
  <si>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</si>
  <si>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</si>
  <si>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</si>
  <si>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</si>
  <si>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</si>
  <si>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</si>
  <si>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</si>
  <si>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</si>
  <si>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</si>
  <si>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</si>
  <si>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</si>
  <si>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</si>
  <si>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</si>
  <si>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</si>
  <si>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</si>
  <si>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</si>
  <si>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</si>
  <si>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</si>
  <si>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</si>
  <si>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</si>
  <si>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</si>
  <si>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</si>
  <si>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</si>
  <si>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</si>
  <si>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</si>
  <si>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</si>
  <si>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</si>
  <si>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</si>
  <si>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</si>
  <si>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</si>
  <si>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</si>
  <si>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</si>
  <si>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</si>
  <si>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</si>
  <si>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</si>
  <si>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</si>
  <si>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</si>
  <si>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</si>
  <si>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</si>
  <si>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</si>
  <si>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</si>
  <si>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</si>
  <si>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</si>
  <si>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</si>
  <si>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</si>
  <si>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</si>
  <si>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</si>
  <si>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</si>
  <si>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</si>
  <si>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</si>
  <si>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</si>
  <si>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</si>
  <si>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</si>
  <si>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</si>
  <si>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</si>
  <si>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</si>
  <si>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</si>
  <si>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</si>
  <si>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</si>
  <si>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</si>
  <si>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</si>
  <si>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</si>
  <si>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</si>
  <si>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</si>
  <si>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</si>
  <si>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</si>
  <si>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</si>
  <si>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</si>
  <si>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</si>
  <si>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</si>
  <si>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</si>
  <si>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</si>
  <si>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</si>
  <si>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</si>
  <si>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</si>
  <si>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</si>
  <si>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</si>
  <si>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</si>
  <si>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</si>
  <si>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</si>
  <si>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</si>
  <si>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</si>
  <si>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</si>
  <si>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</si>
  <si>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</si>
  <si>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</si>
  <si>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</si>
  <si>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</si>
  <si>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</si>
  <si>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</si>
  <si>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</si>
  <si>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</si>
  <si>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</si>
  <si>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</si>
  <si>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</si>
  <si>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</si>
  <si>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</si>
  <si>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</si>
  <si>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</si>
  <si>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</si>
  <si>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</si>
  <si>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</si>
  <si>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</si>
  <si>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</si>
  <si>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</si>
  <si>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</si>
  <si>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</si>
  <si>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</si>
  <si>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</si>
  <si>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</si>
  <si>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</si>
  <si>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</si>
  <si>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</si>
  <si>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</si>
  <si>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</si>
  <si>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</si>
  <si>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</si>
  <si>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</si>
  <si>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</si>
  <si>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</si>
  <si>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</si>
  <si>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</si>
  <si>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</si>
  <si>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</si>
  <si>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</si>
  <si>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</si>
  <si>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</si>
  <si>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</si>
  <si>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</si>
  <si>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</si>
  <si>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</si>
  <si>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</si>
  <si>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</si>
  <si>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</si>
  <si>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</si>
  <si>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</si>
  <si>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</si>
  <si>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</si>
  <si>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</si>
  <si>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</si>
  <si>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</si>
  <si>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</si>
  <si>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</si>
  <si>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</si>
  <si>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</si>
  <si>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</si>
  <si>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</si>
  <si>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</si>
  <si>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</si>
  <si>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</si>
  <si>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</si>
  <si>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</si>
  <si>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</si>
  <si>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</si>
  <si>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</si>
  <si>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</si>
  <si>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</si>
  <si>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</si>
  <si>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</si>
  <si>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</si>
  <si>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</si>
  <si>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</si>
  <si>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</si>
  <si>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</si>
  <si>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</si>
  <si>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</si>
  <si>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</si>
  <si>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</si>
  <si>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</si>
  <si>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</si>
  <si>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</si>
  <si>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</si>
  <si>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</si>
  <si>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</si>
  <si>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</si>
  <si>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</si>
  <si>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</si>
  <si>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</si>
  <si>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</si>
  <si>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</si>
  <si>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</si>
  <si>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</si>
  <si>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</si>
  <si>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</si>
  <si>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</si>
  <si>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</si>
  <si>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</si>
  <si>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</si>
  <si>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</si>
  <si>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</si>
  <si>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</si>
  <si>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</si>
  <si>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</si>
  <si>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</si>
  <si>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</si>
  <si>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</si>
  <si>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</si>
  <si>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</si>
  <si>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</si>
  <si>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</si>
  <si>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</si>
  <si>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</si>
  <si>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</si>
  <si>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</si>
  <si>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</si>
  <si>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</si>
  <si>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</si>
  <si>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</si>
  <si>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</si>
  <si>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</si>
  <si>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</si>
  <si>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</si>
  <si>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</si>
  <si>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</si>
  <si>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</si>
  <si>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</si>
  <si>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</si>
  <si>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</si>
  <si>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</si>
  <si>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</si>
  <si>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</si>
  <si>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</si>
  <si>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</si>
  <si>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</si>
  <si>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</si>
  <si>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</si>
  <si>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</si>
  <si>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</si>
  <si>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</si>
  <si>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</si>
  <si>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</si>
  <si>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</si>
  <si>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</si>
  <si>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</si>
  <si>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</si>
  <si>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</si>
  <si>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</si>
  <si>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</si>
  <si>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</si>
  <si>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</si>
  <si>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</si>
  <si>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</si>
  <si>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</si>
  <si>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</si>
  <si>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</si>
  <si>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</si>
  <si>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</si>
  <si>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</si>
  <si>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</si>
  <si>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</si>
  <si>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</si>
  <si>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</si>
  <si>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</si>
  <si>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</si>
  <si>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</si>
  <si>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</si>
  <si>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</si>
  <si>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</si>
  <si>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</si>
  <si>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</si>
  <si>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</si>
  <si>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</si>
  <si>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</si>
  <si>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</si>
  <si>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</si>
  <si>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</si>
  <si>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</si>
  <si>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</si>
  <si>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</si>
  <si>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</si>
  <si>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</si>
  <si>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</si>
  <si>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</si>
  <si>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</si>
  <si>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</si>
  <si>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</si>
  <si>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</si>
  <si>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</si>
  <si>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</si>
  <si>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</si>
  <si>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</si>
  <si>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</si>
  <si>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</si>
  <si>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</si>
  <si>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</si>
  <si>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</si>
  <si>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</si>
  <si>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</si>
  <si>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</si>
  <si>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</si>
  <si>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</si>
  <si>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</si>
  <si>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</si>
  <si>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</si>
  <si>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</si>
  <si>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</si>
  <si>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</si>
  <si>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</si>
  <si>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</si>
  <si>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</si>
  <si>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</si>
  <si>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</si>
  <si>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</si>
  <si>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</si>
  <si>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</si>
  <si>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</si>
  <si>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</si>
  <si>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</si>
  <si>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</si>
  <si>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</si>
  <si>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</si>
  <si>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</si>
  <si>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</si>
  <si>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</si>
  <si>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</si>
  <si>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</si>
  <si>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</si>
  <si>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</si>
  <si>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</si>
  <si>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</si>
  <si>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</si>
  <si>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</si>
  <si>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</si>
  <si>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</si>
  <si>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</si>
  <si>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</si>
  <si>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</si>
  <si>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</si>
  <si>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</si>
  <si>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</si>
  <si>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</si>
  <si>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</si>
  <si>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</si>
  <si>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</si>
  <si>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</si>
  <si>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</si>
  <si>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</si>
  <si>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</si>
  <si>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</si>
  <si>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</si>
  <si>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</si>
  <si>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</si>
  <si>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</si>
  <si>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</si>
  <si>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</si>
  <si>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</si>
  <si>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</si>
  <si>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</si>
  <si>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</si>
  <si>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</si>
  <si>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</si>
  <si>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</si>
  <si>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</si>
  <si>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</si>
  <si>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</si>
  <si>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</si>
  <si>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</si>
  <si>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</si>
  <si>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</si>
  <si>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</si>
  <si>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</si>
  <si>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</si>
  <si>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</si>
  <si>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</si>
  <si>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</si>
  <si>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</si>
  <si>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</si>
  <si>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</si>
  <si>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</si>
  <si>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</si>
  <si>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</si>
  <si>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</si>
  <si>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</si>
  <si>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</si>
  <si>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</si>
  <si>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</si>
  <si>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</si>
  <si>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</si>
  <si>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</si>
  <si>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</si>
  <si>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</si>
  <si>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</si>
  <si>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</si>
  <si>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</si>
  <si>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</si>
  <si>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</si>
  <si>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</si>
  <si>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</si>
  <si>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</si>
  <si>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</si>
  <si>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</si>
  <si>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</si>
  <si>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</si>
  <si>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</si>
  <si>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</si>
  <si>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</si>
  <si>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</si>
  <si>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</si>
  <si>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</si>
  <si>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</si>
  <si>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</si>
  <si>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</si>
  <si>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</si>
  <si>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</si>
  <si>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</si>
  <si>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</si>
  <si>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</si>
  <si>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</si>
  <si>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</si>
  <si>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</si>
  <si>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</si>
  <si>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</si>
  <si>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</si>
  <si>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</si>
  <si>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</si>
  <si>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</si>
  <si>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</si>
  <si>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</si>
  <si>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</si>
  <si>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</si>
  <si>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</si>
  <si>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</si>
  <si>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</si>
  <si>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</si>
  <si>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</si>
  <si>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</si>
  <si>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</si>
  <si>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</si>
  <si>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</si>
  <si>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</si>
  <si>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</si>
  <si>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</si>
  <si>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</si>
  <si>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</si>
  <si>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</si>
  <si>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</si>
  <si>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</si>
  <si>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</si>
  <si>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</si>
  <si>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</si>
  <si>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</si>
  <si>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</si>
  <si>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</si>
  <si>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</si>
  <si>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</si>
  <si>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</si>
  <si>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</si>
  <si>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</si>
  <si>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</si>
  <si>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</si>
  <si>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</si>
  <si>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</si>
  <si>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</si>
  <si>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</si>
  <si>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</si>
  <si>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</si>
  <si>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</si>
  <si>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</si>
  <si>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</si>
  <si>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</si>
  <si>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</si>
  <si>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</si>
  <si>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</si>
  <si>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</si>
  <si>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</si>
  <si>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</si>
  <si>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</si>
  <si>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</si>
  <si>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</si>
  <si>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</si>
  <si>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</si>
  <si>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</si>
  <si>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</si>
  <si>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</si>
  <si>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</si>
  <si>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</si>
  <si>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</si>
  <si>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</si>
  <si>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</si>
  <si>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</si>
  <si>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</si>
  <si>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</si>
  <si>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</si>
  <si>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</si>
  <si>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</si>
  <si>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</si>
  <si>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</si>
  <si>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</si>
  <si>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</si>
  <si>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</si>
  <si>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</si>
  <si>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</si>
  <si>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</si>
  <si>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</si>
  <si>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</si>
  <si>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</si>
  <si>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</si>
  <si>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</si>
  <si>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</si>
  <si>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</si>
  <si>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</si>
  <si>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</si>
  <si>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</si>
  <si>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</si>
  <si>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</si>
  <si>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</si>
  <si>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</si>
  <si>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</si>
  <si>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</si>
  <si>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</si>
  <si>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</si>
  <si>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</si>
  <si>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</si>
  <si>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</si>
  <si>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</si>
  <si>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</si>
  <si>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</si>
  <si>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</si>
  <si>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</si>
  <si>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</si>
  <si>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</si>
  <si>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</si>
  <si>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</si>
  <si>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</si>
  <si>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</si>
  <si>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</si>
  <si>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</si>
  <si>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</si>
  <si>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</si>
  <si>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</si>
  <si>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</si>
  <si>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</si>
  <si>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</si>
  <si>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</si>
  <si>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</si>
  <si>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</si>
  <si>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</si>
  <si>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</si>
  <si>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</si>
  <si>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</si>
  <si>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</si>
  <si>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</si>
  <si>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</si>
  <si>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</si>
  <si>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</si>
  <si>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</si>
  <si>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</si>
  <si>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</si>
  <si>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</si>
  <si>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</si>
  <si>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</si>
  <si>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</si>
  <si>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</si>
  <si>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</si>
  <si>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</si>
  <si>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</si>
  <si>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</si>
  <si>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</si>
  <si>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</si>
  <si>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</si>
  <si>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</si>
  <si>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</si>
  <si>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</si>
  <si>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</si>
  <si>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</si>
  <si>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</si>
  <si>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</si>
  <si>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</si>
  <si>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</si>
  <si>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</si>
  <si>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</si>
  <si>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</si>
  <si>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</si>
  <si>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</si>
  <si>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</si>
  <si>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</si>
  <si>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</si>
  <si>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</si>
  <si>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</si>
  <si>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</si>
  <si>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</si>
  <si>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</si>
  <si>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</si>
  <si>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</si>
  <si>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</si>
  <si>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</si>
  <si>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</si>
  <si>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</si>
  <si>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</si>
  <si>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</si>
  <si>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</si>
  <si>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</si>
  <si>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</si>
  <si>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</si>
  <si>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</si>
  <si>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</si>
  <si>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</si>
  <si>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</si>
  <si>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</si>
  <si>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</si>
  <si>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</si>
  <si>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</si>
  <si>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</si>
  <si>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</si>
  <si>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</si>
  <si>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</si>
  <si>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</si>
  <si>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</si>
  <si>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</si>
  <si>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</si>
  <si>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</si>
  <si>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</si>
  <si>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</si>
  <si>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</si>
  <si>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</si>
  <si>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</si>
  <si>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</si>
  <si>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</si>
  <si>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</si>
  <si>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</si>
  <si>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</si>
  <si>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</si>
  <si>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</si>
  <si>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</si>
  <si>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</si>
  <si>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</si>
  <si>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</si>
  <si>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</si>
  <si>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</si>
  <si>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</si>
  <si>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</si>
  <si>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</si>
  <si>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</si>
  <si>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</si>
  <si>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</si>
  <si>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</si>
  <si>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</si>
  <si>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</si>
  <si>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</si>
  <si>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</si>
  <si>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</si>
  <si>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</si>
  <si>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</si>
  <si>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</si>
  <si>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</si>
  <si>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</si>
  <si>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</si>
  <si>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</si>
  <si>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</si>
  <si>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</si>
  <si>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</si>
  <si>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</si>
  <si>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</si>
  <si>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</si>
  <si>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</si>
  <si>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</si>
  <si>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</si>
  <si>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</si>
  <si>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</si>
  <si>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</si>
  <si>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</si>
  <si>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</si>
  <si>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</si>
  <si>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</si>
  <si>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</si>
  <si>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</si>
  <si>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</si>
  <si>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</si>
  <si>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</si>
  <si>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</si>
  <si>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</si>
  <si>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</si>
  <si>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</si>
  <si>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</si>
  <si>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</si>
  <si>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</si>
  <si>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</si>
  <si>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</si>
  <si>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</si>
  <si>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</si>
  <si>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</si>
  <si>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</si>
  <si>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</si>
  <si>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</si>
  <si>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</si>
  <si>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</si>
  <si>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</si>
  <si>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</si>
  <si>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</si>
  <si>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</si>
  <si>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</si>
  <si>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</si>
  <si>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</si>
  <si>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</si>
  <si>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</si>
  <si>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</si>
  <si>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</si>
  <si>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</si>
  <si>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</si>
  <si>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</si>
  <si>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</si>
  <si>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</si>
  <si>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</si>
  <si>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</si>
  <si>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</si>
  <si>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</si>
  <si>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</si>
  <si>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</si>
  <si>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</si>
  <si>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</si>
  <si>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</si>
  <si>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</si>
  <si>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</si>
  <si>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</si>
  <si>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</si>
  <si>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</si>
  <si>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</si>
  <si>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</si>
  <si>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</si>
  <si>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</si>
  <si>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</si>
  <si>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</si>
  <si>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</si>
  <si>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</si>
  <si>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</si>
  <si>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</si>
  <si>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</si>
  <si>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</si>
  <si>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</si>
  <si>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</si>
  <si>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</si>
  <si>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</si>
  <si>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</si>
  <si>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</si>
  <si>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</si>
  <si>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</si>
  <si>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</si>
  <si>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</si>
  <si>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</si>
  <si>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</si>
  <si>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</si>
  <si>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</si>
  <si>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</si>
  <si>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</si>
  <si>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</si>
  <si>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</si>
  <si>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</si>
  <si>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</si>
  <si>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</si>
  <si>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</si>
  <si>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</si>
  <si>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</si>
  <si>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</si>
  <si>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</si>
  <si>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</si>
  <si>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</si>
  <si>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</si>
  <si>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</si>
  <si>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</si>
  <si>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</si>
  <si>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</si>
  <si>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</si>
  <si>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</si>
  <si>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</si>
  <si>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</si>
  <si>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</si>
  <si>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</si>
  <si>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</si>
  <si>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</si>
  <si>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</si>
  <si>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</si>
  <si>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</si>
  <si>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</si>
  <si>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</si>
  <si>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</si>
  <si>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</si>
  <si>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</si>
  <si>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</si>
  <si>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</si>
  <si>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</si>
  <si>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</si>
  <si>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</si>
  <si>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</si>
  <si>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</si>
  <si>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</si>
  <si>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</si>
  <si>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</si>
  <si>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</si>
  <si>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</si>
  <si>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</si>
  <si>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</si>
  <si>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</si>
  <si>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</si>
  <si>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</si>
  <si>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</si>
  <si>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</si>
  <si>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</si>
  <si>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</si>
  <si>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</si>
  <si>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</si>
  <si>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</si>
  <si>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</si>
  <si>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</si>
  <si>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</si>
  <si>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</si>
  <si>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</si>
  <si>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</si>
  <si>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</si>
  <si>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</si>
  <si>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</si>
  <si>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</si>
  <si>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</si>
  <si>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</si>
  <si>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</si>
  <si>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</si>
  <si>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</si>
  <si>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</si>
  <si>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</si>
  <si>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</si>
  <si>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</si>
  <si>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</si>
  <si>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</si>
  <si>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</si>
  <si>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</si>
  <si>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</si>
  <si>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</si>
  <si>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</si>
  <si>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</si>
  <si>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</si>
  <si>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</si>
  <si>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</si>
  <si>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</si>
  <si>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</si>
  <si>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</si>
  <si>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</si>
  <si>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</si>
  <si>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</si>
  <si>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</si>
  <si>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</si>
  <si>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</si>
  <si>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</si>
  <si>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</si>
  <si>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</si>
  <si>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</si>
  <si>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</si>
  <si>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</si>
  <si>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</si>
  <si>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</si>
  <si>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</si>
  <si>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</si>
  <si>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</si>
  <si>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</si>
  <si>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</si>
  <si>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</si>
  <si>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</si>
  <si>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</si>
  <si>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</si>
  <si>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</si>
  <si>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</si>
  <si>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</si>
  <si>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</si>
  <si>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</si>
  <si>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</si>
  <si>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</si>
  <si>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</si>
  <si>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</si>
  <si>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</si>
  <si>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</si>
  <si>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</si>
  <si>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</si>
  <si>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</si>
  <si>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</si>
  <si>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</si>
  <si>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</si>
  <si>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</si>
  <si>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</si>
  <si>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</si>
  <si>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</si>
  <si>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</si>
  <si>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</si>
  <si>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</si>
  <si>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</si>
  <si>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</si>
  <si>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</si>
  <si>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</si>
  <si>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</si>
  <si>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</si>
  <si>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</si>
  <si>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</si>
  <si>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</si>
  <si>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</si>
  <si>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</si>
  <si>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</si>
  <si>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</si>
  <si>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</si>
  <si>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</si>
  <si>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</si>
  <si>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</si>
  <si>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</si>
  <si>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</si>
  <si>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</si>
  <si>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</si>
  <si>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</si>
  <si>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</si>
  <si>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</si>
  <si>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</si>
  <si>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</si>
  <si>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</si>
  <si>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</si>
  <si>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</si>
  <si>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</si>
  <si>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</si>
  <si>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</si>
  <si>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</si>
  <si>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</si>
  <si>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</si>
  <si>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</si>
  <si>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</si>
  <si>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</si>
  <si>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</si>
  <si>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</si>
  <si>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</si>
  <si>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</si>
  <si>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</si>
  <si>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</si>
  <si>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</si>
  <si>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</si>
  <si>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</si>
  <si>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</si>
  <si>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</si>
  <si>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</si>
  <si>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</si>
  <si>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</si>
  <si>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</si>
  <si>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</si>
  <si>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</si>
  <si>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</si>
  <si>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</si>
  <si>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</si>
  <si>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</si>
  <si>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</si>
  <si>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</si>
  <si>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</si>
  <si>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</si>
  <si>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</si>
  <si>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</si>
  <si>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</si>
  <si>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</si>
  <si>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</si>
  <si>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</si>
  <si>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</si>
  <si>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</si>
  <si>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</si>
  <si>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</si>
  <si>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</si>
  <si>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</si>
  <si>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</si>
  <si>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</si>
  <si>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</si>
  <si>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</si>
  <si>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</si>
  <si>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</si>
  <si>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</si>
  <si>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</si>
  <si>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</si>
  <si>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</si>
  <si>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</si>
  <si>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</si>
  <si>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</si>
  <si>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</si>
  <si>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</si>
  <si>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</si>
  <si>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</si>
  <si>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</si>
  <si>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</si>
  <si>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</si>
  <si>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</si>
  <si>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</si>
  <si>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</si>
  <si>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</si>
  <si>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</si>
  <si>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</si>
  <si>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</si>
  <si>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</si>
  <si>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</si>
  <si>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</si>
  <si>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</si>
  <si>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</si>
  <si>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</si>
  <si>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</si>
  <si>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</si>
  <si>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</si>
  <si>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</si>
  <si>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</si>
  <si>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</si>
  <si>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</si>
  <si>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</si>
  <si>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</si>
  <si>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</si>
  <si>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</si>
  <si>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</si>
  <si>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</si>
  <si>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</si>
  <si>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</si>
  <si>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</si>
  <si>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</si>
  <si>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</si>
  <si>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</si>
  <si>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</si>
  <si>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</si>
  <si>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</si>
  <si>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</si>
  <si>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</si>
  <si>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</si>
  <si>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</si>
  <si>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</si>
  <si>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</si>
  <si>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</si>
  <si>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</si>
  <si>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</si>
  <si>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</si>
  <si>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</si>
  <si>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</si>
  <si>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</si>
  <si>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</si>
  <si>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</si>
  <si>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</si>
  <si>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</si>
  <si>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</si>
  <si>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</si>
  <si>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</si>
  <si>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</si>
  <si>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</si>
  <si>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</si>
  <si>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</si>
  <si>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</si>
  <si>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</si>
  <si>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</si>
  <si>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</si>
  <si>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</si>
  <si>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</si>
  <si>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</si>
  <si>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</si>
  <si>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</si>
  <si>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</si>
  <si>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</si>
  <si>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</si>
  <si>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</si>
  <si>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</si>
  <si>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</si>
  <si>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</si>
  <si>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</si>
  <si>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</si>
  <si>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</si>
  <si>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</si>
  <si>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</si>
  <si>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</si>
  <si>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</si>
  <si>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</si>
  <si>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</si>
  <si>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</si>
  <si>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</si>
  <si>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</si>
  <si>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</si>
  <si>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</si>
  <si>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</si>
  <si>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</si>
  <si>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</si>
  <si>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</si>
  <si>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</si>
  <si>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</si>
  <si>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</si>
  <si>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</si>
  <si>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</si>
  <si>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</si>
  <si>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</si>
  <si>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</si>
  <si>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</si>
  <si>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</si>
  <si>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</si>
  <si>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</si>
  <si>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</si>
  <si>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</si>
  <si>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</si>
  <si>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</si>
  <si>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</si>
  <si>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</si>
  <si>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</si>
  <si>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</si>
  <si>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</si>
  <si>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</si>
  <si>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</si>
  <si>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</si>
  <si>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</si>
  <si>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</si>
  <si>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</si>
  <si>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</si>
  <si>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</si>
  <si>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</si>
  <si>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</si>
  <si>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</si>
  <si>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</si>
  <si>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</si>
  <si>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</si>
  <si>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</si>
  <si>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</si>
  <si>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</si>
  <si>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</si>
  <si>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</si>
  <si>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</si>
  <si>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</si>
  <si>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</si>
  <si>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</si>
  <si>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</si>
  <si>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</si>
  <si>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</si>
  <si>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</si>
  <si>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</si>
  <si>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</si>
  <si>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</si>
  <si>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</si>
  <si>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</si>
  <si>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</si>
  <si>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</si>
  <si>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</si>
  <si>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</si>
  <si>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</si>
  <si>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</si>
  <si>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</si>
  <si>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</si>
  <si>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</si>
  <si>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</si>
  <si>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</si>
  <si>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</si>
  <si>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</si>
  <si>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</si>
  <si>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</si>
  <si>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</si>
  <si>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</si>
  <si>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</si>
  <si>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</si>
  <si>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</si>
  <si>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</si>
  <si>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</si>
  <si>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</si>
  <si>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</si>
  <si>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</si>
  <si>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</si>
  <si>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</si>
  <si>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</si>
  <si>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</si>
  <si>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</si>
  <si>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</si>
  <si>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</si>
  <si>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</si>
  <si>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</si>
  <si>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</si>
  <si>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</si>
  <si>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</si>
  <si>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</si>
  <si>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</si>
  <si>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</si>
  <si>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</si>
  <si>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</si>
  <si>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</si>
  <si>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</si>
  <si>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</si>
  <si>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</si>
  <si>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</si>
  <si>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</si>
  <si>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</si>
  <si>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</si>
  <si>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</si>
  <si>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</si>
  <si>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</si>
  <si>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</si>
  <si>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</si>
  <si>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</si>
  <si>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</si>
  <si>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</si>
  <si>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</si>
  <si>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</si>
  <si>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</si>
  <si>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</si>
  <si>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</si>
  <si>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</si>
  <si>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</si>
  <si>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</si>
  <si>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</si>
  <si>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</si>
  <si>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</si>
  <si>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</si>
  <si>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</si>
  <si>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</si>
  <si>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</si>
  <si>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</si>
  <si>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</si>
  <si>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</si>
  <si>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</si>
  <si>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</si>
  <si>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</si>
  <si>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</si>
  <si>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</si>
  <si>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</si>
  <si>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</si>
  <si>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</si>
  <si>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</si>
  <si>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</si>
  <si>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</si>
  <si>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</si>
  <si>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</si>
  <si>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</si>
  <si>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</si>
  <si>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</si>
  <si>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</si>
  <si>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</si>
  <si>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</si>
  <si>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</si>
  <si>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</si>
  <si>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</si>
  <si>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</si>
  <si>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</si>
  <si>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</si>
  <si>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</si>
  <si>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</si>
  <si>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</si>
  <si>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</si>
  <si>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</si>
  <si>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</si>
  <si>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</si>
  <si>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</si>
  <si>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</si>
  <si>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</si>
  <si>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</si>
  <si>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</si>
  <si>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</si>
  <si>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</si>
  <si>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</si>
  <si>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</si>
  <si>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</si>
  <si>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</si>
  <si>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</si>
  <si>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</si>
  <si>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</si>
  <si>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</si>
  <si>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</si>
  <si>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</si>
  <si>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</si>
  <si>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</si>
  <si>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</si>
  <si>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</si>
  <si>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</si>
  <si>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</si>
  <si>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</si>
  <si>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</si>
  <si>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</si>
  <si>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</si>
  <si>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</si>
  <si>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</si>
  <si>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</si>
  <si>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</si>
  <si>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</si>
  <si>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</si>
  <si>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</si>
  <si>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</si>
  <si>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</si>
  <si>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</si>
  <si>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</si>
  <si>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</si>
  <si>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</si>
  <si>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</si>
  <si>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</si>
  <si>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</si>
  <si>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</si>
  <si>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</si>
  <si>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</si>
  <si>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</si>
  <si>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</si>
  <si>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</si>
  <si>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</si>
  <si>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</si>
  <si>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</si>
  <si>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</si>
  <si>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</si>
  <si>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</si>
  <si>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</si>
  <si>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</si>
  <si>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</si>
  <si>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</si>
  <si>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</si>
  <si>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</si>
  <si>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</si>
  <si>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</si>
  <si>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</si>
  <si>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</si>
  <si>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</si>
  <si>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</si>
  <si>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</si>
  <si>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</si>
  <si>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</si>
  <si>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</si>
  <si>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</si>
  <si>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</si>
  <si>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</si>
  <si>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</si>
  <si>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</si>
  <si>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</si>
  <si>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</si>
  <si>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</si>
  <si>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</si>
  <si>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</si>
  <si>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</si>
  <si>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</si>
  <si>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</si>
  <si>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</si>
  <si>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</si>
  <si>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</si>
  <si>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</si>
  <si>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</si>
  <si>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</si>
  <si>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</si>
  <si>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</si>
  <si>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</si>
  <si>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</si>
  <si>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</si>
  <si>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</si>
  <si>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</si>
  <si>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</si>
  <si>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</si>
  <si>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</si>
  <si>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</si>
  <si>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</si>
  <si>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</si>
  <si>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</si>
  <si>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</si>
  <si>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</si>
  <si>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</si>
  <si>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</si>
  <si>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</si>
  <si>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</si>
  <si>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</si>
  <si>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</si>
  <si>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</si>
  <si>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</si>
  <si>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</si>
  <si>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</si>
  <si>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</si>
  <si>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</si>
  <si>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</si>
  <si>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</si>
  <si>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</si>
  <si>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</si>
  <si>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</si>
  <si>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</si>
  <si>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</si>
  <si>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</si>
  <si>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</si>
  <si>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</si>
  <si>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</si>
  <si>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</si>
  <si>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</si>
  <si>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</si>
  <si>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</si>
  <si>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</si>
  <si>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</si>
  <si>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</si>
  <si>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</si>
  <si>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</si>
  <si>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</si>
  <si>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</si>
  <si>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</si>
  <si>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</si>
  <si>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</si>
  <si>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</si>
  <si>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</si>
  <si>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</si>
  <si>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</si>
  <si>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</si>
  <si>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</si>
  <si>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</si>
  <si>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</si>
  <si>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</si>
  <si>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</si>
  <si>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</si>
  <si>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</si>
  <si>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</si>
  <si>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</si>
  <si>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</si>
  <si>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</si>
  <si>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</si>
  <si>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</si>
  <si>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</si>
  <si>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</si>
  <si>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</si>
  <si>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</si>
  <si>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</si>
  <si>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</si>
  <si>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</si>
  <si>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</si>
  <si>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</si>
  <si>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</si>
  <si>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</si>
  <si>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</si>
  <si>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</si>
  <si>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</si>
  <si>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</si>
  <si>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</si>
  <si>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</si>
  <si>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</si>
  <si>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</si>
  <si>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</si>
  <si>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</si>
  <si>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</si>
  <si>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</si>
  <si>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</si>
  <si>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</si>
  <si>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</si>
  <si>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</si>
  <si>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</si>
  <si>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</si>
  <si>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</si>
  <si>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</si>
  <si>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</si>
  <si>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</si>
  <si>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</si>
  <si>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</si>
  <si>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</si>
  <si>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</si>
  <si>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</si>
  <si>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</si>
  <si>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</si>
  <si>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</si>
  <si>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</si>
  <si>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</si>
  <si>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</si>
  <si>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</si>
  <si>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</si>
  <si>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</si>
  <si>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</si>
  <si>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</si>
  <si>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</si>
  <si>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</si>
  <si>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</si>
  <si>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</si>
  <si>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</si>
  <si>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</si>
  <si>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</si>
  <si>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</si>
  <si>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</si>
  <si>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</si>
  <si>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</si>
  <si>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</si>
  <si>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</si>
  <si>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</si>
  <si>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</si>
  <si>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</si>
  <si>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</si>
  <si>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</si>
  <si>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</si>
  <si>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</si>
  <si>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</si>
  <si>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</si>
  <si>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</si>
  <si>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</si>
  <si>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</si>
  <si>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</si>
  <si>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</si>
  <si>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</si>
  <si>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</si>
  <si>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</si>
  <si>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</si>
  <si>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</si>
  <si>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</si>
  <si>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</si>
  <si>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</si>
  <si>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</si>
  <si>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</si>
  <si>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</si>
  <si>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</si>
  <si>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</si>
  <si>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</si>
  <si>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</si>
  <si>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</si>
  <si>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</si>
  <si>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</si>
  <si>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</si>
  <si>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</si>
  <si>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</si>
  <si>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</si>
  <si>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</si>
  <si>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</si>
  <si>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</si>
  <si>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</si>
  <si>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</si>
  <si>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</si>
  <si>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</si>
  <si>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</si>
  <si>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</si>
  <si>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</si>
  <si>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</si>
  <si>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</si>
  <si>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</si>
  <si>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</si>
  <si>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</si>
  <si>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</si>
  <si>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</si>
  <si>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</si>
  <si>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</si>
  <si>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</si>
  <si>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</si>
  <si>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</si>
  <si>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</si>
  <si>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</si>
  <si>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</si>
  <si>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</si>
  <si>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</si>
  <si>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</si>
  <si>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</si>
  <si>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</si>
  <si>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</si>
  <si>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</si>
  <si>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</si>
  <si>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</si>
  <si>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</si>
  <si>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</si>
  <si>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</si>
  <si>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</si>
  <si>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</si>
  <si>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</si>
  <si>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</si>
  <si>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</si>
  <si>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</si>
  <si>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</si>
  <si>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</si>
  <si>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</si>
  <si>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</si>
  <si>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</si>
  <si>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</si>
  <si>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</si>
  <si>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</si>
  <si>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</si>
  <si>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</si>
  <si>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</si>
  <si>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</si>
  <si>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</si>
  <si>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</si>
  <si>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</si>
  <si>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</si>
  <si>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</si>
  <si>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</si>
  <si>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</si>
  <si>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</si>
  <si>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</si>
  <si>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</si>
  <si>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</si>
  <si>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</si>
  <si>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</si>
  <si>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</si>
  <si>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</si>
  <si>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</si>
  <si>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</si>
  <si>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</si>
  <si>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</si>
  <si>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</si>
  <si>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</si>
  <si>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</si>
  <si>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</si>
  <si>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</si>
  <si>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</si>
  <si>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</si>
  <si>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</si>
  <si>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</si>
  <si>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</si>
  <si>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</si>
  <si>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</si>
  <si>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</si>
  <si>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</si>
  <si>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</si>
  <si>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</si>
  <si>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</si>
  <si>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</si>
  <si>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</si>
  <si>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</si>
  <si>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</si>
  <si>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</si>
  <si>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</si>
  <si>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</si>
  <si>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</si>
  <si>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</si>
  <si>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</si>
  <si>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</si>
  <si>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</si>
  <si>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</si>
  <si>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</si>
  <si>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</si>
  <si>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</si>
  <si>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</si>
  <si>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</si>
  <si>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</si>
  <si>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</si>
  <si>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</si>
  <si>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</si>
  <si>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</si>
  <si>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</si>
  <si>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</si>
  <si>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</si>
  <si>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</si>
  <si>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</si>
  <si>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</si>
  <si>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</si>
  <si>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</si>
  <si>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</si>
  <si>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</si>
  <si>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</si>
  <si>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</si>
  <si>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</si>
  <si>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</si>
  <si>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</si>
  <si>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</si>
  <si>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</si>
  <si>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</si>
  <si>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</si>
  <si>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</si>
  <si>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</si>
  <si>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</si>
  <si>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</si>
  <si>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</si>
  <si>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</si>
  <si>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</si>
  <si>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</si>
  <si>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</si>
  <si>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</si>
  <si>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</si>
  <si>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</si>
  <si>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</si>
  <si>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</si>
  <si>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</si>
  <si>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</si>
  <si>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</si>
  <si>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</si>
  <si>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</si>
  <si>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</si>
  <si>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</si>
  <si>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</si>
  <si>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</si>
  <si>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</si>
  <si>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</si>
  <si>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</si>
  <si>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</si>
  <si>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</si>
  <si>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</si>
  <si>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</si>
  <si>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</si>
  <si>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</si>
  <si>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</si>
  <si>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</si>
  <si>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</si>
  <si>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</si>
  <si>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</si>
  <si>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</si>
  <si>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</si>
  <si>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</si>
  <si>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</si>
  <si>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</si>
  <si>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</si>
  <si>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</si>
  <si>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</si>
  <si>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</si>
  <si>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</si>
  <si>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</si>
  <si>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</si>
  <si>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</si>
  <si>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</si>
  <si>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</si>
  <si>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</si>
  <si>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</si>
  <si>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</si>
  <si>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</si>
  <si>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</si>
  <si>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</si>
  <si>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</si>
  <si>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</si>
  <si>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</si>
  <si>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</si>
  <si>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</si>
  <si>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</si>
  <si>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</si>
  <si>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</si>
  <si>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</si>
  <si>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</si>
  <si>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</si>
  <si>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</si>
  <si>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</si>
  <si>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</si>
  <si>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</si>
  <si>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</si>
  <si>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</si>
  <si>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</si>
  <si>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</si>
  <si>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</si>
  <si>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</si>
  <si>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</si>
  <si>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</si>
  <si>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</si>
  <si>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</si>
  <si>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</si>
  <si>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</si>
  <si>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</si>
  <si>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</si>
  <si>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</si>
  <si>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</si>
  <si>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</si>
  <si>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</si>
  <si>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</si>
  <si>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</si>
  <si>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</si>
  <si>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</si>
  <si>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</si>
  <si>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</si>
  <si>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</si>
  <si>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</si>
  <si>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</si>
  <si>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</si>
  <si>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</si>
  <si>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</si>
  <si>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</si>
  <si>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</si>
  <si>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</si>
  <si>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</si>
  <si>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</si>
  <si>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</si>
  <si>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</si>
  <si>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</si>
  <si>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</si>
  <si>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</si>
  <si>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</si>
  <si>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</si>
  <si>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</si>
  <si>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</si>
  <si>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</si>
  <si>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</si>
  <si>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</si>
  <si>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</si>
  <si>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</si>
  <si>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</si>
  <si>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</si>
  <si>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</si>
  <si>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</si>
  <si>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</si>
  <si>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</si>
  <si>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</si>
  <si>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</si>
  <si>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</si>
  <si>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</si>
  <si>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</si>
  <si>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</si>
  <si>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</si>
  <si>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</si>
  <si>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</si>
  <si>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</si>
  <si>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</si>
  <si>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</si>
  <si>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</si>
  <si>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</si>
  <si>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</si>
  <si>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</si>
  <si>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</si>
  <si>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</si>
  <si>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</si>
  <si>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</si>
  <si>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</si>
  <si>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</si>
  <si>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</si>
  <si>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</si>
  <si>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</si>
  <si>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</si>
  <si>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</si>
  <si>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</si>
  <si>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</si>
  <si>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</si>
  <si>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</si>
  <si>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</si>
  <si>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</si>
  <si>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</si>
  <si>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</si>
  <si>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</si>
  <si>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</si>
  <si>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</si>
  <si>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</si>
  <si>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</si>
  <si>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</si>
  <si>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</si>
  <si>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</si>
  <si>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</si>
  <si>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</si>
  <si>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</si>
  <si>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</si>
  <si>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</si>
  <si>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</si>
  <si>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</si>
  <si>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</si>
  <si>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</si>
  <si>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</si>
  <si>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</si>
  <si>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</si>
  <si>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</si>
  <si>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</si>
  <si>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</si>
  <si>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</si>
  <si>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</si>
  <si>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</si>
  <si>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</si>
  <si>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</si>
  <si>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</si>
  <si>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</si>
  <si>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</si>
  <si>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</si>
  <si>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</si>
  <si>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</si>
  <si>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</si>
  <si>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</si>
  <si>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</si>
  <si>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</si>
  <si>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</si>
  <si>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</si>
  <si>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</si>
  <si>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</si>
  <si>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</si>
  <si>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</si>
  <si>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</si>
  <si>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</si>
  <si>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</si>
  <si>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</si>
  <si>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</si>
  <si>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</si>
  <si>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</si>
  <si>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</si>
  <si>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</si>
  <si>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</si>
  <si>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</si>
  <si>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</si>
  <si>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</si>
  <si>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</si>
  <si>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</si>
  <si>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</si>
  <si>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</si>
  <si>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</si>
  <si>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</si>
  <si>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</si>
  <si>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</si>
  <si>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</si>
  <si>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</si>
  <si>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</si>
  <si>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</si>
  <si>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</si>
  <si>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</si>
  <si>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</si>
  <si>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</si>
  <si>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</si>
  <si>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</si>
  <si>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</si>
  <si>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</si>
  <si>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</si>
  <si>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</si>
  <si>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</si>
  <si>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</si>
  <si>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</si>
  <si>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</si>
  <si>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</si>
  <si>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</si>
  <si>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</si>
  <si>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</si>
  <si>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</si>
  <si>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</si>
  <si>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</si>
  <si>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</si>
  <si>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</si>
  <si>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</si>
  <si>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</si>
  <si>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</si>
  <si>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</si>
  <si>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</si>
  <si>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</si>
  <si>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</si>
  <si>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</si>
  <si>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</si>
  <si>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</si>
  <si>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</si>
  <si>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</si>
  <si>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</si>
  <si>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</si>
  <si>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</si>
  <si>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</si>
  <si>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</si>
  <si>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</si>
  <si>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</si>
  <si>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</si>
  <si>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</si>
  <si>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</si>
  <si>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</si>
  <si>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</si>
  <si>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</si>
  <si>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</si>
  <si>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</si>
  <si>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</si>
  <si>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</si>
  <si>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</si>
  <si>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</si>
  <si>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</si>
  <si>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</si>
  <si>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</si>
  <si>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</si>
  <si>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</si>
  <si>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</si>
  <si>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</si>
  <si>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</si>
  <si>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</si>
  <si>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</si>
  <si>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</si>
  <si>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</si>
  <si>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</si>
  <si>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</si>
  <si>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</si>
  <si>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</si>
  <si>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</si>
  <si>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</si>
  <si>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</si>
  <si>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</si>
  <si>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</si>
  <si>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</si>
  <si>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</si>
  <si>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</si>
  <si>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</si>
  <si>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</si>
  <si>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</si>
  <si>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</si>
  <si>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</si>
  <si>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</si>
  <si>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</si>
  <si>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</si>
  <si>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</si>
  <si>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</si>
  <si>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</si>
  <si>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</si>
  <si>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</si>
  <si>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</si>
  <si>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</si>
  <si>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</si>
  <si>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</si>
  <si>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</si>
  <si>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</si>
  <si>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</si>
  <si>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</si>
  <si>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</si>
  <si>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</si>
  <si>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</si>
  <si>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</si>
  <si>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</si>
  <si>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</si>
  <si>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</si>
  <si>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</si>
  <si>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</si>
  <si>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</si>
  <si>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</si>
  <si>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</si>
  <si>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</si>
  <si>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</si>
  <si>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</si>
  <si>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</si>
  <si>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</si>
  <si>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</si>
  <si>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</si>
  <si>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</si>
  <si>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</si>
  <si>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</si>
  <si>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</si>
  <si>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</si>
  <si>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</si>
  <si>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</si>
  <si>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</si>
  <si>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</si>
  <si>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</si>
  <si>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</si>
  <si>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</si>
  <si>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</si>
  <si>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</si>
  <si>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</si>
  <si>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</si>
  <si>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</si>
  <si>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</si>
  <si>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</si>
  <si>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</si>
  <si>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</si>
  <si>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</si>
  <si>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</si>
  <si>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</si>
  <si>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</si>
  <si>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</si>
  <si>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</si>
  <si>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</si>
  <si>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</si>
  <si>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</si>
  <si>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</si>
  <si>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</si>
  <si>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</si>
  <si>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</si>
  <si>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</si>
  <si>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</si>
  <si>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</si>
  <si>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</si>
  <si>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</si>
  <si>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</si>
  <si>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</si>
  <si>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</si>
  <si>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</si>
  <si>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</si>
  <si>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</si>
  <si>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</si>
  <si>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</si>
  <si>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</si>
  <si>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</si>
  <si>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</si>
  <si>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</si>
  <si>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</si>
  <si>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</si>
  <si>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</si>
  <si>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</si>
  <si>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</si>
  <si>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</si>
  <si>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</si>
  <si>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</si>
  <si>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</si>
  <si>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</si>
  <si>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</si>
  <si>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</si>
  <si>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</si>
  <si>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</si>
  <si>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</si>
  <si>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</si>
  <si>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</si>
  <si>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</si>
  <si>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</si>
  <si>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</si>
  <si>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</si>
  <si>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</si>
  <si>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</si>
  <si>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</si>
  <si>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</si>
  <si>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</si>
  <si>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</si>
  <si>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</si>
  <si>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</si>
  <si>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</si>
  <si>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</si>
  <si>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</si>
  <si>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</si>
  <si>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</si>
  <si>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</si>
  <si>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</si>
  <si>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</si>
  <si>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</si>
  <si>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</si>
  <si>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</si>
  <si>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</si>
  <si>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</si>
  <si>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</si>
  <si>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</si>
  <si>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</si>
  <si>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</si>
  <si>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</si>
  <si>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</si>
  <si>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</si>
  <si>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</si>
  <si>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</si>
  <si>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</si>
  <si>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</si>
  <si>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</si>
  <si>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</si>
  <si>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</si>
  <si>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</si>
  <si>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</si>
  <si>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</si>
  <si>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</si>
  <si>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</si>
  <si>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</si>
  <si>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</si>
  <si>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</si>
  <si>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</si>
  <si>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</si>
  <si>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</si>
  <si>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</si>
  <si>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</si>
  <si>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</si>
  <si>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</si>
  <si>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</si>
  <si>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</si>
  <si>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</si>
  <si>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</si>
  <si>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</si>
  <si>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</si>
  <si>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</si>
  <si>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</si>
  <si>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</si>
  <si>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</si>
  <si>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</si>
  <si>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</si>
  <si>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</si>
  <si>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</si>
  <si>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</si>
  <si>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</si>
  <si>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</si>
  <si>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</si>
  <si>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</si>
  <si>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</si>
  <si>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</si>
  <si>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</si>
  <si>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</si>
  <si>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</si>
  <si>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</si>
  <si>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</si>
  <si>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</si>
  <si>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</si>
  <si>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</si>
  <si>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</si>
  <si>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</si>
  <si>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</si>
  <si>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</si>
  <si>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</si>
  <si>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</si>
  <si>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</si>
  <si>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</si>
  <si>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</si>
  <si>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</si>
  <si>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</si>
  <si>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</si>
  <si>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</si>
  <si>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</si>
  <si>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</si>
  <si>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</si>
  <si>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</si>
  <si>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</si>
  <si>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</si>
  <si>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</si>
  <si>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</si>
  <si>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</si>
  <si>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</si>
  <si>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</si>
  <si>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</si>
  <si>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</si>
  <si>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</si>
  <si>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</si>
  <si>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</si>
  <si>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</si>
  <si>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</si>
  <si>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</si>
  <si>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</si>
  <si>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</si>
  <si>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</si>
  <si>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</si>
  <si>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</si>
  <si>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</si>
  <si>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</si>
  <si>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</si>
  <si>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</si>
  <si>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</si>
  <si>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</si>
  <si>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</si>
  <si>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</si>
  <si>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</si>
  <si>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</si>
  <si>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</si>
  <si>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</si>
  <si>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</si>
  <si>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</si>
  <si>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</si>
  <si>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</si>
  <si>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</si>
  <si>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</si>
  <si>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</si>
  <si>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</si>
  <si>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</si>
  <si>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</si>
  <si>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</si>
  <si>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</si>
  <si>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</si>
  <si>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</si>
  <si>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</si>
  <si>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</si>
  <si>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</si>
  <si>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</si>
  <si>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</si>
  <si>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</si>
  <si>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</si>
  <si>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</si>
  <si>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</si>
  <si>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</si>
  <si>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</si>
  <si>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</si>
  <si>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</si>
  <si>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</si>
  <si>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</si>
  <si>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</si>
  <si>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</si>
  <si>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</si>
  <si>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</si>
  <si>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</si>
  <si>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</si>
  <si>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</si>
  <si>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</si>
  <si>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</si>
  <si>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</si>
  <si>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</si>
  <si>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</si>
  <si>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</si>
  <si>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</si>
  <si>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</si>
  <si>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</si>
  <si>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</si>
  <si>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</si>
  <si>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</si>
  <si>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</si>
  <si>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</si>
  <si>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</si>
  <si>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</si>
  <si>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</si>
  <si>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</si>
  <si>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</si>
  <si>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</si>
  <si>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</si>
  <si>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</si>
  <si>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</si>
  <si>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</si>
  <si>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</si>
  <si>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</si>
  <si>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</si>
  <si>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</si>
  <si>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</si>
  <si>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</si>
  <si>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</si>
  <si>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</si>
  <si>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</si>
  <si>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</si>
  <si>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</si>
  <si>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</si>
  <si>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</si>
  <si>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</si>
  <si>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</si>
  <si>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</si>
  <si>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</si>
  <si>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</si>
  <si>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</si>
  <si>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</si>
  <si>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</si>
  <si>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</si>
  <si>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</si>
  <si>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</si>
  <si>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</si>
  <si>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</si>
  <si>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</si>
  <si>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</si>
  <si>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</si>
  <si>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</si>
  <si>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</si>
  <si>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</si>
  <si>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</si>
  <si>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</si>
  <si>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</si>
  <si>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</si>
  <si>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</si>
  <si>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</si>
  <si>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</si>
  <si>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</si>
  <si>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</si>
  <si>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</si>
  <si>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</si>
  <si>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</si>
  <si>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</si>
  <si>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</si>
  <si>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</si>
  <si>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</si>
  <si>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</si>
  <si>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</si>
  <si>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</si>
  <si>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</si>
  <si>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</si>
  <si>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</si>
  <si>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</si>
  <si>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</si>
  <si>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</si>
  <si>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</si>
  <si>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</si>
  <si>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</si>
  <si>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</si>
  <si>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</si>
  <si>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</si>
  <si>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</si>
  <si>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</si>
  <si>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</si>
  <si>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</si>
  <si>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</si>
  <si>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</si>
  <si>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</si>
  <si>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</si>
  <si>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</si>
  <si>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</si>
  <si>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</si>
  <si>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</si>
  <si>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</si>
  <si>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</si>
  <si>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</si>
  <si>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</si>
  <si>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</si>
  <si>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</si>
  <si>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</si>
  <si>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</si>
  <si>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</si>
  <si>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</si>
  <si>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</si>
  <si>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</si>
  <si>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</si>
  <si>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</si>
  <si>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</si>
  <si>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</si>
  <si>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</si>
  <si>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</si>
  <si>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</si>
  <si>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</si>
  <si>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</si>
  <si>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</si>
  <si>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</si>
  <si>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</si>
  <si>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</si>
  <si>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</si>
  <si>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</si>
  <si>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</si>
  <si>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</si>
  <si>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</si>
  <si>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</si>
  <si>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</si>
  <si>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</si>
  <si>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</si>
  <si>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</si>
  <si>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</si>
  <si>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</si>
  <si>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</si>
  <si>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</si>
  <si>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</si>
  <si>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</si>
  <si>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</si>
  <si>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</si>
  <si>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</si>
  <si>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</si>
  <si>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</si>
  <si>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</si>
  <si>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</si>
  <si>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</si>
  <si>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</si>
  <si>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</si>
  <si>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</si>
  <si>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</si>
  <si>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</si>
  <si>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</si>
  <si>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</si>
  <si>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</si>
  <si>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</si>
  <si>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</si>
  <si>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</si>
  <si>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</si>
  <si>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</si>
  <si>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</si>
  <si>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</si>
  <si>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</si>
  <si>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</si>
  <si>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</si>
  <si>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</si>
  <si>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</si>
  <si>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</si>
  <si>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</si>
  <si>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</si>
  <si>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</si>
  <si>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</si>
  <si>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</si>
  <si>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</si>
  <si>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</si>
  <si>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</si>
  <si>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</si>
  <si>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</si>
  <si>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</si>
  <si>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</si>
  <si>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</si>
  <si>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</si>
  <si>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</si>
  <si>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</si>
  <si>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</si>
  <si>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</si>
  <si>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</si>
  <si>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</si>
  <si>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</si>
  <si>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</si>
  <si>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</si>
  <si>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</si>
  <si>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</si>
  <si>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</si>
  <si>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</si>
  <si>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</si>
  <si>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</si>
  <si>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</si>
  <si>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</si>
  <si>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</si>
  <si>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</si>
  <si>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</si>
  <si>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</si>
  <si>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</si>
  <si>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</si>
  <si>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</si>
  <si>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</si>
  <si>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</si>
  <si>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</si>
  <si>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</si>
  <si>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</si>
  <si>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</si>
  <si>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</si>
  <si>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</si>
  <si>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</si>
  <si>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</si>
  <si>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</si>
  <si>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</si>
  <si>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</si>
  <si>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</si>
  <si>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</si>
  <si>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</si>
  <si>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</si>
  <si>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</si>
  <si>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</si>
  <si>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</si>
  <si>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</si>
  <si>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</si>
  <si>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</si>
  <si>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</si>
  <si>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</si>
  <si>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</si>
  <si>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</si>
  <si>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</si>
  <si>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</si>
  <si>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</si>
  <si>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</si>
  <si>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</si>
  <si>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</si>
  <si>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</si>
  <si>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</si>
  <si>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</si>
  <si>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</si>
  <si>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</si>
  <si>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</si>
  <si>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</si>
  <si>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</si>
  <si>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</si>
  <si>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</si>
  <si>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</si>
  <si>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</si>
  <si>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</si>
  <si>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</si>
  <si>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</si>
  <si>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</si>
  <si>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</si>
  <si>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</si>
  <si>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</si>
  <si>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</si>
  <si>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</si>
  <si>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</si>
  <si>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</si>
  <si>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</si>
  <si>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</si>
  <si>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</si>
  <si>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</si>
  <si>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</si>
  <si>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</si>
  <si>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</si>
  <si>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</si>
  <si>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</si>
  <si>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</si>
  <si>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</si>
  <si>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</si>
  <si>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</si>
  <si>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</si>
  <si>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</si>
  <si>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</si>
  <si>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</si>
  <si>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</si>
  <si>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</si>
  <si>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</si>
  <si>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</si>
  <si>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</si>
  <si>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</si>
  <si>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</si>
  <si>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</si>
  <si>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</si>
  <si>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</si>
  <si>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</si>
  <si>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</si>
  <si>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</si>
  <si>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</si>
  <si>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</si>
  <si>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</si>
  <si>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</si>
  <si>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</si>
  <si>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</si>
  <si>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</si>
  <si>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</si>
  <si>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</si>
  <si>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</si>
  <si>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</si>
  <si>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</si>
  <si>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</si>
  <si>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</si>
  <si>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</si>
  <si>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</si>
  <si>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</si>
  <si>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</si>
  <si>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</si>
  <si>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</si>
  <si>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</si>
  <si>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</si>
  <si>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</si>
  <si>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</si>
  <si>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</si>
  <si>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</si>
  <si>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</si>
  <si>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</si>
  <si>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</si>
  <si>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</si>
  <si>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</si>
  <si>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</si>
  <si>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</si>
  <si>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</si>
  <si>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</si>
  <si>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</si>
  <si>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</si>
  <si>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</si>
  <si>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</si>
  <si>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</si>
  <si>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</si>
  <si>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</si>
  <si>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</si>
  <si>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</si>
  <si>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</si>
  <si>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</si>
  <si>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</si>
  <si>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</si>
  <si>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</si>
  <si>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</si>
  <si>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</si>
  <si>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</si>
  <si>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</si>
  <si>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</si>
  <si>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</si>
  <si>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</si>
  <si>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</si>
  <si>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</si>
  <si>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</si>
  <si>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</si>
  <si>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</si>
  <si>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</si>
  <si>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</si>
  <si>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</si>
  <si>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</si>
  <si>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</si>
  <si>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</si>
  <si>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</si>
  <si>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</si>
  <si>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</si>
  <si>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</si>
  <si>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</si>
  <si>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</si>
  <si>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</si>
  <si>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</si>
  <si>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</si>
  <si>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</si>
  <si>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</si>
  <si>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</si>
  <si>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</si>
  <si>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</si>
  <si>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</si>
  <si>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</si>
  <si>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</si>
  <si>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</si>
  <si>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</si>
  <si>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</si>
  <si>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</si>
  <si>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</si>
  <si>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</si>
  <si>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</si>
  <si>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</si>
  <si>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</si>
  <si>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</si>
  <si>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</si>
  <si>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</si>
  <si>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</si>
  <si>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</si>
  <si>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</si>
  <si>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</si>
  <si>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</si>
  <si>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</si>
  <si>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</si>
  <si>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</si>
  <si>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</si>
  <si>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</si>
  <si>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</si>
  <si>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</si>
  <si>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</si>
  <si>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</si>
  <si>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</si>
  <si>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</si>
  <si>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</si>
  <si>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</si>
  <si>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</si>
  <si>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</si>
  <si>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</si>
  <si>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</si>
  <si>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</si>
  <si>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</si>
  <si>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</si>
  <si>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</si>
  <si>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</si>
  <si>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</si>
  <si>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</si>
  <si>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</si>
  <si>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</si>
  <si>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</si>
  <si>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</si>
  <si>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</si>
  <si>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</si>
  <si>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</si>
  <si>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</si>
  <si>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</si>
  <si>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</si>
  <si>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</si>
  <si>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</si>
  <si>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</si>
  <si>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</si>
  <si>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</si>
  <si>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</si>
  <si>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</si>
  <si>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</si>
  <si>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</si>
  <si>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</si>
  <si>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</si>
  <si>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</si>
  <si>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</si>
  <si>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</si>
  <si>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</si>
  <si>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</si>
  <si>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</si>
  <si>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</si>
  <si>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</si>
  <si>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</si>
  <si>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</si>
  <si>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</si>
  <si>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</si>
  <si>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</si>
  <si>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</si>
  <si>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</si>
  <si>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</si>
  <si>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</si>
  <si>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</si>
  <si>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</si>
  <si>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</si>
  <si>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</si>
  <si>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</si>
  <si>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</si>
  <si>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</si>
  <si>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</si>
  <si>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</si>
  <si>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</si>
  <si>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</si>
  <si>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</si>
  <si>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</si>
  <si>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</si>
  <si>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</si>
  <si>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</si>
  <si>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</si>
  <si>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</si>
  <si>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</si>
  <si>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</si>
  <si>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</si>
  <si>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</si>
  <si>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</si>
  <si>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</si>
  <si>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</si>
  <si>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</si>
  <si>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</si>
  <si>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</si>
  <si>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</si>
  <si>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</si>
  <si>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</si>
  <si>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</si>
  <si>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</si>
  <si>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</si>
  <si>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</si>
  <si>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</si>
  <si>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</si>
  <si>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</si>
  <si>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</si>
  <si>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</si>
  <si>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</si>
  <si>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</si>
  <si>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</si>
  <si>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</si>
  <si>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</si>
  <si>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</si>
  <si>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</si>
  <si>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</si>
  <si>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</si>
  <si>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</si>
  <si>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</si>
  <si>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</si>
  <si>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</si>
  <si>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</si>
  <si>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</si>
  <si>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</si>
  <si>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</si>
  <si>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</si>
  <si>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</si>
  <si>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</si>
  <si>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</si>
  <si>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</si>
  <si>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</si>
  <si>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</si>
  <si>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</si>
  <si>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</si>
  <si>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</si>
  <si>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</si>
  <si>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</si>
  <si>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</si>
  <si>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</si>
  <si>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</si>
  <si>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</si>
  <si>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</si>
  <si>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</si>
  <si>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</si>
  <si>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</si>
  <si>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</si>
  <si>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</si>
  <si>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</si>
  <si>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</si>
  <si>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</si>
  <si>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</si>
  <si>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</si>
  <si>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</si>
  <si>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</si>
  <si>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</si>
  <si>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</si>
  <si>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</si>
  <si>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</si>
  <si>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</si>
  <si>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</si>
  <si>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</si>
  <si>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</si>
  <si>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</si>
  <si>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</si>
  <si>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</si>
  <si>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</si>
  <si>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</si>
  <si>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</si>
  <si>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</si>
  <si>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</si>
  <si>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</si>
  <si>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</si>
  <si>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</si>
  <si>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</si>
  <si>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</si>
  <si>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</si>
  <si>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</si>
  <si>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</si>
  <si>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</si>
  <si>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</si>
  <si>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</si>
  <si>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</si>
  <si>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</si>
  <si>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</si>
  <si>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</si>
  <si>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</si>
  <si>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</si>
  <si>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</si>
  <si>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</si>
  <si>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</si>
  <si>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</si>
  <si>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</si>
  <si>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</si>
  <si>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</si>
  <si>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</si>
  <si>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</si>
  <si>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</si>
  <si>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</si>
  <si>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</si>
  <si>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</si>
  <si>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</si>
  <si>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</si>
  <si>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</si>
  <si>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</si>
  <si>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</si>
  <si>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</si>
  <si>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</si>
  <si>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</si>
  <si>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</si>
  <si>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</si>
  <si>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</si>
  <si>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</si>
  <si>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</si>
  <si>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</si>
  <si>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</si>
  <si>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</si>
  <si>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</si>
  <si>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</si>
  <si>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</si>
  <si>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</si>
  <si>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</si>
  <si>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</si>
  <si>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</si>
  <si>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</si>
  <si>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</si>
  <si>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</si>
  <si>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</si>
  <si>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</si>
  <si>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</si>
  <si>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</si>
  <si>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</si>
  <si>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</si>
  <si>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</si>
  <si>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</si>
  <si>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</si>
  <si>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</si>
  <si>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</si>
  <si>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</si>
  <si>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</si>
  <si>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</si>
  <si>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</si>
  <si>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</si>
  <si>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</si>
  <si>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</si>
  <si>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</si>
  <si>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</si>
  <si>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</si>
  <si>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</si>
  <si>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</si>
  <si>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</si>
  <si>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</si>
  <si>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</si>
  <si>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</si>
  <si>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</si>
  <si>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</si>
  <si>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</si>
  <si>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</si>
  <si>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</si>
  <si>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</si>
  <si>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</si>
  <si>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</si>
  <si>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</si>
  <si>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</si>
  <si>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</si>
  <si>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</si>
  <si>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</si>
  <si>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</si>
  <si>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</si>
  <si>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</si>
  <si>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</si>
  <si>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</si>
  <si>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</si>
  <si>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</si>
  <si>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</si>
  <si>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</si>
  <si>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</si>
  <si>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</si>
  <si>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</si>
  <si>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</si>
  <si>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</si>
  <si>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</si>
  <si>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</si>
  <si>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</si>
  <si>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</si>
  <si>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</si>
  <si>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</si>
  <si>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</si>
  <si>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</si>
  <si>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</si>
  <si>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</si>
  <si>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</si>
  <si>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</si>
  <si>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</si>
  <si>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</si>
  <si>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</si>
  <si>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</si>
  <si>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</si>
  <si>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</si>
  <si>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</si>
  <si>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</si>
  <si>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</si>
  <si>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</si>
  <si>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</si>
  <si>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</si>
  <si>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</si>
  <si>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</si>
  <si>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</si>
  <si>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</si>
  <si>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</si>
  <si>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</si>
  <si>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</si>
  <si>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</si>
  <si>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</si>
  <si>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</si>
  <si>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</si>
  <si>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</si>
  <si>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</si>
  <si>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</si>
  <si>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</si>
  <si>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</si>
  <si>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</si>
  <si>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</si>
  <si>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</si>
  <si>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</si>
  <si>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</si>
  <si>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</si>
  <si>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</si>
  <si>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</si>
  <si>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</si>
  <si>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</si>
  <si>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</si>
  <si>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</si>
  <si>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</si>
  <si>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</si>
  <si>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</si>
  <si>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</si>
  <si>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</si>
  <si>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</si>
  <si>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</si>
  <si>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</si>
  <si>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</si>
  <si>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</si>
  <si>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</si>
  <si>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</si>
  <si>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</si>
  <si>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</si>
  <si>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</si>
  <si>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</si>
  <si>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</si>
  <si>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</si>
  <si>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</si>
  <si>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</si>
  <si>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</si>
  <si>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</si>
  <si>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</si>
  <si>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</si>
  <si>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</si>
  <si>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</si>
  <si>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</si>
  <si>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</si>
  <si>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</si>
  <si>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</si>
  <si>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</si>
  <si>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</si>
  <si>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</si>
  <si>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</si>
  <si>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</si>
  <si>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</si>
  <si>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</si>
  <si>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</si>
  <si>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</si>
  <si>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</si>
  <si>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</si>
  <si>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</si>
  <si>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</si>
  <si>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</si>
  <si>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</si>
  <si>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</si>
  <si>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</si>
  <si>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</si>
  <si>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</si>
  <si>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</si>
  <si>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</si>
  <si>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</si>
  <si>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</si>
  <si>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</si>
  <si>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</si>
  <si>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</si>
  <si>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</si>
  <si>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</si>
  <si>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</si>
  <si>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</si>
  <si>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</si>
  <si>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</si>
  <si>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</si>
  <si>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</si>
  <si>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</si>
  <si>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</si>
  <si>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</si>
  <si>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</si>
  <si>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</si>
  <si>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</si>
  <si>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</si>
  <si>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</si>
  <si>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</si>
  <si>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</si>
  <si>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</si>
  <si>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</si>
  <si>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</si>
  <si>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</si>
  <si>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</si>
  <si>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</si>
  <si>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</si>
  <si>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</si>
  <si>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</si>
  <si>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</si>
  <si>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</si>
  <si>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</si>
  <si>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</si>
  <si>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</si>
  <si>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</si>
  <si>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</si>
  <si>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</si>
  <si>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</si>
  <si>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</si>
  <si>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</si>
  <si>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</si>
  <si>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</si>
  <si>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</si>
  <si>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</si>
  <si>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</si>
  <si>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</si>
  <si>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</si>
  <si>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</si>
  <si>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</si>
  <si>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</si>
  <si>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</si>
  <si>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</si>
  <si>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</si>
  <si>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</si>
  <si>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</si>
  <si>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</si>
  <si>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</si>
  <si>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</si>
  <si>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</si>
  <si>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</si>
  <si>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</si>
  <si>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</si>
  <si>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</si>
  <si>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</si>
  <si>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</si>
  <si>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</si>
  <si>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</si>
  <si>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</si>
  <si>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</si>
  <si>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</si>
  <si>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</si>
  <si>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</si>
  <si>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</si>
  <si>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</si>
  <si>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</si>
  <si>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</si>
  <si>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</si>
  <si>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</si>
  <si>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</si>
  <si>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</si>
  <si>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</si>
  <si>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</si>
  <si>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</si>
  <si>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</si>
  <si>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</si>
  <si>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</si>
  <si>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</si>
  <si>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</si>
  <si>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</si>
  <si>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</si>
  <si>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</si>
  <si>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</si>
  <si>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</si>
  <si>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</si>
  <si>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</si>
  <si>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</si>
  <si>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</si>
  <si>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</si>
  <si>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</si>
  <si>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</si>
  <si>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</si>
  <si>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</si>
  <si>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</si>
  <si>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</si>
  <si>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</si>
  <si>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</si>
  <si>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</si>
  <si>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</si>
  <si>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</si>
  <si>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</si>
  <si>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</si>
  <si>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</si>
  <si>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</si>
  <si>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</si>
  <si>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</si>
  <si>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</si>
  <si>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</si>
  <si>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</si>
  <si>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</si>
  <si>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</si>
  <si>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</si>
  <si>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</si>
  <si>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</si>
  <si>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</si>
  <si>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</si>
  <si>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</si>
  <si>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</si>
  <si>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</si>
  <si>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</si>
  <si>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</si>
  <si>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</si>
  <si>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</si>
  <si>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</si>
  <si>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</si>
  <si>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</si>
  <si>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</si>
  <si>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</si>
  <si>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</si>
  <si>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</si>
  <si>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</si>
  <si>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</si>
  <si>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</si>
  <si>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</si>
  <si>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</si>
  <si>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</si>
  <si>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</si>
  <si>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</si>
  <si>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</si>
  <si>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</si>
  <si>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</si>
  <si>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</si>
  <si>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</si>
  <si>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</si>
  <si>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</si>
  <si>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</si>
  <si>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</si>
  <si>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</si>
  <si>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</si>
  <si>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</si>
  <si>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</si>
  <si>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</si>
  <si>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</si>
  <si>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</si>
  <si>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</si>
  <si>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</si>
  <si>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</si>
  <si>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</si>
  <si>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</si>
  <si>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</si>
  <si>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</si>
  <si>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</si>
  <si>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</si>
  <si>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</si>
  <si>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</si>
  <si>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</si>
  <si>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</si>
  <si>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</si>
  <si>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</si>
  <si>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</si>
  <si>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</si>
  <si>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</si>
  <si>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</si>
  <si>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</si>
  <si>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</si>
  <si>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</si>
  <si>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</si>
  <si>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</si>
  <si>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</si>
  <si>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</si>
  <si>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</si>
  <si>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</si>
  <si>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</si>
  <si>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</si>
  <si>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</si>
  <si>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</si>
  <si>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</si>
  <si>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</si>
  <si>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</si>
  <si>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</si>
  <si>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</si>
  <si>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</si>
  <si>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</si>
  <si>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</si>
  <si>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</si>
  <si>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</si>
  <si>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</si>
  <si>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</si>
  <si>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</si>
  <si>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</si>
  <si>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</si>
  <si>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</si>
  <si>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</si>
  <si>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</si>
  <si>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</si>
  <si>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</si>
  <si>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</si>
  <si>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</si>
  <si>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</si>
  <si>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</si>
  <si>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</si>
  <si>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</si>
  <si>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</si>
  <si>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</si>
  <si>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</si>
  <si>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</si>
  <si>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</si>
  <si>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</si>
  <si>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</si>
  <si>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</si>
  <si>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</si>
  <si>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</si>
  <si>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</si>
  <si>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</si>
  <si>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</si>
  <si>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</si>
  <si>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</si>
  <si>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</si>
  <si>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</si>
  <si>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</si>
  <si>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</si>
  <si>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</si>
  <si>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</si>
  <si>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</si>
  <si>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</si>
  <si>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</si>
  <si>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</si>
  <si>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</si>
  <si>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</si>
  <si>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</si>
  <si>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</si>
  <si>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</si>
  <si>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</si>
  <si>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</si>
  <si>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</si>
  <si>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</si>
  <si>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</si>
  <si>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</si>
  <si>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</si>
  <si>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</si>
  <si>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</si>
  <si>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</si>
  <si>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</si>
  <si>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</si>
  <si>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</si>
  <si>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</si>
  <si>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</si>
  <si>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</si>
  <si>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</si>
  <si>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</si>
  <si>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</si>
  <si>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</si>
  <si>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</si>
  <si>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</si>
  <si>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</si>
  <si>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</si>
  <si>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</si>
  <si>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</si>
  <si>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</si>
  <si>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</si>
  <si>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</si>
  <si>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</si>
  <si>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</si>
  <si>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</si>
  <si>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</si>
  <si>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</si>
  <si>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</si>
  <si>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</si>
  <si>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</si>
  <si>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</si>
  <si>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</si>
  <si>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</si>
  <si>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</si>
  <si>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</si>
  <si>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</si>
  <si>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</si>
  <si>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</si>
  <si>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</si>
  <si>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</si>
  <si>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</si>
  <si>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</si>
  <si>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</si>
  <si>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</si>
  <si>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</si>
  <si>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</si>
  <si>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</si>
  <si>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</si>
  <si>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</si>
  <si>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</si>
  <si>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</si>
  <si>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</si>
  <si>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</si>
  <si>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</si>
  <si>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</si>
  <si>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</si>
  <si>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</si>
  <si>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</si>
  <si>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</si>
  <si>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</si>
  <si>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</si>
  <si>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</si>
  <si>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</si>
  <si>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</si>
  <si>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</si>
  <si>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</si>
  <si>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</si>
  <si>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</si>
  <si>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</si>
  <si>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</si>
  <si>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</si>
  <si>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</si>
  <si>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</si>
  <si>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</si>
  <si>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</si>
  <si>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</si>
  <si>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</si>
  <si>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</si>
  <si>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</si>
  <si>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</si>
  <si>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</si>
  <si>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</si>
  <si>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</si>
  <si>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</si>
  <si>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</si>
  <si>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</si>
  <si>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</si>
  <si>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</si>
  <si>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</si>
  <si>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</si>
  <si>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</si>
  <si>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</si>
  <si>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</si>
  <si>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</si>
  <si>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</si>
  <si>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</si>
  <si>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</si>
  <si>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</si>
  <si>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</si>
  <si>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</si>
  <si>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</si>
  <si>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</si>
  <si>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</si>
  <si>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</si>
  <si>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</si>
  <si>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</si>
  <si>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</si>
  <si>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</si>
  <si>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</si>
  <si>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</si>
  <si>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</si>
  <si>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</si>
  <si>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</si>
  <si>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</si>
  <si>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</si>
  <si>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</si>
  <si>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</si>
  <si>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</si>
  <si>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</si>
  <si>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</si>
  <si>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</si>
  <si>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</si>
  <si>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</si>
  <si>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</si>
  <si>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</si>
  <si>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</si>
  <si>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</si>
  <si>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</si>
  <si>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</si>
  <si>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</si>
  <si>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</si>
  <si>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</si>
  <si>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</si>
  <si>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</si>
  <si>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</si>
  <si>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</si>
  <si>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</si>
  <si>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</si>
  <si>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</si>
  <si>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</si>
  <si>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</si>
  <si>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</si>
  <si>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</si>
  <si>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</si>
  <si>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</si>
  <si>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</si>
  <si>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</si>
  <si>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</si>
  <si>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</si>
  <si>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</si>
  <si>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</si>
  <si>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</si>
  <si>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</si>
  <si>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</si>
  <si>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</si>
  <si>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</si>
  <si>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</si>
  <si>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</si>
  <si>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</si>
  <si>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</si>
  <si>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</si>
  <si>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</si>
  <si>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</si>
  <si>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</si>
  <si>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</si>
  <si>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</si>
  <si>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</si>
  <si>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</si>
  <si>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</si>
  <si>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</si>
  <si>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</si>
  <si>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</si>
  <si>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</si>
  <si>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</si>
  <si>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</si>
  <si>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</si>
  <si>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</si>
  <si>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</si>
  <si>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</si>
  <si>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</si>
  <si>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</si>
  <si>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</si>
  <si>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</si>
  <si>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</si>
  <si>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</si>
  <si>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</si>
  <si>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</si>
  <si>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</si>
  <si>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</si>
  <si>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</si>
  <si>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</si>
  <si>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</si>
  <si>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</si>
  <si>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</si>
  <si>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</si>
  <si>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</si>
  <si>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</si>
  <si>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</si>
  <si>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</si>
  <si>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</si>
  <si>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</si>
  <si>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</si>
  <si>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</si>
  <si>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</si>
  <si>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</si>
  <si>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</si>
  <si>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</si>
  <si>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</si>
  <si>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</si>
  <si>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</si>
  <si>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</si>
  <si>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</si>
  <si>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</si>
  <si>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</si>
  <si>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</si>
  <si>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</si>
  <si>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</si>
  <si>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</si>
  <si>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</si>
  <si>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</si>
  <si>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</si>
  <si>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</si>
  <si>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</si>
  <si>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</si>
  <si>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</si>
  <si>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</si>
  <si>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</si>
  <si>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</si>
  <si>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</si>
  <si>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</si>
  <si>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</si>
  <si>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</si>
  <si>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</si>
  <si>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</si>
  <si>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</si>
  <si>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</si>
  <si>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</si>
  <si>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</si>
  <si>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</si>
  <si>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</si>
  <si>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</si>
  <si>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</si>
  <si>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</si>
  <si>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</si>
  <si>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</si>
  <si>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</si>
  <si>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</si>
  <si>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</si>
  <si>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</si>
  <si>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</si>
  <si>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</si>
  <si>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</si>
  <si>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</si>
  <si>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</si>
  <si>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</si>
  <si>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</si>
  <si>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</si>
  <si>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</si>
  <si>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</si>
  <si>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</si>
  <si>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</si>
  <si>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</si>
  <si>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</si>
  <si>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</si>
  <si>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</si>
  <si>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</si>
  <si>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</si>
  <si>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</si>
  <si>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</si>
  <si>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</si>
  <si>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</si>
  <si>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</si>
  <si>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</si>
  <si>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</si>
  <si>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</si>
  <si>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</si>
  <si>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</si>
  <si>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</si>
  <si>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</si>
  <si>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</si>
  <si>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</si>
  <si>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</si>
  <si>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</si>
  <si>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</si>
  <si>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</si>
  <si>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</si>
  <si>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</si>
  <si>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</si>
  <si>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</si>
  <si>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</si>
  <si>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</si>
  <si>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</si>
  <si>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</si>
  <si>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</si>
  <si>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</si>
  <si>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</si>
  <si>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</si>
  <si>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</si>
  <si>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</si>
  <si>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</si>
  <si>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</si>
  <si>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</si>
  <si>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</si>
  <si>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</si>
  <si>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</si>
  <si>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</si>
  <si>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</si>
  <si>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</si>
  <si>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</si>
  <si>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</si>
  <si>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</si>
  <si>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</si>
  <si>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</si>
  <si>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</si>
  <si>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</si>
  <si>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</si>
  <si>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</si>
  <si>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</si>
  <si>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</si>
  <si>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</si>
  <si>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</si>
  <si>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</si>
  <si>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</si>
  <si>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</si>
  <si>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</si>
  <si>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</si>
  <si>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</si>
  <si>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</si>
  <si>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</si>
  <si>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</si>
  <si>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</si>
  <si>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</si>
  <si>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</si>
  <si>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</si>
  <si>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</si>
  <si>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</si>
  <si>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</si>
  <si>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</si>
  <si>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</si>
  <si>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</si>
  <si>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</si>
  <si>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</si>
  <si>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</si>
  <si>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</si>
  <si>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</si>
  <si>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</si>
  <si>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</si>
  <si>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</si>
  <si>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</si>
  <si>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</si>
  <si>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</si>
  <si>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</si>
  <si>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</si>
  <si>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</si>
  <si>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</si>
  <si>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</si>
  <si>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</si>
  <si>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</si>
  <si>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</si>
  <si>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</si>
  <si>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</si>
  <si>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</si>
  <si>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</si>
  <si>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</si>
  <si>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</si>
  <si>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</si>
  <si>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</si>
  <si>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</si>
  <si>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</si>
  <si>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</si>
  <si>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</si>
  <si>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</si>
  <si>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</si>
  <si>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</si>
  <si>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</si>
  <si>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</si>
  <si>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</si>
  <si>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</si>
  <si>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</si>
  <si>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</si>
  <si>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</si>
  <si>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</si>
  <si>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</si>
  <si>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</si>
  <si>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</si>
  <si>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</si>
  <si>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</si>
  <si>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</si>
  <si>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</si>
  <si>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</si>
  <si>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</si>
  <si>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</si>
  <si>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</si>
  <si>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</si>
  <si>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</si>
  <si>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</si>
  <si>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</si>
  <si>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</si>
  <si>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</si>
  <si>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</si>
  <si>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</si>
  <si>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</si>
  <si>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</si>
  <si>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</si>
  <si>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</si>
  <si>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</si>
  <si>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</si>
  <si>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</si>
  <si>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</si>
  <si>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</si>
  <si>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</si>
  <si>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</si>
  <si>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</si>
  <si>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</si>
  <si>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</si>
  <si>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</si>
  <si>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</si>
  <si>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</si>
  <si>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</si>
  <si>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</si>
  <si>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</si>
  <si>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</si>
  <si>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</si>
  <si>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</si>
  <si>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</si>
  <si>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</si>
  <si>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</si>
  <si>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</si>
  <si>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</si>
  <si>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</si>
  <si>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</si>
  <si>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</si>
  <si>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</si>
  <si>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</si>
  <si>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</si>
  <si>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</si>
  <si>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</si>
  <si>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</si>
  <si>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</si>
  <si>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</si>
  <si>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</si>
  <si>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</si>
  <si>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</si>
  <si>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</si>
  <si>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</si>
  <si>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</si>
  <si>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</si>
  <si>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</si>
  <si>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</si>
  <si>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</si>
  <si>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</si>
  <si>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</si>
  <si>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</si>
  <si>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</si>
  <si>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</si>
  <si>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</si>
  <si>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</si>
  <si>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</si>
  <si>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</si>
  <si>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</si>
  <si>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</si>
  <si>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</si>
  <si>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</si>
  <si>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</si>
  <si>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</si>
  <si>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</si>
  <si>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</si>
  <si>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</si>
  <si>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</si>
  <si>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</si>
  <si>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</si>
  <si>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</si>
  <si>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</si>
  <si>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</si>
  <si>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</si>
  <si>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</si>
  <si>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</si>
  <si>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</si>
  <si>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</si>
  <si>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</si>
  <si>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</si>
  <si>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</si>
  <si>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</si>
  <si>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</si>
  <si>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</si>
  <si>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</si>
  <si>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</si>
  <si>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</si>
  <si>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</si>
  <si>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</si>
  <si>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</si>
  <si>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</si>
  <si>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</si>
  <si>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</si>
  <si>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</si>
  <si>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</si>
  <si>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</si>
  <si>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</si>
  <si>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</si>
  <si>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</si>
  <si>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</si>
  <si>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</si>
  <si>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</si>
  <si>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</si>
  <si>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</si>
  <si>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</si>
  <si>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</si>
  <si>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</si>
  <si>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</si>
  <si>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</si>
  <si>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</si>
  <si>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</si>
  <si>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</si>
  <si>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</si>
  <si>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</si>
  <si>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</si>
  <si>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</si>
  <si>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</si>
  <si>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</si>
  <si>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</si>
  <si>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</si>
  <si>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</si>
  <si>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</si>
  <si>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</si>
  <si>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</si>
  <si>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</si>
  <si>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</si>
  <si>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</si>
  <si>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</si>
  <si>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</si>
  <si>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</si>
  <si>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</si>
  <si>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</si>
  <si>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</si>
  <si>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</si>
  <si>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</si>
  <si>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</si>
  <si>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</si>
  <si>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</si>
  <si>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</si>
  <si>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</si>
  <si>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</si>
  <si>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</si>
  <si>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</si>
  <si>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</si>
  <si>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</si>
  <si>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</si>
  <si>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</si>
  <si>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</si>
  <si>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</si>
  <si>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</si>
  <si>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</si>
  <si>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</si>
  <si>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</si>
  <si>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</si>
  <si>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</si>
  <si>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</si>
  <si>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</si>
  <si>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</si>
  <si>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</si>
  <si>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</si>
  <si>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</si>
  <si>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</si>
  <si>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</si>
  <si>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</si>
  <si>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</si>
  <si>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</si>
  <si>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</si>
  <si>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</si>
  <si>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</si>
  <si>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</si>
  <si>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</si>
  <si>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</si>
  <si>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</si>
  <si>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</si>
  <si>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</si>
  <si>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</si>
  <si>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</si>
  <si>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</si>
  <si>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</si>
  <si>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</si>
  <si>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</si>
  <si>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</si>
  <si>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</si>
  <si>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</si>
  <si>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</si>
  <si>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</si>
  <si>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</si>
  <si>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</si>
  <si>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</si>
  <si>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</si>
  <si>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</si>
  <si>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</si>
  <si>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</si>
  <si>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</si>
  <si>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</si>
  <si>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</si>
  <si>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</si>
  <si>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</si>
  <si>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</si>
  <si>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</si>
  <si>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</si>
  <si>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</si>
  <si>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</si>
  <si>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</si>
  <si>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</si>
  <si>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</si>
  <si>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</si>
  <si>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</si>
  <si>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</si>
  <si>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</si>
  <si>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</si>
  <si>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</si>
  <si>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</si>
  <si>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</si>
  <si>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</si>
  <si>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</si>
  <si>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</si>
  <si>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</si>
  <si>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</si>
  <si>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</si>
  <si>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</si>
  <si>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</si>
  <si>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</si>
  <si>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</si>
  <si>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</si>
  <si>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</si>
  <si>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</si>
  <si>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</si>
  <si>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</si>
  <si>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</si>
  <si>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</si>
  <si>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</si>
  <si>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</si>
  <si>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</si>
  <si>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</si>
  <si>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</si>
  <si>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</si>
  <si>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</si>
  <si>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</si>
  <si>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</si>
  <si>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</si>
  <si>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</si>
  <si>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</si>
  <si>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</si>
  <si>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</si>
  <si>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</si>
  <si>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</si>
  <si>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</si>
  <si>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</si>
  <si>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</si>
  <si>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</si>
  <si>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</si>
  <si>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</si>
  <si>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</si>
  <si>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</si>
  <si>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</si>
  <si>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</si>
  <si>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</si>
  <si>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</si>
  <si>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</si>
  <si>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</si>
  <si>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</si>
  <si>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</si>
  <si>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</si>
  <si>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</si>
  <si>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</si>
  <si>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</si>
  <si>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</si>
  <si>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</si>
  <si>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</si>
  <si>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</si>
  <si>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</si>
  <si>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</si>
  <si>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</si>
  <si>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</si>
  <si>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</si>
  <si>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</si>
  <si>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</si>
  <si>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</si>
  <si>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</si>
  <si>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</si>
  <si>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</si>
  <si>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</si>
  <si>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</si>
  <si>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</si>
  <si>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</si>
  <si>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</si>
  <si>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</si>
  <si>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</si>
  <si>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</si>
  <si>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</si>
  <si>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</si>
  <si>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</si>
  <si>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</si>
  <si>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</si>
  <si>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</si>
  <si>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</si>
  <si>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</si>
  <si>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</si>
  <si>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</si>
  <si>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</si>
  <si>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</si>
  <si>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</si>
  <si>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</si>
  <si>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</si>
  <si>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</si>
  <si>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</si>
  <si>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</si>
  <si>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</si>
  <si>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</si>
  <si>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</si>
  <si>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</si>
  <si>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</si>
  <si>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</si>
  <si>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</si>
  <si>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</si>
  <si>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</si>
  <si>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</si>
  <si>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</si>
  <si>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</si>
  <si>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</si>
  <si>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</si>
  <si>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</si>
  <si>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</si>
  <si>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</si>
  <si>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</si>
  <si>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</si>
  <si>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</si>
  <si>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</si>
  <si>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</si>
  <si>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</si>
  <si>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</si>
  <si>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</si>
  <si>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</si>
  <si>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</si>
  <si>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</si>
  <si>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</si>
  <si>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</si>
  <si>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</si>
  <si>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</si>
  <si>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</si>
  <si>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</si>
  <si>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</si>
  <si>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</si>
  <si>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</si>
  <si>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</si>
  <si>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</si>
  <si>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</si>
  <si>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</si>
  <si>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</si>
  <si>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</si>
  <si>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</si>
  <si>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</si>
  <si>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</si>
  <si>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</si>
  <si>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</si>
  <si>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</si>
  <si>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</si>
  <si>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</si>
  <si>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</si>
  <si>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</si>
  <si>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</si>
  <si>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</si>
  <si>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</si>
  <si>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</si>
  <si>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</si>
  <si>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</si>
  <si>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</si>
  <si>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</si>
  <si>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</si>
  <si>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</si>
  <si>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</si>
  <si>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</si>
  <si>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</si>
  <si>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</si>
  <si>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</si>
  <si>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</si>
  <si>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</si>
  <si>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</si>
  <si>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</si>
  <si>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</si>
  <si>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</si>
  <si>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</si>
  <si>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</si>
  <si>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</si>
  <si>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</si>
  <si>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</si>
  <si>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</si>
  <si>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</si>
  <si>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</si>
  <si>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</si>
  <si>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</si>
  <si>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</si>
  <si>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</si>
  <si>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</si>
  <si>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</si>
  <si>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</si>
  <si>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</si>
  <si>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</si>
  <si>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</si>
  <si>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</si>
  <si>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</si>
  <si>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</si>
  <si>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</si>
  <si>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</si>
  <si>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</si>
  <si>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</si>
  <si>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</si>
  <si>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</si>
  <si>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</si>
  <si>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</si>
  <si>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</si>
  <si>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</si>
  <si>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</si>
  <si>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</si>
  <si>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</si>
  <si>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</si>
  <si>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</si>
  <si>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</si>
  <si>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</si>
  <si>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</si>
  <si>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</si>
  <si>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</si>
  <si>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</si>
  <si>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</si>
  <si>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</si>
  <si>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</si>
  <si>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</si>
  <si>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</si>
  <si>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</si>
  <si>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</si>
  <si>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</si>
  <si>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</si>
  <si>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</si>
  <si>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</si>
  <si>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</si>
  <si>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</si>
  <si>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</si>
  <si>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</si>
  <si>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</si>
  <si>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</si>
  <si>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</si>
  <si>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</si>
  <si>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</si>
  <si>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</si>
  <si>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</si>
  <si>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</si>
  <si>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</si>
  <si>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</si>
  <si>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</si>
  <si>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</si>
  <si>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</si>
  <si>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</si>
  <si>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</si>
  <si>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</si>
  <si>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</si>
  <si>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</si>
  <si>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</si>
  <si>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</si>
  <si>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</si>
  <si>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</si>
  <si>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</si>
  <si>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</si>
  <si>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</si>
  <si>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</si>
  <si>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</si>
  <si>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</si>
  <si>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</si>
  <si>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</si>
  <si>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</si>
  <si>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</si>
  <si>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</si>
  <si>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</si>
  <si>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</si>
  <si>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</si>
  <si>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</si>
  <si>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</si>
  <si>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</si>
  <si>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</si>
  <si>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</si>
  <si>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</si>
  <si>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</si>
  <si>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</si>
  <si>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</si>
  <si>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</si>
  <si>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</si>
  <si>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</si>
  <si>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</si>
  <si>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</si>
  <si>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</si>
  <si>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</si>
  <si>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</si>
  <si>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</si>
  <si>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</si>
  <si>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</si>
  <si>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</si>
  <si>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</si>
  <si>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</si>
  <si>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</si>
  <si>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</si>
  <si>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</si>
  <si>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</si>
  <si>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</si>
  <si>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</si>
  <si>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</si>
  <si>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</si>
  <si>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</si>
  <si>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</si>
  <si>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</si>
  <si>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</si>
  <si>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</si>
  <si>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</si>
  <si>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</si>
  <si>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</si>
  <si>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</si>
  <si>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</si>
  <si>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</si>
  <si>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</si>
  <si>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</si>
  <si>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</si>
  <si>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</si>
  <si>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</si>
  <si>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</si>
  <si>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</si>
  <si>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</si>
  <si>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</si>
  <si>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</si>
  <si>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</si>
  <si>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</si>
  <si>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</si>
  <si>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</si>
  <si>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</si>
  <si>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</si>
  <si>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</si>
  <si>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</si>
  <si>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</si>
  <si>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</si>
  <si>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</si>
  <si>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</si>
  <si>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</si>
  <si>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</si>
  <si>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</si>
  <si>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</si>
  <si>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</si>
  <si>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</si>
  <si>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</si>
  <si>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</si>
  <si>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</si>
  <si>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</si>
  <si>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</si>
  <si>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</si>
  <si>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</si>
  <si>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</si>
  <si>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</si>
  <si>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</si>
  <si>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</si>
  <si>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</si>
  <si>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</si>
  <si>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</si>
  <si>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</si>
  <si>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</si>
  <si>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</si>
  <si>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</si>
  <si>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</si>
  <si>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</si>
  <si>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</si>
  <si>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</si>
  <si>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</si>
  <si>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</si>
  <si>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</si>
  <si>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</si>
  <si>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</si>
  <si>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</si>
  <si>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</si>
  <si>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</si>
  <si>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</si>
  <si>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</si>
  <si>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</si>
  <si>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</si>
  <si>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</si>
  <si>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</si>
  <si>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</si>
  <si>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</si>
  <si>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</si>
  <si>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</si>
  <si>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</si>
  <si>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</si>
  <si>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</si>
  <si>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</si>
  <si>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</si>
  <si>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</si>
  <si>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</si>
  <si>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</si>
  <si>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</si>
  <si>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</si>
  <si>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</si>
  <si>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</si>
  <si>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</si>
  <si>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</si>
  <si>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</si>
  <si>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</si>
  <si>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</si>
  <si>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</si>
  <si>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</si>
  <si>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</si>
  <si>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</si>
  <si>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</si>
  <si>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</si>
  <si>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</si>
  <si>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</si>
  <si>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</si>
  <si>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</si>
  <si>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</si>
  <si>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</si>
  <si>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</si>
  <si>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</si>
  <si>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</si>
  <si>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</si>
  <si>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</si>
  <si>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</si>
  <si>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</si>
  <si>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</si>
  <si>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</si>
  <si>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</si>
  <si>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</si>
  <si>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</si>
  <si>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</si>
  <si>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</si>
  <si>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</si>
  <si>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</si>
  <si>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</si>
  <si>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</si>
  <si>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</si>
  <si>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</si>
  <si>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</si>
  <si>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</si>
  <si>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</si>
  <si>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</si>
  <si>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</si>
  <si>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</si>
  <si>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</si>
  <si>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</si>
  <si>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</si>
  <si>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</si>
  <si>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</si>
  <si>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</si>
  <si>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</si>
  <si>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</si>
  <si>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</si>
  <si>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</si>
  <si>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</si>
  <si>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</si>
  <si>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</si>
  <si>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</si>
  <si>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</si>
  <si>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</si>
  <si>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</si>
  <si>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</si>
  <si>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</si>
  <si>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</si>
  <si>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</si>
  <si>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</si>
  <si>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</si>
  <si>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</si>
  <si>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</si>
  <si>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</si>
  <si>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</si>
  <si>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</si>
  <si>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</si>
  <si>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</si>
  <si>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</si>
  <si>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</si>
  <si>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</si>
  <si>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</si>
  <si>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</si>
  <si>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</si>
  <si>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</si>
  <si>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</si>
  <si>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</si>
  <si>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</si>
  <si>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</si>
  <si>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</si>
  <si>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</si>
  <si>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</si>
  <si>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</si>
  <si>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</si>
  <si>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</si>
  <si>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</si>
  <si>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</si>
  <si>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</si>
  <si>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</si>
  <si>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</si>
  <si>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</si>
  <si>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</si>
  <si>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</si>
  <si>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</si>
  <si>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</si>
  <si>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</si>
  <si>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</si>
  <si>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</si>
  <si>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</si>
  <si>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</si>
  <si>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</si>
  <si>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</si>
  <si>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</si>
  <si>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</si>
  <si>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</si>
  <si>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</si>
  <si>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</si>
  <si>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</si>
  <si>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</si>
  <si>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</si>
  <si>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</si>
  <si>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</si>
  <si>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</si>
  <si>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</si>
  <si>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</si>
  <si>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</si>
  <si>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</si>
  <si>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</si>
  <si>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</si>
  <si>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</si>
  <si>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</si>
  <si>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</si>
  <si>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</si>
  <si>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</si>
  <si>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</si>
  <si>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</si>
  <si>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</si>
  <si>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</si>
  <si>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</si>
  <si>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</si>
  <si>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</si>
  <si>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</si>
  <si>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</si>
  <si>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</si>
  <si>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</si>
  <si>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</si>
  <si>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</si>
  <si>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</si>
  <si>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</si>
  <si>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</si>
  <si>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</si>
  <si>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</si>
  <si>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</si>
  <si>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</si>
  <si>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</si>
  <si>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</si>
  <si>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</si>
  <si>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</si>
  <si>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</si>
  <si>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</si>
  <si>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</si>
  <si>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</si>
  <si>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</si>
  <si>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</si>
  <si>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</si>
  <si>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</si>
  <si>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</si>
  <si>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</si>
  <si>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</si>
  <si>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</si>
  <si>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</si>
  <si>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</si>
  <si>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</si>
  <si>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</si>
  <si>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</si>
  <si>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</si>
  <si>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</si>
  <si>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</si>
  <si>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</si>
  <si>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</si>
  <si>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</si>
  <si>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</si>
  <si>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</si>
  <si>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</si>
  <si>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</si>
  <si>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</si>
  <si>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</si>
  <si>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</si>
  <si>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</si>
  <si>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</si>
  <si>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</si>
  <si>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</si>
  <si>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</si>
  <si>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</si>
  <si>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</si>
  <si>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</si>
  <si>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</si>
  <si>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</si>
  <si>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</si>
  <si>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</si>
  <si>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</si>
  <si>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</si>
  <si>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</si>
  <si>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</si>
  <si>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</si>
  <si>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</si>
  <si>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</si>
  <si>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</si>
  <si>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</si>
  <si>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</si>
  <si>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</si>
  <si>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</si>
  <si>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</si>
  <si>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</si>
  <si>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</si>
  <si>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</si>
  <si>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</si>
  <si>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</si>
  <si>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</si>
  <si>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</si>
  <si>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</si>
  <si>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</si>
  <si>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</si>
  <si>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</si>
  <si>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</si>
  <si>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</si>
  <si>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</si>
  <si>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</si>
  <si>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</si>
  <si>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</si>
  <si>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</si>
  <si>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</si>
  <si>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</si>
  <si>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</si>
  <si>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</si>
  <si>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</si>
  <si>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</si>
  <si>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</si>
  <si>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</si>
  <si>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</si>
  <si>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</si>
  <si>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</si>
  <si>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</si>
  <si>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</si>
  <si>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</si>
  <si>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</si>
  <si>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</si>
  <si>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</si>
  <si>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</si>
  <si>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</si>
  <si>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</si>
  <si>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</si>
  <si>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</si>
  <si>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</si>
  <si>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</si>
  <si>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</si>
  <si>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</si>
  <si>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</si>
  <si>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</si>
  <si>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</si>
  <si>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</si>
  <si>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</si>
  <si>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</si>
  <si>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</si>
  <si>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</si>
  <si>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</si>
  <si>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</si>
  <si>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</si>
  <si>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</si>
  <si>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</si>
  <si>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</si>
  <si>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</si>
  <si>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</si>
  <si>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</si>
  <si>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</si>
  <si>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</si>
  <si>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</si>
  <si>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</si>
  <si>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</si>
  <si>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</si>
  <si>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</si>
  <si>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</si>
  <si>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</si>
  <si>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</si>
  <si>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</si>
  <si>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</si>
  <si>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</si>
  <si>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</si>
  <si>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</si>
  <si>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</si>
  <si>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</si>
  <si>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</si>
  <si>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</si>
  <si>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</si>
  <si>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</si>
  <si>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</si>
  <si>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</si>
  <si>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</si>
  <si>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</si>
  <si>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</si>
  <si>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</si>
  <si>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</si>
  <si>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</si>
  <si>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</si>
  <si>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</si>
  <si>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</si>
  <si>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</si>
  <si>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</si>
  <si>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</si>
  <si>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</si>
  <si>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</si>
  <si>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</si>
  <si>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</si>
  <si>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</si>
  <si>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</si>
  <si>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</si>
  <si>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</si>
  <si>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</si>
  <si>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</si>
  <si>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</si>
  <si>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</si>
  <si>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</si>
  <si>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</si>
  <si>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</si>
  <si>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</si>
  <si>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</si>
  <si>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</si>
  <si>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</si>
  <si>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</si>
  <si>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</si>
  <si>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</si>
  <si>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</si>
  <si>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</si>
  <si>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</si>
  <si>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</si>
  <si>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</si>
  <si>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</si>
  <si>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</si>
  <si>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</si>
  <si>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</si>
  <si>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</si>
  <si>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</si>
  <si>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</si>
  <si>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</si>
  <si>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</si>
  <si>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</si>
  <si>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</si>
  <si>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</si>
  <si>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</si>
  <si>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</si>
  <si>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</si>
  <si>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</si>
  <si>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</si>
  <si>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</si>
  <si>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</si>
  <si>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</si>
  <si>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</si>
  <si>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</si>
  <si>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</si>
  <si>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</si>
  <si>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</si>
  <si>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</si>
  <si>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</si>
  <si>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</si>
  <si>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</si>
  <si>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</si>
  <si>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</si>
  <si>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</si>
  <si>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</si>
  <si>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</si>
  <si>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</si>
  <si>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</si>
  <si>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</si>
  <si>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</si>
  <si>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</si>
  <si>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</si>
  <si>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</si>
  <si>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</si>
  <si>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</si>
  <si>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</si>
  <si>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</si>
  <si>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</si>
  <si>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</si>
  <si>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</si>
  <si>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</si>
  <si>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</si>
  <si>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</si>
  <si>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</si>
  <si>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</si>
  <si>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</si>
  <si>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</si>
  <si>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</si>
  <si>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</si>
  <si>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</si>
  <si>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</si>
  <si>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</si>
  <si>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</si>
  <si>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</si>
  <si>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</si>
  <si>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</si>
  <si>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</si>
  <si>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</si>
  <si>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</si>
  <si>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</si>
  <si>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</si>
  <si>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</si>
  <si>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</si>
  <si>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</si>
  <si>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</si>
  <si>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</si>
  <si>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</si>
  <si>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</si>
  <si>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</si>
  <si>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</si>
  <si>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</si>
  <si>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</si>
  <si>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</si>
  <si>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</si>
  <si>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</si>
  <si>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</si>
  <si>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</si>
  <si>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</si>
  <si>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</si>
  <si>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</si>
  <si>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</si>
  <si>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</si>
  <si>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</si>
  <si>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</si>
  <si>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</si>
  <si>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</si>
  <si>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</si>
  <si>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</si>
  <si>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</si>
  <si>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</si>
  <si>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</si>
  <si>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</si>
  <si>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</si>
  <si>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</si>
  <si>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</si>
  <si>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</si>
  <si>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</si>
  <si>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</si>
  <si>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</si>
  <si>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</si>
  <si>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</si>
  <si>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</si>
  <si>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</si>
  <si>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</si>
  <si>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</si>
  <si>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</si>
  <si>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</si>
  <si>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</si>
  <si>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</si>
  <si>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</si>
  <si>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</si>
  <si>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</si>
  <si>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</si>
  <si>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</si>
  <si>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</si>
  <si>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</si>
  <si>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</si>
  <si>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</si>
  <si>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</si>
  <si>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</si>
  <si>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</si>
  <si>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</si>
  <si>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</si>
  <si>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</si>
  <si>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</si>
  <si>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</si>
  <si>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</si>
  <si>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</si>
  <si>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</si>
  <si>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</si>
  <si>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</si>
  <si>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</si>
  <si>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</si>
  <si>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</si>
  <si>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</si>
  <si>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</si>
  <si>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</si>
  <si>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</si>
  <si>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</si>
  <si>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</si>
  <si>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</si>
  <si>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</si>
  <si>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</si>
  <si>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</si>
  <si>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</si>
  <si>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</si>
  <si>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</si>
  <si>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</si>
  <si>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</si>
  <si>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</si>
  <si>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</si>
  <si>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</si>
  <si>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</si>
  <si>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</si>
  <si>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</si>
  <si>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</si>
  <si>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</si>
  <si>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</si>
  <si>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</si>
  <si>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</si>
  <si>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</si>
  <si>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</si>
  <si>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</si>
  <si>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</si>
  <si>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</si>
  <si>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</si>
  <si>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</si>
  <si>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</si>
  <si>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</si>
  <si>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</si>
  <si>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</si>
  <si>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</si>
  <si>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</si>
  <si>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</si>
  <si>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</si>
  <si>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</si>
  <si>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</si>
  <si>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</si>
  <si>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</si>
  <si>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</si>
  <si>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</si>
  <si>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</si>
  <si>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</si>
  <si>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</si>
  <si>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</si>
  <si>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</si>
  <si>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</si>
  <si>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</si>
  <si>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</si>
  <si>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</si>
  <si>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</si>
  <si>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</si>
  <si>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</si>
  <si>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</si>
  <si>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</si>
  <si>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</si>
  <si>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</si>
  <si>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</si>
  <si>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</si>
  <si>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</si>
  <si>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</si>
  <si>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</si>
  <si>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</si>
  <si>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</si>
  <si>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</si>
  <si>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</si>
  <si>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</si>
  <si>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</si>
  <si>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</si>
  <si>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</si>
  <si>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</si>
  <si>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</si>
  <si>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</si>
  <si>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</si>
  <si>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</si>
  <si>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</si>
  <si>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</si>
  <si>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</si>
  <si>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</si>
  <si>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</si>
  <si>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</si>
  <si>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</si>
  <si>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</si>
  <si>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</si>
  <si>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</si>
  <si>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</si>
  <si>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</si>
  <si>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</si>
  <si>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</si>
  <si>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</si>
  <si>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</si>
  <si>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</si>
  <si>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</si>
  <si>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</si>
  <si>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</si>
  <si>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</si>
  <si>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</si>
  <si>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</si>
  <si>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</si>
  <si>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</si>
  <si>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</si>
  <si>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</si>
  <si>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</si>
  <si>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</si>
  <si>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</si>
  <si>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</si>
  <si>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</si>
  <si>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</si>
  <si>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</si>
  <si>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</si>
  <si>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</si>
  <si>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</si>
  <si>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</si>
  <si>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</si>
  <si>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</si>
  <si>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</si>
  <si>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</si>
  <si>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</si>
  <si>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</si>
  <si>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</si>
  <si>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</si>
  <si>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</si>
  <si>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</si>
  <si>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</si>
  <si>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</si>
  <si>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</si>
  <si>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</si>
  <si>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</si>
  <si>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</si>
  <si>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</si>
  <si>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</si>
  <si>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</si>
  <si>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</si>
  <si>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</si>
  <si>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</si>
  <si>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</si>
  <si>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</si>
  <si>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</si>
  <si>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</si>
  <si>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</si>
  <si>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</si>
  <si>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</si>
  <si>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</si>
  <si>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</si>
  <si>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</si>
  <si>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</si>
  <si>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</si>
  <si>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</si>
  <si>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</si>
  <si>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</si>
  <si>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</si>
  <si>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</si>
  <si>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</si>
  <si>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</si>
  <si>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</si>
  <si>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</si>
  <si>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</si>
  <si>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</si>
  <si>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</si>
  <si>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</si>
  <si>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</si>
  <si>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</si>
  <si>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</si>
  <si>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</si>
  <si>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</si>
  <si>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</si>
  <si>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</si>
  <si>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</si>
  <si>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</si>
  <si>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</si>
  <si>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</si>
  <si>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</si>
  <si>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</si>
  <si>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</si>
  <si>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</si>
  <si>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</si>
  <si>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</si>
  <si>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</si>
  <si>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</si>
  <si>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</si>
  <si>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</si>
  <si>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</si>
  <si>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</si>
  <si>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</si>
  <si>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</si>
  <si>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</si>
  <si>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</si>
  <si>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</si>
  <si>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</si>
  <si>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</si>
  <si>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</si>
  <si>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</si>
  <si>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</si>
  <si>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</si>
  <si>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</si>
  <si>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</si>
  <si>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</si>
  <si>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</si>
  <si>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</si>
  <si>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</si>
  <si>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</si>
  <si>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</si>
  <si>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</si>
  <si>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</si>
  <si>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</si>
  <si>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</si>
  <si>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</si>
  <si>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</si>
  <si>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</si>
  <si>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</si>
  <si>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</si>
  <si>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</si>
  <si>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</si>
  <si>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</si>
  <si>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</si>
  <si>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</si>
  <si>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</si>
  <si>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</si>
  <si>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</si>
  <si>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</si>
  <si>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</si>
  <si>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</si>
  <si>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</si>
  <si>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</si>
  <si>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</si>
  <si>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</si>
  <si>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</si>
  <si>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</si>
  <si>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</si>
  <si>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</si>
  <si>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</si>
  <si>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</si>
  <si>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</si>
  <si>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</si>
  <si>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</si>
  <si>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</si>
  <si>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</si>
  <si>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</si>
  <si>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</si>
  <si>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</si>
  <si>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</si>
  <si>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</si>
  <si>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</si>
  <si>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</si>
  <si>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</si>
  <si>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</si>
  <si>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</si>
  <si>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</si>
  <si>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</si>
  <si>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</si>
  <si>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</si>
  <si>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</si>
  <si>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</si>
  <si>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</si>
  <si>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</si>
  <si>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</si>
  <si>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</si>
  <si>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</si>
  <si>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</si>
  <si>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</si>
  <si>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</si>
  <si>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</si>
  <si>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</si>
  <si>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</si>
  <si>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</si>
  <si>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</si>
  <si>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</si>
  <si>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</si>
  <si>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</si>
  <si>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</si>
  <si>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</si>
  <si>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</si>
  <si>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</si>
  <si>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</si>
  <si>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</si>
  <si>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</si>
  <si>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</si>
  <si>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</si>
  <si>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</si>
  <si>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</si>
  <si>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</si>
  <si>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</si>
  <si>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</si>
  <si>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</si>
  <si>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</si>
  <si>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</si>
  <si>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</si>
  <si>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</si>
  <si>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</si>
  <si>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</si>
  <si>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</si>
  <si>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</si>
  <si>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</si>
  <si>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</si>
  <si>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</si>
  <si>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</si>
  <si>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</si>
  <si>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</si>
  <si>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</si>
  <si>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</si>
  <si>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</si>
  <si>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</si>
  <si>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</si>
  <si>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</si>
  <si>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</si>
  <si>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</si>
  <si>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</si>
  <si>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</si>
  <si>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</si>
  <si>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</si>
  <si>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</si>
  <si>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</si>
  <si>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</si>
  <si>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</si>
  <si>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</si>
  <si>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</si>
  <si>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</si>
  <si>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</si>
  <si>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</si>
  <si>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</si>
  <si>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</si>
  <si>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</si>
  <si>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</si>
  <si>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</si>
  <si>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</si>
  <si>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</si>
  <si>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</si>
  <si>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</si>
  <si>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</si>
  <si>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</si>
  <si>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</si>
  <si>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</si>
  <si>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</si>
  <si>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</si>
  <si>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</si>
  <si>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</si>
  <si>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</si>
  <si>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</si>
  <si>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</si>
  <si>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</si>
  <si>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</si>
  <si>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</si>
  <si>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</si>
  <si>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</si>
  <si>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</si>
  <si>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</si>
  <si>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</si>
  <si>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</si>
  <si>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</si>
  <si>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</si>
  <si>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</si>
  <si>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</si>
  <si>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</si>
  <si>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</si>
  <si>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</si>
  <si>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</si>
  <si>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</si>
  <si>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</si>
  <si>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</si>
  <si>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</si>
  <si>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</si>
  <si>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</si>
  <si>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</si>
  <si>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</si>
  <si>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</si>
  <si>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</si>
  <si>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</si>
  <si>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</si>
  <si>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</si>
  <si>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</si>
  <si>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</si>
  <si>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</si>
  <si>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</si>
  <si>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</si>
  <si>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</si>
  <si>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</si>
  <si>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</si>
  <si>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</si>
  <si>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</si>
  <si>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</si>
  <si>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</si>
  <si>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</si>
  <si>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</si>
  <si>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</si>
  <si>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</si>
  <si>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</si>
  <si>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</si>
  <si>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</si>
  <si>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</si>
  <si>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</si>
  <si>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</si>
  <si>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</si>
  <si>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</si>
  <si>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</si>
  <si>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</si>
  <si>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</si>
  <si>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</si>
  <si>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</si>
  <si>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</si>
  <si>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</si>
  <si>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</si>
  <si>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</si>
  <si>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</si>
  <si>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</si>
  <si>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</si>
  <si>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</si>
  <si>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</si>
  <si>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</si>
  <si>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</si>
  <si>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</si>
  <si>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</si>
  <si>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</si>
  <si>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</si>
  <si>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</si>
  <si>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</si>
  <si>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</si>
  <si>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</si>
  <si>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</si>
  <si>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</si>
  <si>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</si>
  <si>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</si>
  <si>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</si>
  <si>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</si>
  <si>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</si>
  <si>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</si>
  <si>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</si>
  <si>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</si>
  <si>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</si>
  <si>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</si>
  <si>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</si>
  <si>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</si>
  <si>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</si>
  <si>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</si>
  <si>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</si>
  <si>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</si>
  <si>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</si>
  <si>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</si>
  <si>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</si>
  <si>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</si>
  <si>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</si>
  <si>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</si>
  <si>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</si>
  <si>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</si>
  <si>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</si>
  <si>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</si>
  <si>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</si>
  <si>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</si>
  <si>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</si>
  <si>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</si>
  <si>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</si>
  <si>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</si>
  <si>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</si>
  <si>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</si>
  <si>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</si>
  <si>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</si>
  <si>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</si>
  <si>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</si>
  <si>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</si>
  <si>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</si>
  <si>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</si>
  <si>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</si>
  <si>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</si>
  <si>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</si>
  <si>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</si>
  <si>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</si>
  <si>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</si>
  <si>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</si>
  <si>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</si>
  <si>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</si>
  <si>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</si>
  <si>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</si>
  <si>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</si>
  <si>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</si>
  <si>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</si>
  <si>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</si>
  <si>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</si>
  <si>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</si>
  <si>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</si>
  <si>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</si>
  <si>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</si>
  <si>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</si>
  <si>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</si>
  <si>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</si>
  <si>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</si>
  <si>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</si>
  <si>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</si>
  <si>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</si>
  <si>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</si>
  <si>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</si>
  <si>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</si>
  <si>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</si>
  <si>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</si>
  <si>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</si>
  <si>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</si>
  <si>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</si>
  <si>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</si>
  <si>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</si>
  <si>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</si>
  <si>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</si>
  <si>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</si>
  <si>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</si>
  <si>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</si>
  <si>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</si>
  <si>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</si>
  <si>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</si>
  <si>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</si>
  <si>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</si>
  <si>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</si>
  <si>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</si>
  <si>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</si>
  <si>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</si>
  <si>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</si>
  <si>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</si>
  <si>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</si>
  <si>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</si>
  <si>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</si>
  <si>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</si>
  <si>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</si>
  <si>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</si>
  <si>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</si>
  <si>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</si>
  <si>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</si>
  <si>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</si>
  <si>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</si>
  <si>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</si>
  <si>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</si>
  <si>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</si>
  <si>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</si>
  <si>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</si>
  <si>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</si>
  <si>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</si>
  <si>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</si>
  <si>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</si>
  <si>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</si>
  <si>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</si>
  <si>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</si>
  <si>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</si>
  <si>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</si>
  <si>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</si>
  <si>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</si>
  <si>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</si>
  <si>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</si>
  <si>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</si>
  <si>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</si>
  <si>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</si>
  <si>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</si>
  <si>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</si>
  <si>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</si>
  <si>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</si>
  <si>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</si>
  <si>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</si>
  <si>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</si>
  <si>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</si>
  <si>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</si>
  <si>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</si>
  <si>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</si>
  <si>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</si>
  <si>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</si>
  <si>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</si>
  <si>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</si>
  <si>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</si>
  <si>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</si>
  <si>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</si>
  <si>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</si>
  <si>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</si>
  <si>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</si>
  <si>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</si>
  <si>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</si>
  <si>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</si>
  <si>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</si>
  <si>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</si>
  <si>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</si>
  <si>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</si>
  <si>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</si>
  <si>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</si>
  <si>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</si>
  <si>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</si>
  <si>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</si>
  <si>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</si>
  <si>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</si>
  <si>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</si>
  <si>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</si>
  <si>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</si>
  <si>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</si>
  <si>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</si>
  <si>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</si>
  <si>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</si>
  <si>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</si>
  <si>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</si>
  <si>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</si>
  <si>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</si>
  <si>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</si>
  <si>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</si>
  <si>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</si>
  <si>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</si>
  <si>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</si>
  <si>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</si>
  <si>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</si>
  <si>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</si>
  <si>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</si>
  <si>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</si>
  <si>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</si>
  <si>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</si>
  <si>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</si>
  <si>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</si>
  <si>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</si>
  <si>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</si>
  <si>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</si>
  <si>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</si>
  <si>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</si>
  <si>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</si>
  <si>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</si>
  <si>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</si>
  <si>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</si>
  <si>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</si>
  <si>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</si>
  <si>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</si>
  <si>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</si>
  <si>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</si>
  <si>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</si>
  <si>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</si>
  <si>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</si>
  <si>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</si>
  <si>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</si>
  <si>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</si>
  <si>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</si>
  <si>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</si>
  <si>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</si>
  <si>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</si>
  <si>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</si>
  <si>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</si>
  <si>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</si>
  <si>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</si>
  <si>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</si>
  <si>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</si>
  <si>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</si>
  <si>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</si>
  <si>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</si>
  <si>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</si>
  <si>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</si>
  <si>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</si>
  <si>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</si>
  <si>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</si>
  <si>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</si>
  <si>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</si>
  <si>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</si>
  <si>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</si>
  <si>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</si>
  <si>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</si>
  <si>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</si>
  <si>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</si>
  <si>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</si>
  <si>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</si>
  <si>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</si>
  <si>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</si>
  <si>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</si>
  <si>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</si>
  <si>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</si>
  <si>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</si>
  <si>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</si>
  <si>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</si>
  <si>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</si>
  <si>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</si>
  <si>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</si>
  <si>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</si>
  <si>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</si>
  <si>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</si>
  <si>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</si>
  <si>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</si>
  <si>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</si>
  <si>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</si>
  <si>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</si>
  <si>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</si>
  <si>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</si>
  <si>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</si>
  <si>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</si>
  <si>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</si>
  <si>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</si>
  <si>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</si>
  <si>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</si>
  <si>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</si>
  <si>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</si>
  <si>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</si>
  <si>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</si>
  <si>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</si>
  <si>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</si>
  <si>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</si>
  <si>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</si>
  <si>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</si>
  <si>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</si>
  <si>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</si>
  <si>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</si>
  <si>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</si>
  <si>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</si>
  <si>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</si>
  <si>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</si>
  <si>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</si>
  <si>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</si>
  <si>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</si>
  <si>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</si>
  <si>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</si>
  <si>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</si>
  <si>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</si>
  <si>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</si>
  <si>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</si>
  <si>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</si>
  <si>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</si>
  <si>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</si>
  <si>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</si>
  <si>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</si>
  <si>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</si>
  <si>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</si>
  <si>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</si>
  <si>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</si>
  <si>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</si>
  <si>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</si>
  <si>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</si>
  <si>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</si>
  <si>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</si>
  <si>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</si>
  <si>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</si>
  <si>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</si>
  <si>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</si>
  <si>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</si>
  <si>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</si>
  <si>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</si>
  <si>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</si>
  <si>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</si>
  <si>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</si>
  <si>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</si>
  <si>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</si>
  <si>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</si>
  <si>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</si>
  <si>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</si>
  <si>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</si>
  <si>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</si>
  <si>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</si>
  <si>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</si>
  <si>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</si>
  <si>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</si>
  <si>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</si>
  <si>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</si>
  <si>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</si>
  <si>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</si>
  <si>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</si>
  <si>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</si>
  <si>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</si>
  <si>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</si>
  <si>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</si>
  <si>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</si>
  <si>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</si>
  <si>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</si>
  <si>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</si>
  <si>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</si>
  <si>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</si>
  <si>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</si>
  <si>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</si>
  <si>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</si>
  <si>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</si>
  <si>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</si>
  <si>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</si>
  <si>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</si>
  <si>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</si>
  <si>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</si>
  <si>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</si>
  <si>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</si>
  <si>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</si>
  <si>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</si>
  <si>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</si>
  <si>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</si>
  <si>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</si>
  <si>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</si>
  <si>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</si>
  <si>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</si>
  <si>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</si>
  <si>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</si>
  <si>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</si>
  <si>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</si>
  <si>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</si>
  <si>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</si>
  <si>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</si>
  <si>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</si>
  <si>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</si>
  <si>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</si>
  <si>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</si>
  <si>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</si>
  <si>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</si>
  <si>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</si>
  <si>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</si>
  <si>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</si>
  <si>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</si>
  <si>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</si>
  <si>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</si>
  <si>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</si>
  <si>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</si>
  <si>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</si>
  <si>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</si>
  <si>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</si>
  <si>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</si>
  <si>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</si>
  <si>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</si>
  <si>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</si>
  <si>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</si>
  <si>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</si>
  <si>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</si>
  <si>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</si>
  <si>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</si>
  <si>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</si>
  <si>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</si>
  <si>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</si>
  <si>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</si>
  <si>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</si>
  <si>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</si>
  <si>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</si>
  <si>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</si>
  <si>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</si>
  <si>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</si>
  <si>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</si>
  <si>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</si>
  <si>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</si>
  <si>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</si>
  <si>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</si>
  <si>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</si>
  <si>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</si>
  <si>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</si>
  <si>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</si>
  <si>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</si>
  <si>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</si>
  <si>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</si>
  <si>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</si>
  <si>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</si>
  <si>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</si>
  <si>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</si>
  <si>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</si>
  <si>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</si>
  <si>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</si>
  <si>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</si>
  <si>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</si>
  <si>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</si>
  <si>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</si>
  <si>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</si>
  <si>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</si>
  <si>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</si>
  <si>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</si>
  <si>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</si>
  <si>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</si>
  <si>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</si>
  <si>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</si>
  <si>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</si>
  <si>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</si>
  <si>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</si>
  <si>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</si>
  <si>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</si>
  <si>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</si>
  <si>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</si>
  <si>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</si>
  <si>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</si>
  <si>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</si>
  <si>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</si>
  <si>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</si>
  <si>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</si>
  <si>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</si>
  <si>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</si>
  <si>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</si>
  <si>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</si>
  <si>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</si>
  <si>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</si>
  <si>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</si>
  <si>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</si>
  <si>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</si>
  <si>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</si>
  <si>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</si>
  <si>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</si>
  <si>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</si>
  <si>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</si>
  <si>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</si>
  <si>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</si>
  <si>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</si>
  <si>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</si>
  <si>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</si>
  <si>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</si>
  <si>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</si>
  <si>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</si>
  <si>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</si>
  <si>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</si>
  <si>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</si>
  <si>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</si>
  <si>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</si>
  <si>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</si>
  <si>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</si>
  <si>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</si>
  <si>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</si>
  <si>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</si>
  <si>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</si>
  <si>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</si>
  <si>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</si>
  <si>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</si>
  <si>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</si>
  <si>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</si>
  <si>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</si>
  <si>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</si>
  <si>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</si>
  <si>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</si>
  <si>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</si>
  <si>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</si>
  <si>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</si>
  <si>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</si>
  <si>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</si>
  <si>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</si>
  <si>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</si>
  <si>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</si>
  <si>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</si>
  <si>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</si>
  <si>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</si>
  <si>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</si>
  <si>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</si>
  <si>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</si>
  <si>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</si>
  <si>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</si>
  <si>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</si>
  <si>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</si>
  <si>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</si>
  <si>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</si>
  <si>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</si>
  <si>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</si>
  <si>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</si>
  <si>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</si>
  <si>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</si>
  <si>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</si>
  <si>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</si>
  <si>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</si>
  <si>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</si>
  <si>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</si>
  <si>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</si>
  <si>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</si>
  <si>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</si>
  <si>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</si>
  <si>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</si>
  <si>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</si>
  <si>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</si>
  <si>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</si>
  <si>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</si>
  <si>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</si>
  <si>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</si>
  <si>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</si>
  <si>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</si>
  <si>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</si>
  <si>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</si>
  <si>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</si>
  <si>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</si>
  <si>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</si>
  <si>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</si>
  <si>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</si>
  <si>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</si>
  <si>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</si>
  <si>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</si>
  <si>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</si>
  <si>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</si>
  <si>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</si>
  <si>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</si>
  <si>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</si>
  <si>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</si>
  <si>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</si>
  <si>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</si>
  <si>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</si>
  <si>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</si>
  <si>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</si>
  <si>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</si>
  <si>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</si>
  <si>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</si>
  <si>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</si>
  <si>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</si>
  <si>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</si>
  <si>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</si>
  <si>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</si>
  <si>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</si>
  <si>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</si>
  <si>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</si>
  <si>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</si>
  <si>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</si>
  <si>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</si>
  <si>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</si>
  <si>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</si>
  <si>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</si>
  <si>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</si>
  <si>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</si>
  <si>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</si>
  <si>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</si>
  <si>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</si>
  <si>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</si>
  <si>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</si>
  <si>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</si>
  <si>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</si>
  <si>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</si>
  <si>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</si>
  <si>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</si>
  <si>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</si>
  <si>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</si>
  <si>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</si>
  <si>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</si>
  <si>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</si>
  <si>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</si>
  <si>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</si>
  <si>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</si>
  <si>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</si>
  <si>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</si>
  <si>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</si>
  <si>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</si>
  <si>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</si>
  <si>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</si>
  <si>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</si>
  <si>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</si>
  <si>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</si>
  <si>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</si>
  <si>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</si>
  <si>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</si>
  <si>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</si>
  <si>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</si>
  <si>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</si>
  <si>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</si>
  <si>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</si>
  <si>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</si>
  <si>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</si>
  <si>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</si>
  <si>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</si>
  <si>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</si>
  <si>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</si>
  <si>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</si>
  <si>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</si>
  <si>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</si>
  <si>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</si>
  <si>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</si>
  <si>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</si>
  <si>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</si>
  <si>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</si>
  <si>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</si>
  <si>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</si>
  <si>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</si>
  <si>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</si>
  <si>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</si>
  <si>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</si>
  <si>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</si>
  <si>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</si>
  <si>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</si>
  <si>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</si>
  <si>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</si>
  <si>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</si>
  <si>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</si>
  <si>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</si>
  <si>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</si>
  <si>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</si>
  <si>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</si>
  <si>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</si>
  <si>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</si>
  <si>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</si>
  <si>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</si>
  <si>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</si>
  <si>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</si>
  <si>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</si>
  <si>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</si>
  <si>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</si>
  <si>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</si>
  <si>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</si>
  <si>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</si>
  <si>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</si>
  <si>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</si>
  <si>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</si>
  <si>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</si>
  <si>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</si>
  <si>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</si>
  <si>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</si>
  <si>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</si>
  <si>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</si>
  <si>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</si>
  <si>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</si>
  <si>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</si>
  <si>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</si>
  <si>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</si>
  <si>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</si>
  <si>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</si>
  <si>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</si>
  <si>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</si>
  <si>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</si>
  <si>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</si>
  <si>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</si>
  <si>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</si>
  <si>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</si>
  <si>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</si>
  <si>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</si>
  <si>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</si>
  <si>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</si>
  <si>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</si>
  <si>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</si>
  <si>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</si>
  <si>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</si>
  <si>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</si>
  <si>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</si>
  <si>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</si>
  <si>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</si>
  <si>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</si>
  <si>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</si>
  <si>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</si>
  <si>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</si>
  <si>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</si>
  <si>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</si>
  <si>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</si>
  <si>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</si>
  <si>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</si>
  <si>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</si>
  <si>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</si>
  <si>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</si>
  <si>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</si>
  <si>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</si>
  <si>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</si>
  <si>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</si>
  <si>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</si>
  <si>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</si>
  <si>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</si>
  <si>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</si>
  <si>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</si>
  <si>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</si>
  <si>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</si>
  <si>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</si>
  <si>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</si>
  <si>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</si>
  <si>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</si>
  <si>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</si>
  <si>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</si>
  <si>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</si>
  <si>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</si>
  <si>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</si>
  <si>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</si>
  <si>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</si>
  <si>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</si>
  <si>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</si>
  <si>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</si>
  <si>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</si>
  <si>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</si>
  <si>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</si>
  <si>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</si>
  <si>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</si>
  <si>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</si>
  <si>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</si>
  <si>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</si>
  <si>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</si>
  <si>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</si>
  <si>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</si>
  <si>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</si>
  <si>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</si>
  <si>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</si>
  <si>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</si>
  <si>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</si>
  <si>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</si>
  <si>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</si>
  <si>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</si>
  <si>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</si>
  <si>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</si>
  <si>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</si>
  <si>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</si>
  <si>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</si>
  <si>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</si>
  <si>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</si>
  <si>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</si>
  <si>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</si>
  <si>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</si>
  <si>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</si>
  <si>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</si>
  <si>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</si>
  <si>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</si>
  <si>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</si>
  <si>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</si>
  <si>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</si>
  <si>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</si>
  <si>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</si>
  <si>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</si>
  <si>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</si>
  <si>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</si>
  <si>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</si>
  <si>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</si>
  <si>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</si>
  <si>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</si>
  <si>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</si>
  <si>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</si>
  <si>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</si>
  <si>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</si>
  <si>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</si>
  <si>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</si>
  <si>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</si>
  <si>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</si>
  <si>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</si>
  <si>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</si>
  <si>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</si>
  <si>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</si>
  <si>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</si>
  <si>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</si>
  <si>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</si>
  <si>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</si>
  <si>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</si>
  <si>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</si>
  <si>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</si>
  <si>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</si>
  <si>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</si>
  <si>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</si>
  <si>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</si>
  <si>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</si>
  <si>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</si>
  <si>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</si>
  <si>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</si>
  <si>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</si>
  <si>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</si>
  <si>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</si>
  <si>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</si>
  <si>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</si>
  <si>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</si>
  <si>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</si>
  <si>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</si>
  <si>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</si>
  <si>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</si>
  <si>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</si>
  <si>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</si>
  <si>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</si>
  <si>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</si>
  <si>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</si>
  <si>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</si>
  <si>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</si>
  <si>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</si>
  <si>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</si>
  <si>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</si>
  <si>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</si>
  <si>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</si>
  <si>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</si>
  <si>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</si>
  <si>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</si>
  <si>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</si>
  <si>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</si>
  <si>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</si>
  <si>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</si>
  <si>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</si>
  <si>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</si>
  <si>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</si>
  <si>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</si>
  <si>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</si>
  <si>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</si>
  <si>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</si>
  <si>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</si>
  <si>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</si>
  <si>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</si>
  <si>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</si>
  <si>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</si>
  <si>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</si>
  <si>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</si>
  <si>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</si>
  <si>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</si>
  <si>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</si>
  <si>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</si>
  <si>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</si>
  <si>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</si>
  <si>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</si>
  <si>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</si>
  <si>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</si>
  <si>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</si>
  <si>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</si>
  <si>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</si>
  <si>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</si>
  <si>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</si>
  <si>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</si>
  <si>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</si>
  <si>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</si>
  <si>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</si>
  <si>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</si>
  <si>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</si>
  <si>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</si>
  <si>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</si>
  <si>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</si>
  <si>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</si>
  <si>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</si>
  <si>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</si>
  <si>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</si>
  <si>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</si>
  <si>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</si>
  <si>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</si>
  <si>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</si>
  <si>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</si>
  <si>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</si>
  <si>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</si>
  <si>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</si>
  <si>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</si>
  <si>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</si>
  <si>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</si>
  <si>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</si>
  <si>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</si>
  <si>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</si>
  <si>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</si>
  <si>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</si>
  <si>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</si>
  <si>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</si>
  <si>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</si>
  <si>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</si>
  <si>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</si>
  <si>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</si>
  <si>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</si>
  <si>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</si>
  <si>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</si>
  <si>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</si>
  <si>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</si>
  <si>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</si>
  <si>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</si>
  <si>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</si>
  <si>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</si>
  <si>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</si>
  <si>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</si>
  <si>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</si>
  <si>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</si>
  <si>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</si>
  <si>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</si>
  <si>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</si>
  <si>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</si>
  <si>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</si>
  <si>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</si>
  <si>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</si>
  <si>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</si>
  <si>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</si>
  <si>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</si>
  <si>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</si>
  <si>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</si>
  <si>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</si>
  <si>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</si>
  <si>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</si>
  <si>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</si>
  <si>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</si>
  <si>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</si>
  <si>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</si>
  <si>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</si>
  <si>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</si>
  <si>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</si>
  <si>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</si>
  <si>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</si>
  <si>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</si>
  <si>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</si>
  <si>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</si>
  <si>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</si>
  <si>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</si>
  <si>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</si>
  <si>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</si>
  <si>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</si>
  <si>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</si>
  <si>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</si>
  <si>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</si>
  <si>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</si>
  <si>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</si>
  <si>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</si>
  <si>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</si>
  <si>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</si>
  <si>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</si>
  <si>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</si>
  <si>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</si>
  <si>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</si>
  <si>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</si>
  <si>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</si>
  <si>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</si>
  <si>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</si>
  <si>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</si>
  <si>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</si>
  <si>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</si>
  <si>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</si>
  <si>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</si>
  <si>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</si>
  <si>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</si>
  <si>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</si>
  <si>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</si>
  <si>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</si>
  <si>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</si>
  <si>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</si>
  <si>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</si>
  <si>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</si>
  <si>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</si>
  <si>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</si>
  <si>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</si>
  <si>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</si>
  <si>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</si>
  <si>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</si>
  <si>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</si>
  <si>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</si>
  <si>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</si>
  <si>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</si>
  <si>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</si>
  <si>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</si>
  <si>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</si>
  <si>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</si>
  <si>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</si>
  <si>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</si>
  <si>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</si>
  <si>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</si>
  <si>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</si>
  <si>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</si>
  <si>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</si>
  <si>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</si>
  <si>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</si>
  <si>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</si>
  <si>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</si>
  <si>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</si>
  <si>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</si>
  <si>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</si>
  <si>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</si>
  <si>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</si>
  <si>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</si>
  <si>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</si>
  <si>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</si>
  <si>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</si>
  <si>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</si>
  <si>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</si>
  <si>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</si>
  <si>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</si>
  <si>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</si>
  <si>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</si>
  <si>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</si>
  <si>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</si>
  <si>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</si>
  <si>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</si>
  <si>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</si>
  <si>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</si>
  <si>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</si>
  <si>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</si>
  <si>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</si>
  <si>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</si>
  <si>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</si>
  <si>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</si>
  <si>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</si>
  <si>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</si>
  <si>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</si>
  <si>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</si>
  <si>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</si>
  <si>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</si>
  <si>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</si>
  <si>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</si>
  <si>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</si>
  <si>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</si>
  <si>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</si>
  <si>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</si>
  <si>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</si>
  <si>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</si>
  <si>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</si>
  <si>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</si>
  <si>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</si>
  <si>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</si>
  <si>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</si>
  <si>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</si>
  <si>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</si>
  <si>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</si>
  <si>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</si>
  <si>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</si>
  <si>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</si>
  <si>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</si>
  <si>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</si>
  <si>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</si>
  <si>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</si>
  <si>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</si>
  <si>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</si>
  <si>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</si>
  <si>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</si>
  <si>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</si>
  <si>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</si>
  <si>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</si>
  <si>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</si>
  <si>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</si>
  <si>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</si>
  <si>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</si>
  <si>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</si>
  <si>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</si>
  <si>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</si>
  <si>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</si>
  <si>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</si>
  <si>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</si>
  <si>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</si>
  <si>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</si>
  <si>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</si>
  <si>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</si>
  <si>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</si>
  <si>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</si>
  <si>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</si>
  <si>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</si>
  <si>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</si>
  <si>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</si>
  <si>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</si>
  <si>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</si>
  <si>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</si>
  <si>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</si>
  <si>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</si>
  <si>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</si>
  <si>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</si>
  <si>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</si>
  <si>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</si>
  <si>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</si>
  <si>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</si>
  <si>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</si>
  <si>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</si>
  <si>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</si>
  <si>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</si>
  <si>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</si>
  <si>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</si>
  <si>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</si>
  <si>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</si>
  <si>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</si>
  <si>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</si>
  <si>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</si>
  <si>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</si>
  <si>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</si>
  <si>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</si>
  <si>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</si>
  <si>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</si>
  <si>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</si>
  <si>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</si>
  <si>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</si>
  <si>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</si>
  <si>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</si>
  <si>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</si>
  <si>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</si>
  <si>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</si>
  <si>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</si>
  <si>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</si>
  <si>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</si>
  <si>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</si>
  <si>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</si>
  <si>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</si>
  <si>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</si>
  <si>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</si>
  <si>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</si>
  <si>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</si>
  <si>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</si>
  <si>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</si>
  <si>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</si>
  <si>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</si>
  <si>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</si>
  <si>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</si>
  <si>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</si>
  <si>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</si>
  <si>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</si>
  <si>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</si>
  <si>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</si>
  <si>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</si>
  <si>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</si>
  <si>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</si>
  <si>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</si>
  <si>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</si>
  <si>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</si>
  <si>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</si>
  <si>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</si>
  <si>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</si>
  <si>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</si>
  <si>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</si>
  <si>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</si>
  <si>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</si>
  <si>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</si>
  <si>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</si>
  <si>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</si>
  <si>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</si>
  <si>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</si>
  <si>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</si>
  <si>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</si>
  <si>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</si>
  <si>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</si>
  <si>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</si>
  <si>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</si>
  <si>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</si>
  <si>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</si>
  <si>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</si>
  <si>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</si>
  <si>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</si>
  <si>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</si>
  <si>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</si>
  <si>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</si>
  <si>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</si>
  <si>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</si>
  <si>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</si>
  <si>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</si>
  <si>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</si>
  <si>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</si>
  <si>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</si>
  <si>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</si>
  <si>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</si>
  <si>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</si>
  <si>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</si>
  <si>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</si>
  <si>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</si>
  <si>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</si>
  <si>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</si>
  <si>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</si>
  <si>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</si>
  <si>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</si>
  <si>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</si>
  <si>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</si>
  <si>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</si>
  <si>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</si>
  <si>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</si>
  <si>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</si>
  <si>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</si>
  <si>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</si>
  <si>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</si>
  <si>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</si>
  <si>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</si>
  <si>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</si>
  <si>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</si>
  <si>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</si>
  <si>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</si>
  <si>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</si>
  <si>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</si>
  <si>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</si>
  <si>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</si>
  <si>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</si>
  <si>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</si>
  <si>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</si>
  <si>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</si>
  <si>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</si>
  <si>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</si>
  <si>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</si>
  <si>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</si>
  <si>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</si>
  <si>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</si>
  <si>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</si>
  <si>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</si>
  <si>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</si>
  <si>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</si>
  <si>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</si>
  <si>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</si>
  <si>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</si>
  <si>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</si>
  <si>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</si>
  <si>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</si>
  <si>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</si>
  <si>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</si>
  <si>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</si>
  <si>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</si>
  <si>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</si>
  <si>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</si>
  <si>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</si>
  <si>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</si>
  <si>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</si>
  <si>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</si>
  <si>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</si>
  <si>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</si>
  <si>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</si>
  <si>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</si>
  <si>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</si>
  <si>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</si>
  <si>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</si>
  <si>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</si>
  <si>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</si>
  <si>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</si>
  <si>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</si>
  <si>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</si>
  <si>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</si>
  <si>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</si>
  <si>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</si>
  <si>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</si>
  <si>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</si>
  <si>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</si>
  <si>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</si>
  <si>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</si>
  <si>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</si>
  <si>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</si>
  <si>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</si>
  <si>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</si>
  <si>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</si>
  <si>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</si>
  <si>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</si>
  <si>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</si>
  <si>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</si>
  <si>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</si>
  <si>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</si>
  <si>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</si>
  <si>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</si>
  <si>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</si>
  <si>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</si>
  <si>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</si>
  <si>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</si>
  <si>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</si>
  <si>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</si>
  <si>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</si>
  <si>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</si>
  <si>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</si>
  <si>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</si>
  <si>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</si>
  <si>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</si>
  <si>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</si>
  <si>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</si>
  <si>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</si>
  <si>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</si>
  <si>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</si>
  <si>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</si>
  <si>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</si>
  <si>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</si>
  <si>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</si>
  <si>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</si>
  <si>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</si>
  <si>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</si>
  <si>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</si>
  <si>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</si>
  <si>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</si>
  <si>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</si>
  <si>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</si>
  <si>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</si>
  <si>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</si>
  <si>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</si>
  <si>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</si>
  <si>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</si>
  <si>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</si>
  <si>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</si>
  <si>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</si>
  <si>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</si>
  <si>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</si>
  <si>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</si>
  <si>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</si>
  <si>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</si>
  <si>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</si>
  <si>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</si>
  <si>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</si>
  <si>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</si>
  <si>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</si>
  <si>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</si>
  <si>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</si>
  <si>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</si>
  <si>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</si>
  <si>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</si>
  <si>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</si>
  <si>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</si>
  <si>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</si>
  <si>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</si>
  <si>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</si>
  <si>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</si>
  <si>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</si>
  <si>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</si>
  <si>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</si>
  <si>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</si>
  <si>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</si>
  <si>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</si>
  <si>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</si>
  <si>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</si>
  <si>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</si>
  <si>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</si>
  <si>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</si>
  <si>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</si>
  <si>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</si>
  <si>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</si>
  <si>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</si>
  <si>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</si>
  <si>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</si>
  <si>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</si>
  <si>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</si>
  <si>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</si>
  <si>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</si>
  <si>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</si>
  <si>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</si>
  <si>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</si>
  <si>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</si>
  <si>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</si>
  <si>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</si>
  <si>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</si>
  <si>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</si>
  <si>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</si>
  <si>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</si>
  <si>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</si>
  <si>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</si>
  <si>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</si>
  <si>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</si>
  <si>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</si>
  <si>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</si>
  <si>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</si>
  <si>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</si>
  <si>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</si>
  <si>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</si>
  <si>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</si>
  <si>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</si>
  <si>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</si>
  <si>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</si>
  <si>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</si>
  <si>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</si>
  <si>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</si>
  <si>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</si>
  <si>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</si>
  <si>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</si>
  <si>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</si>
  <si>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</si>
  <si>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</si>
  <si>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</si>
  <si>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</si>
  <si>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</si>
  <si>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</si>
  <si>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</si>
  <si>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</si>
  <si>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</si>
  <si>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</si>
  <si>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</si>
  <si>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</si>
  <si>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</si>
  <si>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</si>
  <si>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</si>
  <si>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</si>
  <si>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</si>
  <si>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</si>
  <si>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</si>
  <si>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</si>
  <si>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</si>
  <si>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</si>
  <si>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</si>
  <si>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</si>
  <si>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</si>
  <si>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</si>
  <si>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</si>
  <si>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</si>
  <si>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</si>
  <si>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</si>
  <si>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</si>
  <si>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</si>
  <si>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</si>
  <si>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</si>
  <si>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</si>
  <si>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</si>
  <si>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</si>
  <si>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</si>
  <si>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</si>
  <si>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</si>
  <si>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</si>
  <si>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</si>
  <si>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</si>
  <si>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</si>
  <si>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</si>
  <si>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</si>
  <si>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</si>
  <si>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</si>
  <si>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</si>
  <si>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</si>
  <si>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</si>
  <si>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</si>
  <si>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</si>
  <si>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</si>
  <si>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</si>
  <si>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</si>
  <si>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</si>
  <si>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</si>
  <si>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</si>
  <si>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</si>
  <si>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</si>
  <si>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</si>
  <si>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</si>
  <si>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</si>
  <si>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</si>
  <si>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</si>
  <si>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</si>
  <si>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</si>
  <si>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</si>
  <si>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</si>
  <si>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</si>
  <si>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</si>
  <si>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</si>
  <si>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</si>
  <si>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</si>
  <si>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</si>
  <si>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</si>
  <si>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</si>
  <si>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</si>
  <si>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</si>
  <si>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</si>
  <si>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</si>
  <si>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</si>
  <si>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</si>
  <si>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</si>
  <si>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</si>
  <si>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</si>
  <si>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</si>
  <si>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</si>
  <si>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</si>
  <si>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</si>
  <si>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</si>
  <si>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</si>
  <si>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</si>
  <si>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</si>
  <si>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</si>
  <si>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</si>
  <si>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</si>
  <si>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</si>
  <si>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</si>
  <si>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</si>
  <si>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</si>
  <si>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</si>
  <si>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</si>
  <si>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</si>
  <si>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</si>
  <si>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</si>
  <si>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</si>
  <si>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</si>
  <si>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</si>
  <si>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</si>
  <si>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</si>
  <si>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</si>
  <si>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</si>
  <si>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</si>
  <si>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</si>
  <si>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</si>
  <si>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</si>
  <si>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</si>
  <si>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</si>
  <si>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</si>
  <si>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</si>
  <si>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</si>
  <si>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</si>
  <si>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</si>
  <si>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</si>
  <si>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</si>
  <si>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</si>
  <si>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</si>
  <si>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</si>
  <si>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</si>
  <si>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</si>
  <si>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</si>
  <si>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</si>
  <si>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</si>
  <si>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</si>
  <si>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</si>
  <si>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</si>
  <si>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</si>
  <si>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</si>
  <si>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</si>
  <si>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</si>
  <si>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</si>
  <si>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</si>
  <si>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</si>
  <si>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</si>
  <si>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</si>
  <si>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</si>
  <si>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</si>
  <si>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</si>
  <si>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</si>
  <si>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</si>
  <si>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</si>
  <si>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</si>
  <si>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</si>
  <si>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</si>
  <si>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</si>
  <si>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</si>
  <si>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</si>
  <si>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</si>
  <si>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</si>
  <si>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</si>
  <si>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</si>
  <si>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</si>
  <si>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</si>
  <si>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</si>
  <si>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</si>
  <si>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</si>
  <si>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</si>
  <si>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</si>
  <si>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</si>
  <si>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</si>
  <si>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</si>
  <si>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</si>
  <si>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</si>
  <si>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</si>
  <si>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</si>
  <si>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</si>
  <si>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</si>
  <si>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</si>
  <si>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</si>
  <si>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</si>
  <si>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</si>
  <si>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</si>
  <si>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</si>
  <si>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</si>
  <si>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</si>
  <si>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</si>
  <si>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</si>
  <si>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</si>
  <si>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</si>
  <si>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</si>
  <si>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</si>
  <si>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</si>
  <si>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</si>
  <si>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</si>
  <si>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</si>
  <si>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</si>
  <si>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</si>
  <si>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</si>
  <si>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</si>
  <si>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</si>
  <si>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</si>
  <si>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</si>
  <si>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</si>
  <si>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</si>
  <si>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</si>
  <si>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</si>
  <si>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</si>
  <si>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</si>
  <si>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</si>
  <si>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</si>
  <si>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</si>
  <si>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</si>
  <si>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</si>
  <si>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</si>
  <si>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</si>
  <si>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</si>
  <si>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</si>
  <si>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</si>
  <si>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</si>
  <si>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</si>
  <si>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</si>
  <si>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</si>
  <si>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</si>
  <si>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</si>
  <si>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</si>
  <si>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</si>
  <si>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</si>
  <si>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</si>
  <si>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</si>
  <si>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</si>
  <si>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</si>
  <si>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</si>
  <si>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</si>
  <si>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</si>
  <si>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</si>
  <si>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</si>
  <si>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</si>
  <si>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</si>
  <si>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</si>
  <si>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</si>
  <si>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</si>
  <si>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</si>
  <si>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</si>
  <si>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</si>
  <si>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</si>
  <si>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</si>
  <si>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</si>
  <si>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</si>
  <si>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</si>
  <si>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</si>
  <si>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</si>
  <si>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</si>
  <si>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</si>
  <si>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</si>
  <si>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</si>
  <si>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</si>
  <si>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</si>
  <si>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</si>
  <si>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</si>
  <si>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</si>
  <si>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</si>
  <si>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</si>
  <si>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</si>
  <si>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</si>
  <si>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</si>
  <si>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</si>
  <si>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</si>
  <si>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</si>
  <si>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</si>
  <si>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</si>
  <si>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</si>
  <si>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</si>
  <si>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</si>
  <si>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</si>
  <si>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</si>
  <si>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</si>
  <si>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</si>
  <si>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</si>
  <si>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</si>
  <si>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</si>
  <si>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</si>
  <si>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</si>
  <si>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</si>
  <si>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</si>
  <si>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</si>
  <si>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</si>
  <si>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</si>
  <si>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</si>
  <si>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</si>
  <si>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</si>
  <si>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</si>
  <si>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</si>
  <si>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</si>
  <si>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</si>
  <si>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</si>
  <si>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</si>
  <si>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</si>
  <si>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</si>
  <si>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</si>
  <si>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</si>
  <si>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</si>
  <si>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</si>
  <si>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</si>
  <si>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</si>
  <si>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</si>
  <si>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</si>
  <si>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</si>
  <si>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</si>
  <si>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</si>
  <si>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</si>
  <si>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</si>
  <si>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</si>
  <si>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</si>
  <si>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</si>
  <si>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</si>
  <si>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</si>
  <si>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</si>
  <si>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</si>
  <si>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</si>
  <si>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</si>
  <si>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</si>
  <si>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</si>
  <si>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</si>
  <si>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</si>
  <si>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</si>
  <si>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</si>
  <si>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</si>
  <si>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</si>
  <si>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</si>
  <si>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</si>
  <si>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</si>
  <si>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</si>
  <si>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</si>
  <si>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</si>
  <si>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</si>
  <si>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</si>
  <si>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</si>
  <si>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</si>
  <si>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</si>
  <si>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</si>
  <si>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</si>
  <si>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</si>
  <si>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</si>
  <si>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</si>
  <si>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</si>
  <si>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</si>
  <si>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</si>
  <si>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</si>
  <si>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</si>
  <si>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</si>
  <si>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</si>
  <si>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</si>
  <si>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</si>
  <si>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</si>
  <si>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</si>
  <si>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</si>
  <si>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</si>
  <si>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</si>
  <si>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</si>
  <si>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</si>
  <si>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</si>
  <si>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</si>
  <si>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</si>
  <si>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</si>
  <si>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</si>
  <si>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</si>
  <si>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</si>
  <si>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</si>
  <si>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</si>
  <si>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</si>
  <si>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</si>
  <si>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</si>
  <si>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</si>
  <si>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</si>
  <si>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</si>
  <si>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</si>
  <si>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</si>
  <si>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</si>
  <si>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</si>
  <si>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</si>
  <si>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</si>
  <si>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</si>
  <si>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</si>
  <si>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</si>
  <si>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</si>
  <si>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</si>
  <si>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</si>
  <si>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</si>
  <si>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</si>
  <si>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</si>
  <si>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</si>
  <si>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</si>
  <si>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</si>
  <si>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</si>
  <si>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</si>
  <si>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</si>
  <si>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</si>
  <si>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</si>
  <si>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</si>
  <si>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</si>
  <si>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</si>
  <si>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</si>
  <si>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</si>
  <si>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</si>
  <si>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</si>
  <si>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</si>
  <si>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</si>
  <si>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</si>
  <si>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</si>
  <si>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</si>
  <si>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</si>
  <si>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</si>
  <si>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</si>
  <si>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</si>
  <si>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</si>
  <si>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</si>
  <si>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</si>
  <si>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</si>
  <si>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</si>
  <si>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</si>
  <si>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</si>
  <si>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</si>
  <si>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</si>
  <si>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</si>
  <si>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</si>
  <si>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</si>
  <si>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</si>
  <si>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</si>
  <si>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</si>
  <si>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</si>
  <si>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</si>
  <si>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</si>
  <si>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</si>
  <si>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</si>
  <si>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</si>
  <si>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</si>
  <si>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</si>
  <si>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</si>
  <si>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</si>
  <si>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</si>
  <si>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</si>
  <si>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</si>
  <si>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</si>
  <si>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</si>
  <si>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</si>
  <si>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</si>
  <si>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</si>
  <si>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</si>
  <si>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</si>
  <si>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</si>
  <si>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</si>
  <si>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</si>
  <si>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</si>
  <si>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</si>
  <si>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</si>
  <si>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</si>
  <si>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</si>
  <si>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</si>
  <si>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</si>
  <si>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</si>
  <si>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</si>
  <si>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</si>
  <si>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</si>
  <si>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</si>
  <si>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</si>
  <si>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</si>
  <si>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</si>
  <si>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</si>
  <si>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</si>
  <si>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</si>
  <si>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</si>
  <si>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</si>
  <si>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</si>
  <si>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</si>
  <si>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</si>
  <si>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</si>
  <si>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</si>
  <si>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</si>
  <si>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</si>
  <si>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</si>
  <si>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</si>
  <si>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</si>
  <si>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</si>
  <si>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</si>
  <si>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</si>
  <si>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</si>
  <si>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</si>
  <si>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</si>
  <si>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</si>
  <si>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</si>
  <si>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</si>
  <si>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</si>
  <si>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</si>
  <si>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</si>
  <si>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</si>
  <si>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</si>
  <si>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</si>
  <si>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</si>
  <si>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</si>
  <si>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</si>
  <si>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</si>
  <si>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</si>
  <si>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</si>
  <si>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</si>
  <si>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</si>
  <si>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</si>
  <si>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</si>
  <si>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</si>
  <si>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</si>
  <si>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</si>
  <si>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</si>
  <si>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</si>
  <si>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</si>
  <si>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</si>
  <si>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</si>
  <si>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</si>
  <si>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</si>
  <si>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</si>
  <si>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</si>
  <si>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</si>
  <si>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</si>
  <si>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</si>
  <si>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</si>
  <si>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</si>
  <si>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</si>
  <si>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</si>
  <si>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</si>
  <si>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</si>
  <si>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</si>
  <si>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</si>
  <si>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</si>
  <si>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</si>
  <si>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</si>
  <si>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</si>
  <si>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</si>
  <si>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</si>
  <si>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</si>
  <si>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</si>
  <si>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</si>
  <si>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</si>
  <si>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</si>
  <si>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</si>
  <si>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</si>
  <si>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</si>
  <si>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</si>
  <si>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</si>
  <si>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</si>
  <si>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</si>
  <si>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</si>
  <si>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</si>
  <si>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</si>
  <si>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</si>
  <si>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</si>
  <si>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</si>
  <si>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</si>
  <si>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</si>
  <si>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</si>
  <si>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</si>
  <si>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</si>
  <si>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</si>
  <si>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</si>
  <si>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</si>
  <si>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</si>
  <si>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</si>
  <si>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</si>
  <si>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</si>
  <si>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</si>
  <si>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</si>
  <si>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</si>
  <si>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</si>
  <si>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</si>
  <si>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</si>
  <si>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</si>
  <si>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</si>
  <si>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</si>
  <si>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</si>
  <si>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</si>
  <si>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</si>
  <si>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</si>
  <si>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</si>
  <si>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</si>
  <si>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</si>
  <si>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</si>
  <si>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</si>
  <si>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</si>
  <si>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</si>
  <si>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</si>
  <si>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</si>
  <si>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</si>
  <si>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</si>
  <si>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</si>
  <si>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</si>
  <si>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</si>
  <si>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</si>
  <si>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</si>
  <si>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</si>
  <si>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</si>
  <si>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</si>
  <si>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</si>
  <si>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</si>
  <si>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</si>
  <si>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</si>
  <si>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</si>
  <si>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</si>
  <si>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</si>
  <si>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</si>
  <si>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</si>
  <si>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</si>
  <si>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</si>
  <si>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</si>
  <si>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</si>
  <si>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</si>
  <si>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</si>
  <si>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</si>
  <si>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</si>
  <si>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</si>
  <si>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</si>
  <si>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</si>
  <si>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</si>
  <si>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</si>
  <si>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</si>
  <si>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</si>
  <si>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</si>
  <si>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</si>
  <si>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</si>
  <si>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</si>
  <si>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</si>
  <si>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</si>
  <si>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</si>
  <si>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</si>
  <si>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</si>
  <si>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</si>
  <si>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</si>
  <si>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</si>
  <si>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</si>
  <si>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</si>
  <si>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</si>
  <si>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</si>
  <si>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</si>
  <si>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</si>
  <si>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</si>
  <si>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</si>
  <si>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</si>
  <si>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</si>
  <si>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</si>
  <si>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</si>
  <si>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</si>
  <si>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</si>
  <si>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</si>
  <si>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</si>
  <si>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</si>
  <si>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</si>
  <si>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</si>
  <si>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</si>
  <si>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</si>
  <si>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</si>
  <si>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</si>
  <si>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</si>
  <si>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</si>
  <si>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</si>
  <si>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</si>
  <si>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</si>
  <si>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</si>
  <si>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</si>
  <si>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</si>
  <si>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</si>
  <si>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</si>
  <si>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</si>
  <si>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</si>
  <si>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</si>
  <si>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</si>
  <si>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</si>
  <si>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</si>
  <si>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</si>
  <si>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</si>
  <si>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</si>
  <si>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</si>
  <si>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</si>
  <si>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</si>
  <si>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</si>
  <si>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</si>
  <si>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</si>
  <si>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</si>
  <si>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</si>
  <si>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</si>
  <si>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</si>
  <si>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</si>
  <si>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</si>
  <si>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</si>
  <si>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</si>
  <si>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</si>
  <si>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</si>
  <si>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</si>
  <si>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</si>
  <si>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</si>
  <si>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</si>
  <si>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</si>
  <si>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</si>
  <si>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</si>
  <si>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</si>
  <si>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</si>
  <si>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</si>
  <si>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</si>
  <si>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</si>
  <si>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</si>
  <si>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</si>
  <si>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</si>
  <si>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</si>
  <si>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</si>
  <si>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</si>
  <si>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</si>
  <si>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</si>
  <si>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</si>
  <si>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</si>
  <si>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</si>
  <si>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</si>
  <si>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</si>
  <si>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</si>
  <si>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</si>
  <si>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</si>
  <si>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</si>
  <si>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</si>
  <si>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</si>
  <si>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</si>
  <si>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</si>
  <si>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</si>
  <si>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</si>
  <si>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</si>
  <si>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</si>
  <si>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</si>
  <si>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</si>
  <si>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</si>
  <si>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</si>
  <si>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</si>
  <si>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</si>
  <si>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</si>
  <si>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</si>
  <si>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</si>
  <si>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</si>
  <si>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</si>
  <si>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</si>
  <si>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</si>
  <si>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</si>
  <si>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</si>
  <si>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</si>
  <si>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</si>
  <si>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</si>
  <si>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</si>
  <si>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</si>
  <si>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</si>
  <si>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</si>
  <si>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</si>
  <si>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</si>
  <si>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</si>
  <si>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</si>
  <si>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</si>
  <si>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</si>
  <si>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</si>
  <si>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</si>
  <si>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</si>
  <si>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</si>
  <si>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</si>
  <si>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</si>
  <si>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</si>
  <si>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</si>
  <si>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</si>
  <si>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</si>
  <si>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</si>
  <si>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</si>
  <si>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</si>
  <si>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</si>
  <si>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</si>
  <si>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</si>
  <si>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</si>
  <si>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</si>
  <si>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</si>
  <si>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</si>
  <si>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</si>
  <si>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</si>
  <si>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</si>
  <si>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</si>
  <si>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</si>
  <si>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</si>
  <si>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</si>
  <si>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</si>
  <si>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</si>
  <si>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</si>
  <si>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</si>
  <si>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</si>
  <si>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</si>
  <si>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</si>
  <si>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</si>
  <si>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</si>
  <si>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</si>
  <si>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</si>
  <si>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</si>
  <si>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</si>
  <si>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</si>
  <si>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</si>
  <si>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</si>
  <si>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</si>
  <si>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</si>
  <si>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</si>
  <si>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</si>
  <si>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</si>
  <si>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</si>
  <si>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</si>
  <si>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</si>
  <si>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</si>
  <si>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</si>
  <si>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</si>
  <si>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</si>
  <si>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</si>
  <si>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</si>
  <si>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</si>
  <si>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</si>
  <si>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</si>
  <si>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</si>
  <si>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</si>
  <si>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</si>
  <si>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</si>
  <si>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</si>
  <si>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</si>
  <si>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</si>
  <si>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</si>
  <si>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</si>
  <si>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</si>
  <si>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</si>
  <si>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</si>
  <si>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</si>
  <si>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</si>
  <si>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</si>
  <si>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</si>
  <si>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</si>
  <si>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</si>
  <si>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</si>
  <si>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</si>
  <si>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</si>
  <si>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</si>
  <si>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</si>
  <si>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</si>
  <si>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</si>
  <si>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</si>
  <si>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</si>
  <si>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</si>
  <si>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</si>
  <si>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</si>
  <si>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</si>
  <si>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</si>
  <si>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</si>
  <si>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</si>
  <si>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</si>
  <si>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</si>
  <si>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</si>
  <si>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</si>
  <si>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</si>
  <si>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</si>
  <si>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</si>
  <si>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</si>
  <si>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</si>
  <si>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</si>
  <si>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</si>
  <si>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</si>
  <si>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</si>
  <si>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</si>
  <si>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</si>
  <si>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</si>
  <si>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</si>
  <si>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</si>
  <si>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</si>
  <si>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</si>
  <si>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</si>
  <si>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</si>
  <si>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</si>
  <si>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</si>
  <si>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</si>
  <si>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</si>
  <si>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</si>
  <si>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</si>
  <si>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</si>
  <si>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</si>
  <si>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</si>
  <si>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</si>
  <si>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</si>
  <si>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</si>
  <si>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</si>
  <si>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</si>
  <si>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</si>
  <si>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</si>
  <si>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</si>
  <si>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</si>
  <si>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</si>
  <si>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</si>
  <si>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</si>
  <si>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</si>
  <si>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</si>
  <si>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</si>
  <si>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</si>
  <si>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</si>
  <si>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</si>
  <si>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</si>
  <si>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</si>
  <si>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</si>
  <si>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</si>
  <si>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</si>
  <si>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</si>
  <si>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</si>
  <si>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</si>
  <si>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</si>
  <si>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</si>
  <si>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</si>
  <si>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</si>
  <si>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</si>
  <si>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</si>
  <si>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</si>
  <si>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</si>
  <si>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</si>
  <si>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</si>
  <si>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</si>
  <si>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</si>
  <si>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</si>
  <si>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</si>
  <si>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</si>
  <si>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</si>
  <si>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</si>
  <si>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</si>
  <si>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</si>
  <si>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</si>
  <si>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</si>
  <si>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</si>
  <si>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</si>
  <si>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</si>
  <si>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</si>
  <si>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</si>
  <si>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</si>
  <si>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</si>
  <si>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</si>
  <si>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</si>
  <si>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</si>
  <si>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</si>
  <si>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</si>
  <si>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</si>
  <si>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</si>
  <si>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</si>
  <si>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</si>
  <si>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</si>
  <si>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</si>
  <si>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</si>
  <si>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</si>
  <si>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</si>
  <si>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</si>
  <si>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</si>
  <si>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</si>
  <si>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</si>
  <si>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</si>
  <si>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</si>
  <si>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</si>
  <si>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</si>
  <si>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</si>
  <si>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</si>
  <si>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</si>
  <si>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</si>
  <si>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</si>
  <si>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</si>
  <si>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</si>
  <si>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</si>
  <si>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</si>
  <si>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</si>
  <si>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</si>
  <si>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</si>
  <si>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</si>
  <si>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</si>
  <si>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</si>
  <si>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</si>
  <si>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</si>
  <si>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</si>
  <si>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</si>
  <si>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</si>
  <si>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</si>
  <si>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</si>
  <si>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</si>
  <si>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</si>
  <si>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</si>
  <si>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</si>
  <si>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</si>
  <si>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</si>
  <si>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</si>
  <si>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</si>
  <si>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</si>
  <si>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</si>
  <si>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</si>
  <si>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</si>
  <si>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</si>
  <si>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</si>
  <si>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</si>
  <si>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</si>
  <si>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</si>
  <si>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</si>
  <si>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</si>
  <si>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</si>
  <si>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</si>
  <si>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</si>
  <si>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</si>
  <si>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</si>
  <si>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</si>
  <si>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</si>
  <si>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</si>
  <si>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</si>
  <si>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</si>
  <si>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</si>
  <si>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</si>
  <si>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</si>
  <si>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</si>
  <si>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</si>
  <si>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</si>
  <si>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</si>
  <si>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</si>
  <si>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</si>
  <si>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</si>
  <si>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</si>
  <si>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</si>
  <si>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</si>
  <si>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</si>
  <si>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</si>
  <si>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</si>
  <si>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</si>
  <si>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</si>
  <si>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</si>
  <si>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</si>
  <si>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</si>
  <si>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</si>
  <si>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</si>
  <si>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</si>
  <si>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</si>
  <si>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</si>
  <si>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</si>
  <si>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</si>
  <si>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</si>
  <si>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</si>
  <si>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</si>
  <si>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</si>
  <si>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</si>
  <si>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</si>
  <si>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</si>
  <si>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</si>
  <si>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</si>
  <si>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</si>
  <si>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</si>
  <si>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</si>
  <si>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</si>
  <si>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</si>
  <si>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</si>
  <si>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</si>
  <si>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</si>
  <si>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</si>
  <si>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</si>
  <si>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</si>
  <si>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</si>
  <si>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</si>
  <si>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</si>
  <si>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</si>
  <si>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</si>
  <si>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</si>
  <si>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</si>
  <si>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</si>
  <si>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</si>
  <si>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</si>
  <si>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</si>
  <si>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</si>
  <si>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</si>
  <si>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</si>
  <si>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</si>
  <si>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</si>
  <si>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</si>
  <si>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</si>
  <si>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</si>
  <si>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</si>
  <si>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</si>
  <si>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</si>
  <si>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</si>
  <si>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</si>
  <si>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</si>
  <si>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</si>
  <si>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</si>
  <si>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</si>
  <si>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</si>
  <si>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</si>
  <si>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</si>
  <si>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</si>
  <si>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</si>
  <si>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</si>
  <si>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</si>
  <si>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</si>
  <si>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</si>
  <si>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</si>
  <si>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</si>
  <si>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</si>
  <si>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</si>
  <si>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</si>
  <si>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</si>
  <si>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</si>
  <si>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</si>
  <si>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</si>
  <si>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</si>
  <si>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</si>
  <si>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</si>
  <si>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</si>
  <si>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</si>
  <si>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</si>
  <si>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</si>
  <si>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</si>
  <si>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</si>
  <si>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</si>
  <si>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</si>
  <si>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</si>
  <si>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</si>
  <si>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</si>
  <si>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</si>
  <si>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</si>
  <si>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</si>
  <si>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</si>
  <si>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</si>
  <si>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</si>
  <si>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</si>
  <si>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</si>
  <si>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</si>
  <si>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</si>
  <si>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</si>
  <si>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</si>
  <si>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</si>
  <si>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</si>
  <si>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</si>
  <si>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</si>
  <si>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</si>
  <si>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</si>
  <si>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</si>
  <si>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</si>
  <si>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</si>
  <si>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</si>
  <si>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</si>
  <si>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</si>
  <si>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</si>
  <si>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</si>
  <si>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</si>
  <si>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</si>
  <si>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</si>
  <si>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</si>
  <si>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</si>
  <si>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</si>
  <si>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</si>
  <si>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</si>
  <si>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</si>
  <si>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</si>
  <si>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</si>
  <si>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</si>
  <si>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</si>
  <si>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</si>
  <si>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</si>
  <si>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</si>
  <si>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</si>
  <si>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</si>
  <si>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</si>
  <si>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</si>
  <si>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</si>
  <si>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</si>
  <si>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</si>
  <si>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</si>
  <si>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</si>
  <si>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</si>
  <si>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</si>
  <si>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</si>
  <si>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</si>
  <si>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</si>
  <si>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</si>
  <si>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</si>
  <si>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</si>
  <si>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</si>
  <si>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</si>
  <si>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</si>
  <si>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</si>
  <si>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</si>
  <si>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</si>
  <si>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</si>
  <si>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</si>
  <si>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</si>
  <si>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</si>
  <si>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</si>
  <si>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</si>
  <si>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</si>
  <si>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</si>
  <si>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</si>
  <si>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</si>
  <si>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</si>
  <si>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</si>
  <si>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</si>
  <si>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</si>
  <si>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</si>
  <si>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</si>
  <si>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</si>
  <si>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</si>
  <si>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</si>
  <si>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</si>
  <si>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</si>
  <si>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</si>
  <si>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</si>
  <si>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</si>
  <si>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</si>
  <si>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</si>
  <si>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</si>
  <si>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</si>
  <si>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</si>
  <si>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</si>
  <si>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</si>
  <si>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</si>
  <si>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</si>
  <si>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</si>
  <si>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</si>
  <si>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</si>
  <si>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</si>
  <si>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</si>
  <si>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</si>
  <si>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</si>
  <si>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</si>
  <si>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</si>
  <si>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</si>
  <si>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</si>
  <si>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</si>
  <si>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</si>
  <si>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</si>
  <si>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</si>
  <si>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</si>
  <si>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</si>
  <si>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</si>
  <si>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</si>
  <si>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</si>
  <si>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</si>
  <si>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</si>
  <si>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</si>
  <si>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</si>
  <si>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</si>
  <si>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</si>
  <si>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</si>
  <si>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</si>
  <si>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</si>
  <si>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</si>
  <si>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</si>
  <si>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</si>
  <si>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</si>
  <si>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</si>
  <si>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</si>
  <si>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</si>
  <si>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</si>
  <si>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</si>
  <si>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</si>
  <si>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</si>
  <si>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</si>
  <si>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</si>
  <si>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</si>
  <si>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</si>
  <si>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</si>
  <si>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</si>
  <si>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</si>
  <si>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</si>
  <si>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</si>
  <si>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</si>
  <si>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</si>
  <si>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</si>
  <si>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</si>
  <si>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</si>
  <si>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</si>
  <si>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</si>
  <si>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</si>
  <si>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</si>
  <si>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</si>
  <si>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</si>
  <si>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</si>
  <si>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</si>
  <si>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</si>
  <si>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</si>
  <si>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</si>
  <si>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</si>
  <si>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</si>
  <si>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</si>
  <si>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</si>
  <si>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</si>
  <si>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</si>
  <si>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</si>
  <si>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</si>
  <si>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</si>
  <si>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</si>
  <si>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</si>
  <si>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</si>
  <si>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</si>
  <si>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</si>
  <si>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</si>
  <si>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</si>
  <si>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</si>
  <si>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</si>
  <si>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</si>
  <si>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</si>
  <si>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</si>
  <si>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</si>
  <si>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</si>
  <si>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</si>
  <si>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</si>
  <si>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</si>
  <si>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</si>
  <si>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</si>
  <si>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</si>
  <si>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</si>
  <si>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</si>
  <si>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</si>
  <si>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</si>
  <si>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</si>
  <si>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</si>
  <si>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</si>
  <si>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</si>
  <si>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</si>
  <si>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</si>
  <si>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</si>
  <si>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</si>
  <si>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</si>
  <si>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</si>
  <si>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</si>
  <si>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</si>
  <si>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</si>
  <si>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</si>
  <si>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</si>
  <si>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</si>
  <si>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</si>
  <si>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</si>
  <si>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</si>
  <si>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</si>
  <si>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</si>
  <si>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</si>
  <si>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</si>
  <si>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</si>
  <si>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</si>
  <si>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</si>
  <si>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</si>
  <si>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</si>
  <si>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</si>
  <si>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</si>
  <si>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</si>
  <si>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</si>
  <si>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</si>
  <si>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</si>
  <si>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</si>
  <si>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</si>
  <si>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</si>
  <si>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</si>
  <si>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</si>
  <si>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</si>
  <si>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</si>
  <si>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</si>
  <si>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</si>
  <si>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</si>
  <si>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</si>
  <si>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</si>
  <si>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</si>
  <si>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</si>
  <si>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</si>
  <si>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</si>
  <si>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</si>
  <si>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</si>
  <si>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</si>
  <si>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</si>
  <si>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</si>
  <si>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</si>
  <si>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</si>
  <si>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</si>
  <si>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</si>
  <si>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</si>
  <si>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</si>
  <si>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</si>
  <si>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</si>
  <si>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</si>
  <si>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</si>
  <si>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</si>
  <si>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</si>
  <si>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</si>
  <si>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</si>
  <si>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</si>
  <si>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</si>
  <si>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</si>
  <si>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</si>
  <si>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</si>
  <si>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</si>
  <si>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</si>
  <si>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</si>
  <si>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</si>
  <si>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</si>
  <si>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</si>
  <si>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</si>
  <si>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</si>
  <si>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</si>
  <si>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</si>
  <si>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</si>
  <si>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</si>
  <si>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</si>
  <si>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</si>
  <si>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</si>
  <si>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</si>
  <si>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</si>
  <si>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</si>
  <si>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</si>
  <si>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</si>
  <si>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</si>
  <si>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</si>
  <si>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</si>
  <si>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</si>
  <si>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</si>
  <si>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</si>
  <si>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</si>
  <si>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</si>
  <si>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</si>
  <si>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</si>
  <si>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</si>
  <si>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</si>
  <si>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</si>
  <si>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</si>
  <si>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</si>
  <si>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</si>
  <si>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</si>
  <si>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</si>
  <si>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</si>
  <si>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</si>
  <si>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</si>
  <si>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</si>
  <si>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</si>
  <si>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</si>
  <si>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</si>
  <si>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</si>
  <si>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</si>
  <si>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</si>
  <si>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</si>
  <si>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</si>
  <si>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</si>
  <si>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</si>
  <si>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</si>
  <si>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</si>
  <si>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</si>
  <si>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</si>
  <si>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</si>
  <si>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</si>
  <si>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</si>
  <si>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</si>
  <si>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</si>
  <si>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</si>
  <si>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</si>
  <si>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</si>
  <si>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</si>
  <si>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</si>
  <si>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</si>
  <si>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</si>
  <si>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</si>
  <si>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</si>
  <si>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</si>
  <si>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</si>
  <si>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</si>
  <si>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</si>
  <si>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</si>
  <si>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</si>
  <si>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</si>
  <si>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</si>
  <si>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</si>
  <si>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</si>
  <si>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</si>
  <si>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</si>
  <si>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</si>
  <si>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</si>
  <si>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</si>
  <si>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</si>
  <si>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</si>
  <si>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</si>
  <si>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</si>
  <si>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</si>
  <si>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</si>
  <si>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</si>
  <si>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</si>
  <si>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</si>
  <si>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</si>
  <si>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</si>
  <si>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</si>
  <si>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</si>
  <si>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</si>
  <si>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</si>
  <si>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</si>
  <si>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</si>
  <si>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</si>
  <si>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</si>
  <si>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</si>
  <si>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</si>
  <si>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</si>
  <si>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</si>
  <si>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</si>
  <si>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</si>
  <si>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</si>
  <si>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</si>
  <si>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</si>
  <si>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</si>
  <si>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</si>
  <si>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</si>
  <si>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</si>
  <si>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</si>
  <si>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</si>
  <si>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</si>
  <si>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</si>
  <si>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</si>
  <si>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</si>
  <si>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</si>
  <si>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</si>
  <si>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</si>
  <si>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</si>
  <si>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</si>
  <si>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</si>
  <si>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</si>
  <si>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</si>
  <si>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</si>
  <si>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</si>
  <si>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</si>
  <si>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</si>
  <si>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</si>
  <si>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</si>
  <si>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</si>
  <si>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</si>
  <si>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</si>
  <si>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</si>
  <si>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</si>
  <si>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</si>
  <si>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</si>
  <si>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</si>
  <si>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</si>
  <si>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</si>
  <si>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</si>
  <si>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</si>
  <si>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</si>
  <si>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</si>
  <si>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</si>
  <si>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</si>
  <si>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</si>
  <si>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</si>
  <si>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</si>
  <si>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</si>
  <si>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</si>
  <si>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</si>
  <si>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</si>
  <si>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</si>
  <si>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</si>
  <si>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</si>
  <si>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</si>
  <si>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</si>
  <si>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</si>
  <si>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</si>
  <si>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</si>
  <si>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</si>
  <si>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</si>
  <si>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</si>
  <si>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</si>
  <si>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</si>
  <si>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</si>
  <si>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</si>
  <si>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</si>
  <si>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</si>
  <si>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</si>
  <si>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</si>
  <si>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</si>
  <si>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</si>
  <si>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</si>
  <si>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</si>
  <si>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</si>
  <si>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</si>
  <si>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</si>
  <si>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</si>
  <si>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</si>
  <si>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</si>
  <si>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</si>
  <si>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</si>
  <si>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</si>
  <si>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</si>
  <si>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</si>
  <si>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</si>
  <si>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</si>
  <si>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</si>
  <si>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</si>
  <si>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</si>
  <si>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</si>
  <si>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</si>
  <si>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</si>
  <si>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</si>
  <si>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</si>
  <si>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</si>
  <si>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</si>
  <si>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</si>
  <si>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</si>
  <si>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</si>
  <si>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</si>
  <si>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</si>
  <si>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</si>
  <si>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</si>
  <si>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</si>
  <si>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</si>
  <si>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</si>
  <si>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</si>
  <si>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</si>
  <si>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</si>
  <si>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</si>
  <si>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</si>
  <si>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</si>
  <si>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</si>
  <si>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</si>
  <si>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</si>
  <si>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</si>
  <si>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</si>
  <si>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</si>
  <si>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</si>
  <si>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</si>
  <si>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</si>
  <si>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</si>
  <si>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</si>
  <si>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</si>
  <si>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</si>
  <si>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</si>
  <si>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</si>
  <si>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</si>
  <si>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</si>
  <si>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</si>
  <si>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All</t>
  </si>
  <si>
    <t>Theater Outcomes by Launch Date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</si>
  <si>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</si>
  <si>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</si>
  <si>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</si>
  <si>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</si>
  <si>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</si>
  <si>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</si>
  <si>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</si>
  <si>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</si>
  <si>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</si>
  <si>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</si>
  <si>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</si>
  <si>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</si>
  <si>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</si>
  <si>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</si>
  <si>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</si>
  <si>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Percentage Successful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</si>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</sst>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00-471A-A895-D6B1C1365FB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00-471A-A895-D6B1C1365FB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00-471A-A895-D6B1C1365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575007"/>
        <c:axId val="7135741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200-471A-A895-D6B1C1365FB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200-471A-A895-D6B1C1365F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200-471A-A895-D6B1C1365F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200-471A-A895-D6B1C1365FB5}"/>
                  </c:ext>
                </c:extLst>
              </c15:ser>
            </c15:filteredLineSeries>
          </c:ext>
        </c:extLst>
      </c:lineChart>
      <c:catAx>
        <c:axId val="71357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574175"/>
        <c:crosses val="autoZero"/>
        <c:auto val="1"/>
        <c:lblAlgn val="ctr"/>
        <c:lblOffset val="100"/>
        <c:noMultiLvlLbl val="0"/>
      </c:catAx>
      <c:valAx>
        <c:axId val="71357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57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0436603004411681"/>
          <c:y val="7.01788951984219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D-461D-A7C5-F82D1BBCF4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2D-461D-A7C5-F82D1BBCF4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2D-461D-A7C5-F82D1BBCF4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2D-461D-A7C5-F82D1BBCF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7964127"/>
        <c:axId val="657949567"/>
      </c:barChart>
      <c:catAx>
        <c:axId val="657964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49567"/>
        <c:crosses val="autoZero"/>
        <c:auto val="1"/>
        <c:lblAlgn val="ctr"/>
        <c:lblOffset val="100"/>
        <c:noMultiLvlLbl val="0"/>
      </c:catAx>
      <c:valAx>
        <c:axId val="657949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6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Challenge2.xlsx]Theater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4807344920722427"/>
          <c:y val="6.03244266597822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5C-4018-B753-04FF1148F2D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5C-4018-B753-04FF1148F2D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5C-4018-B753-04FF1148F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991904"/>
        <c:axId val="525367568"/>
      </c:lineChart>
      <c:catAx>
        <c:axId val="70199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67568"/>
        <c:crosses val="autoZero"/>
        <c:auto val="1"/>
        <c:lblAlgn val="ctr"/>
        <c:lblOffset val="100"/>
        <c:noMultiLvlLbl val="0"/>
      </c:catAx>
      <c:valAx>
        <c:axId val="52536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Challenge2.xlsx]Subcategory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7-47C2-98EF-A61FE9B0E17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F7-47C2-98EF-A61FE9B0E17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F7-47C2-98EF-A61FE9B0E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986591"/>
        <c:axId val="659985343"/>
      </c:barChart>
      <c:catAx>
        <c:axId val="65998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85343"/>
        <c:crosses val="autoZero"/>
        <c:auto val="1"/>
        <c:lblAlgn val="ctr"/>
        <c:lblOffset val="100"/>
        <c:noMultiLvlLbl val="0"/>
      </c:catAx>
      <c:valAx>
        <c:axId val="65998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8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Challenge2.xlsx]Outcomes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C9-4513-8921-4FA07C1329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C9-4513-8921-4FA07C1329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C9-4513-8921-4FA07C1329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C9-4513-8921-4FA07C132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280655"/>
        <c:axId val="1775764143"/>
      </c:lineChart>
      <c:catAx>
        <c:axId val="4332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764143"/>
        <c:crosses val="autoZero"/>
        <c:auto val="1"/>
        <c:lblAlgn val="ctr"/>
        <c:lblOffset val="100"/>
        <c:noMultiLvlLbl val="0"/>
      </c:catAx>
      <c:valAx>
        <c:axId val="177576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8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</xdr:colOff>
      <xdr:row>13</xdr:row>
      <xdr:rowOff>104775</xdr:rowOff>
    </xdr:from>
    <xdr:to>
      <xdr:col>7</xdr:col>
      <xdr:colOff>1203960</xdr:colOff>
      <xdr:row>32</xdr:row>
      <xdr:rowOff>32385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774DD4-0AE3-4FC1-ADA8-33DDF127D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64770</xdr:rowOff>
    </xdr:from>
    <xdr:to>
      <xdr:col>18</xdr:col>
      <xdr:colOff>38100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30C9D-7FEF-4866-9D2D-E4A52E39D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</xdr:row>
      <xdr:rowOff>163830</xdr:rowOff>
    </xdr:from>
    <xdr:to>
      <xdr:col>15</xdr:col>
      <xdr:colOff>38100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6686A-5D2F-4D12-BC67-1AB98B73D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0</xdr:row>
      <xdr:rowOff>95250</xdr:rowOff>
    </xdr:from>
    <xdr:to>
      <xdr:col>18</xdr:col>
      <xdr:colOff>121920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B9B07-7DF5-40C6-8277-3F650B32C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144780</xdr:rowOff>
    </xdr:from>
    <xdr:to>
      <xdr:col>20</xdr:col>
      <xdr:colOff>320040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70C3F-17E3-4672-8BD2-E4AC92297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alynn Sumlin" refreshedDate="44523.852874074073" createdVersion="7" refreshedVersion="7" minRefreshableVersion="3" recordCount="4114" xr:uid="{8568CD59-D687-420A-89DC-E9881F96C13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alynn Sumlin" refreshedDate="44524.493110185183" createdVersion="7" refreshedVersion="7" minRefreshableVersion="3" recordCount="4114" xr:uid="{14D4FF85-79E8-473D-87C8-6D6C673411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nalynn Sumlin" refreshedDate="44527.804521296297" backgroundQuery="1" createdVersion="7" refreshedVersion="7" minRefreshableVersion="3" recordCount="0" supportSubquery="1" supportAdvancedDrill="1" xr:uid="{F1479F64-76B9-4616-AE9F-AAA452256E78}">
  <cacheSource type="external" connectionId="1"/>
  <cacheFields count="5">
    <cacheField name="[Range].[Years].[Years]" caption="Years" numFmtId="0" hierarchy="20" level="1">
      <sharedItems containsSemiMixedTypes="0" containsNonDate="0" containsString="0"/>
    </cacheField>
    <cacheField name="[Range].[Parent Category].[Parent Category]" caption="Parent Category" numFmtId="0" hierarchy="16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outcomes].[outcomes]" caption="outcomes" numFmtId="0" hierarchy="5" level="1">
      <sharedItems count="3">
        <s v="canceled"/>
        <s v="failed"/>
        <s v="successful"/>
      </sharedItems>
    </cacheField>
    <cacheField name="[Measures].[Count of outcomes]" caption="Count of outcomes" numFmtId="0" hierarchy="29" level="32767"/>
  </cacheFields>
  <cacheHierarchies count="30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Years]" caption="Years" attribute="1" defaultMemberUniqueName="[Range].[Years].[All]" allUniqueName="[Range].[Years].[All]" dimensionUniqueName="[Range]" displayFolder="" count="2" memberValueDatatype="20" unbalanced="0">
      <fieldsUsage count="2">
        <fieldUsage x="-1"/>
        <fieldUsage x="0"/>
      </fieldsUsage>
    </cacheHierarchy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0" memberValueDatatype="130" unbalanced="0"/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Years]" caption="Sum of Years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Date Created Conversion]" caption="Count of Date Created Conversion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utcomes]" caption="Count of outcomes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x v="0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s v="US"/>
    <x v="0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s v="GB"/>
    <x v="1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s v="US"/>
    <x v="0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x v="0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x v="0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x v="0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x v="0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s v="US"/>
    <x v="0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x v="0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x v="0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x v="0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x v="0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s v="US"/>
    <x v="0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s v="AU"/>
    <x v="2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x v="3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x v="0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s v="GB"/>
    <x v="1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s v="US"/>
    <x v="0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x v="0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s v="US"/>
    <x v="0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x v="0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s v="US"/>
    <x v="0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x v="0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s v="US"/>
    <x v="0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x v="0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s v="US"/>
    <x v="0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s v="NZ"/>
    <x v="4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s v="US"/>
    <x v="0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x v="1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s v="US"/>
    <x v="0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x v="0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x v="0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x v="0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x v="0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x v="0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s v="US"/>
    <x v="0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x v="0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s v="US"/>
    <x v="0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x v="1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x v="0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x v="0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x v="0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x v="0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x v="0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x v="0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s v="AU"/>
    <x v="2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x v="0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x v="1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s v="US"/>
    <x v="0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s v="GB"/>
    <x v="1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x v="0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x v="0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s v="US"/>
    <x v="0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x v="0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x v="0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s v="GB"/>
    <x v="1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x v="0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s v="US"/>
    <x v="0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x v="0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s v="GB"/>
    <x v="1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x v="0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x v="0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s v="US"/>
    <x v="0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x v="0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s v="CA"/>
    <x v="5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s v="US"/>
    <x v="0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x v="0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x v="1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x v="0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s v="US"/>
    <x v="0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x v="0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s v="US"/>
    <x v="0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x v="0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x v="3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s v="US"/>
    <x v="0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x v="0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s v="US"/>
    <x v="0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x v="3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x v="1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s v="US"/>
    <x v="0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x v="0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x v="0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x v="1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s v="US"/>
    <x v="0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x v="0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x v="3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x v="0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x v="0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x v="0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s v="US"/>
    <x v="0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x v="0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x v="5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x v="0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x v="1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x v="0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x v="0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x v="0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s v="US"/>
    <x v="0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s v="US"/>
    <x v="0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x v="0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x v="0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s v="US"/>
    <x v="0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s v="GB"/>
    <x v="1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s v="US"/>
    <x v="0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x v="0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x v="102"/>
    <x v="0"/>
    <s v="US"/>
    <x v="0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x v="0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s v="US"/>
    <x v="0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x v="0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s v="US"/>
    <x v="0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x v="2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x v="0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s v="US"/>
    <x v="0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x v="0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x v="110"/>
    <x v="0"/>
    <s v="US"/>
    <x v="0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x v="0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x v="0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s v="US"/>
    <x v="0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x v="0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x v="6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x v="0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s v="US"/>
    <x v="0"/>
    <x v="122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x v="0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x v="0"/>
    <x v="124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x v="5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x v="0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x v="0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s v="US"/>
    <x v="0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x v="0"/>
    <x v="129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x v="1"/>
    <x v="13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x v="117"/>
    <x v="1"/>
    <s v="US"/>
    <x v="0"/>
    <x v="131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x v="0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s v="US"/>
    <x v="0"/>
    <x v="133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s v="US"/>
    <x v="0"/>
    <x v="134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x v="0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x v="0"/>
    <x v="136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x v="7"/>
    <x v="137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x v="0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s v="US"/>
    <x v="0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x v="0"/>
    <x v="140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x v="0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x v="0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x v="2"/>
    <x v="143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x v="5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x v="0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x v="0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s v="GB"/>
    <x v="1"/>
    <x v="147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x v="0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x v="0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x v="0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x v="2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s v="US"/>
    <x v="0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s v="US"/>
    <x v="0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x v="0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x v="0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x v="5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x v="0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x v="0"/>
    <x v="15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x v="0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x v="0"/>
    <x v="160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x v="0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s v="US"/>
    <x v="0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x v="0"/>
    <x v="163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x v="0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x v="117"/>
    <x v="2"/>
    <s v="GB"/>
    <x v="1"/>
    <x v="165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s v="US"/>
    <x v="0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s v="US"/>
    <x v="0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s v="US"/>
    <x v="0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x v="1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x v="0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x v="0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s v="US"/>
    <x v="0"/>
    <x v="172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s v="GB"/>
    <x v="1"/>
    <x v="173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x v="3"/>
    <x v="174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x v="1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x v="0"/>
    <x v="176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s v="US"/>
    <x v="0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s v="ES"/>
    <x v="3"/>
    <x v="178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s v="US"/>
    <x v="0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x v="1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x v="1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x v="0"/>
    <x v="18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x v="151"/>
    <x v="2"/>
    <s v="GB"/>
    <x v="1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x v="5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x v="153"/>
    <x v="2"/>
    <s v="NO"/>
    <x v="8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x v="0"/>
    <x v="186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s v="US"/>
    <x v="0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x v="0"/>
    <x v="188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x v="0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x v="155"/>
    <x v="2"/>
    <s v="US"/>
    <x v="0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x v="2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x v="0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x v="1"/>
    <x v="193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x v="1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x v="0"/>
    <x v="195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s v="GB"/>
    <x v="1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x v="1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x v="0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x v="0"/>
    <x v="199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s v="US"/>
    <x v="0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x v="0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x v="117"/>
    <x v="2"/>
    <s v="US"/>
    <x v="0"/>
    <x v="202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s v="GB"/>
    <x v="1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x v="2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x v="0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s v="US"/>
    <x v="0"/>
    <x v="206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x v="5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x v="2"/>
    <x v="208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x v="0"/>
    <x v="209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x v="0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x v="0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s v="US"/>
    <x v="0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s v="US"/>
    <x v="0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x v="0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x v="1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x v="0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x v="172"/>
    <x v="2"/>
    <s v="SE"/>
    <x v="9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x v="0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s v="US"/>
    <x v="0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s v="US"/>
    <x v="0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x v="117"/>
    <x v="2"/>
    <s v="US"/>
    <x v="0"/>
    <x v="221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x v="0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s v="US"/>
    <x v="0"/>
    <x v="223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x v="2"/>
    <x v="224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x v="0"/>
    <x v="225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s v="GB"/>
    <x v="1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x v="0"/>
    <x v="227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s v="GB"/>
    <x v="1"/>
    <x v="228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x v="3"/>
    <x v="229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x v="0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x v="0"/>
    <x v="23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x v="1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x v="0"/>
    <x v="233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x v="0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x v="0"/>
    <x v="235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x v="0"/>
    <x v="236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x v="155"/>
    <x v="2"/>
    <s v="US"/>
    <x v="0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x v="0"/>
    <x v="238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s v="AU"/>
    <x v="2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x v="0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x v="0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s v="US"/>
    <x v="0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x v="0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x v="183"/>
    <x v="0"/>
    <s v="US"/>
    <x v="0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x v="0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s v="US"/>
    <x v="0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x v="0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x v="0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x v="0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x v="0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x v="0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x v="0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x v="0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x v="0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s v="US"/>
    <x v="0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x v="0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x v="0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x v="0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x v="0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x v="0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s v="US"/>
    <x v="0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s v="US"/>
    <x v="0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x v="0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x v="0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x v="0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x v="0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s v="GB"/>
    <x v="1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x v="0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x v="2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x v="0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x v="0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x v="0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x v="0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x v="0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s v="US"/>
    <x v="0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s v="US"/>
    <x v="0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x v="0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s v="US"/>
    <x v="0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x v="0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x v="0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x v="0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x v="0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s v="US"/>
    <x v="0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s v="US"/>
    <x v="0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x v="0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x v="0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s v="US"/>
    <x v="0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x v="0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x v="1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x v="0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x v="0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x v="0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x v="0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x v="0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x v="0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s v="US"/>
    <x v="0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s v="US"/>
    <x v="0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s v="US"/>
    <x v="0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x v="0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x v="0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s v="US"/>
    <x v="0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x v="0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x v="0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x v="0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s v="US"/>
    <x v="0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s v="US"/>
    <x v="0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x v="244"/>
    <x v="0"/>
    <s v="US"/>
    <x v="0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x v="0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x v="0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x v="0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x v="0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x v="0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x v="0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x v="0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x v="0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s v="CA"/>
    <x v="5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s v="US"/>
    <x v="0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x v="0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x v="0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x v="1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s v="DE"/>
    <x v="3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s v="US"/>
    <x v="0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x v="0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x v="0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x v="0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x v="0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x v="0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x v="0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x v="0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x v="0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x v="0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x v="0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x v="0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x v="0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x v="0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x v="0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x v="0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x v="0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x v="0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s v="US"/>
    <x v="0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x v="0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s v="US"/>
    <x v="0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x v="0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x v="0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x v="0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x v="0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x v="0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x v="0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s v="US"/>
    <x v="0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x v="0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x v="3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x v="0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x v="0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x v="0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s v="US"/>
    <x v="0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s v="US"/>
    <x v="0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x v="0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x v="0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x v="0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x v="0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x v="0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x v="0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x v="0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x v="0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s v="GB"/>
    <x v="1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s v="US"/>
    <x v="0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x v="0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x v="0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s v="US"/>
    <x v="0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x v="0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s v="US"/>
    <x v="0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s v="GB"/>
    <x v="1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x v="0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x v="0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x v="0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x v="1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x v="0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x v="5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s v="US"/>
    <x v="0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x v="0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s v="US"/>
    <x v="0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x v="0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x v="0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x v="0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x v="0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x v="0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x v="0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x v="0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x v="0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x v="0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s v="US"/>
    <x v="0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x v="0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x v="0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x v="3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x v="0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x v="0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x v="0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x v="0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x v="1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x v="0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x v="0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x v="0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s v="US"/>
    <x v="0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x v="0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s v="US"/>
    <x v="0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x v="0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s v="US"/>
    <x v="0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x v="0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s v="GB"/>
    <x v="1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x v="5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x v="0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x v="0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x v="0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x v="0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x v="5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s v="US"/>
    <x v="0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x v="0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x v="0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s v="US"/>
    <x v="0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x v="0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x v="0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x v="0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x v="0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x v="0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x v="0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x v="0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x v="0"/>
    <x v="427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s v="US"/>
    <x v="0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x v="0"/>
    <x v="429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x v="0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x v="1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x v="0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x v="0"/>
    <x v="433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x v="0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x v="0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s v="US"/>
    <x v="0"/>
    <x v="436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x v="5"/>
    <x v="437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s v="US"/>
    <x v="0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x v="0"/>
    <x v="439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s v="US"/>
    <x v="0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x v="1"/>
    <x v="441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x v="368"/>
    <x v="2"/>
    <s v="US"/>
    <x v="0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s v="CA"/>
    <x v="5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s v="US"/>
    <x v="0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x v="0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x v="0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x v="1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x v="0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x v="1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x v="0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x v="0"/>
    <x v="45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s v="US"/>
    <x v="0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x v="0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x v="0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x v="0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x v="0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x v="5"/>
    <x v="457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x v="1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x v="0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s v="US"/>
    <x v="0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x v="1"/>
    <x v="461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x v="0"/>
    <x v="462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s v="US"/>
    <x v="0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s v="DE"/>
    <x v="3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s v="US"/>
    <x v="0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x v="0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x v="0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x v="0"/>
    <x v="468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s v="GB"/>
    <x v="1"/>
    <x v="469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x v="0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x v="0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x v="0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x v="0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s v="US"/>
    <x v="0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x v="0"/>
    <x v="475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s v="US"/>
    <x v="0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x v="0"/>
    <x v="477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x v="0"/>
    <x v="478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x v="0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s v="US"/>
    <x v="0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s v="US"/>
    <x v="0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x v="0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x v="1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x v="1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x v="1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x v="2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x v="5"/>
    <x v="487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s v="US"/>
    <x v="0"/>
    <x v="488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s v="US"/>
    <x v="0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x v="117"/>
    <x v="2"/>
    <s v="US"/>
    <x v="0"/>
    <x v="490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x v="0"/>
    <x v="491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x v="9"/>
    <x v="492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x v="1"/>
    <x v="493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x v="0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x v="0"/>
    <x v="49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s v="US"/>
    <x v="0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x v="134"/>
    <x v="2"/>
    <s v="US"/>
    <x v="0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x v="0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x v="0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x v="0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x v="0"/>
    <x v="50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x v="0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x v="1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x v="0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x v="0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x v="0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x v="0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x v="0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x v="1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x v="0"/>
    <x v="510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s v="US"/>
    <x v="0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x v="0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s v="US"/>
    <x v="0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x v="5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x v="0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s v="GB"/>
    <x v="1"/>
    <x v="516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x v="0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x v="0"/>
    <x v="518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x v="0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x v="1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x v="0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s v="US"/>
    <x v="0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x v="0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x v="1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x v="0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x v="1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x v="0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x v="414"/>
    <x v="0"/>
    <s v="US"/>
    <x v="0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x v="5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x v="0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x v="0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x v="0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x v="1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x v="8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x v="1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x v="1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x v="0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x v="0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x v="1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x v="0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s v="US"/>
    <x v="0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x v="0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x v="2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x v="0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x v="3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x v="0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x v="1"/>
    <x v="547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x v="1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x v="1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x v="5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x v="0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s v="CA"/>
    <x v="5"/>
    <x v="552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s v="US"/>
    <x v="0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x v="0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x v="1"/>
    <x v="555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x v="148"/>
    <x v="2"/>
    <s v="US"/>
    <x v="0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x v="3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x v="0"/>
    <x v="558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x v="0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x v="5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x v="0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x v="3"/>
    <x v="562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x v="2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x v="3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x v="1"/>
    <x v="565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x v="0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x v="0"/>
    <x v="567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x v="4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s v="CA"/>
    <x v="5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s v="US"/>
    <x v="0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x v="0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x v="0"/>
    <x v="572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x v="0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x v="1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x v="3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s v="US"/>
    <x v="0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x v="0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s v="GB"/>
    <x v="1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s v="US"/>
    <x v="0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x v="0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x v="0"/>
    <x v="581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x v="0"/>
    <x v="582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s v="US"/>
    <x v="0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x v="0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s v="GB"/>
    <x v="1"/>
    <x v="585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s v="US"/>
    <x v="0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x v="5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x v="3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x v="116"/>
    <x v="2"/>
    <s v="US"/>
    <x v="0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x v="1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x v="0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x v="0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x v="1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s v="US"/>
    <x v="0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x v="0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s v="US"/>
    <x v="0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x v="0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s v="US"/>
    <x v="0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s v="US"/>
    <x v="0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s v="US"/>
    <x v="0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x v="5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x v="0"/>
    <x v="602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x v="0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x v="0"/>
    <x v="604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s v="US"/>
    <x v="0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x v="3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x v="0"/>
    <x v="607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x v="0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x v="1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s v="US"/>
    <x v="0"/>
    <x v="610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x v="3"/>
    <x v="611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s v="IT"/>
    <x v="3"/>
    <x v="612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x v="0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x v="0"/>
    <x v="614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x v="4"/>
    <x v="615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x v="3"/>
    <x v="616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x v="1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x v="0"/>
    <x v="618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s v="US"/>
    <x v="0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x v="5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x v="0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x v="0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x v="2"/>
    <x v="623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x v="0"/>
    <x v="624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x v="5"/>
    <x v="625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x v="0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x v="9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x v="0"/>
    <x v="628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x v="2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x v="0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x v="5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x v="3"/>
    <x v="632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x v="0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s v="US"/>
    <x v="0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s v="US"/>
    <x v="0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s v="GB"/>
    <x v="1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x v="1"/>
    <x v="637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x v="461"/>
    <x v="1"/>
    <s v="DE"/>
    <x v="3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s v="US"/>
    <x v="0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x v="3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x v="0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x v="3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x v="0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x v="0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s v="US"/>
    <x v="0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x v="0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x v="5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s v="US"/>
    <x v="0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x v="0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x v="0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x v="0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x v="0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x v="0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x v="0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x v="0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x v="0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x v="0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x v="0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x v="481"/>
    <x v="0"/>
    <s v="US"/>
    <x v="0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x v="0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s v="US"/>
    <x v="0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x v="0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x v="7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x v="0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x v="0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x v="0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x v="3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x v="0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x v="9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x v="3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x v="0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x v="0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x v="0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s v="US"/>
    <x v="0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x v="0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x v="5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x v="3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x v="0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x v="0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x v="0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x v="0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s v="US"/>
    <x v="0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x v="0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s v="US"/>
    <x v="0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x v="0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x v="3"/>
    <x v="686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x v="10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x v="0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x v="0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s v="US"/>
    <x v="0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x v="0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x v="1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x v="0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x v="0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x v="0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s v="NL"/>
    <x v="3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x v="3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x v="0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x v="0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x v="3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x v="1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x v="0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x v="0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x v="5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s v="NL"/>
    <x v="3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x v="3"/>
    <x v="706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x v="1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x v="1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s v="US"/>
    <x v="0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s v="CA"/>
    <x v="5"/>
    <x v="71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x v="3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x v="0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x v="3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s v="US"/>
    <x v="0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x v="0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x v="0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x v="527"/>
    <x v="2"/>
    <s v="US"/>
    <x v="0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x v="0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x v="0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x v="0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x v="0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x v="0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s v="US"/>
    <x v="0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x v="0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x v="0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x v="0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x v="0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x v="0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x v="0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s v="US"/>
    <x v="0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x v="0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x v="1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x v="1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s v="CA"/>
    <x v="5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x v="0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x v="0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x v="0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s v="US"/>
    <x v="0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x v="0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x v="0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s v="US"/>
    <x v="0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x v="0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x v="0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s v="US"/>
    <x v="0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x v="0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s v="US"/>
    <x v="0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x v="3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x v="0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x v="0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x v="0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x v="0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x v="2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x v="0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x v="0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x v="0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x v="0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x v="0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s v="US"/>
    <x v="0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s v="GB"/>
    <x v="1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x v="0"/>
    <x v="760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s v="US"/>
    <x v="0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x v="10"/>
    <x v="762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x v="1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s v="US"/>
    <x v="0"/>
    <x v="764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x v="0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x v="5"/>
    <x v="766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x v="0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x v="0"/>
    <x v="768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x v="0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x v="0"/>
    <x v="770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x v="0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x v="0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x v="1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x v="0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x v="0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s v="US"/>
    <x v="0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x v="0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x v="0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x v="0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x v="0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x v="0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x v="0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x v="0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x v="0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x v="0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x v="0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x v="0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x v="0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x v="0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x v="0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x v="0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s v="US"/>
    <x v="0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x v="0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x v="0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x v="0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x v="0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x v="0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x v="0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x v="0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s v="GB"/>
    <x v="1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s v="US"/>
    <x v="0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x v="0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x v="0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x v="0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x v="0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x v="603"/>
    <x v="0"/>
    <s v="US"/>
    <x v="0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s v="US"/>
    <x v="0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x v="5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s v="US"/>
    <x v="0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x v="0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s v="US"/>
    <x v="0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x v="0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s v="US"/>
    <x v="0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x v="0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s v="US"/>
    <x v="0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s v="US"/>
    <x v="0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x v="0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x v="0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x v="140"/>
    <x v="0"/>
    <s v="US"/>
    <x v="0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x v="0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x v="0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s v="US"/>
    <x v="0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s v="US"/>
    <x v="0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x v="0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s v="US"/>
    <x v="0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x v="0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x v="0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x v="0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s v="GB"/>
    <x v="1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x v="0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s v="US"/>
    <x v="0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x v="0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x v="627"/>
    <x v="0"/>
    <s v="US"/>
    <x v="0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x v="0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x v="0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x v="630"/>
    <x v="0"/>
    <s v="US"/>
    <x v="0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s v="US"/>
    <x v="0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x v="0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x v="0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x v="0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x v="0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x v="5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x v="0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x v="0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x v="0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x v="1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x v="115"/>
    <x v="0"/>
    <s v="US"/>
    <x v="0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s v="US"/>
    <x v="0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x v="0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x v="0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x v="3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s v="US"/>
    <x v="0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s v="US"/>
    <x v="0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x v="0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x v="0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x v="3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s v="ES"/>
    <x v="3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x v="1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s v="US"/>
    <x v="0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x v="0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x v="0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x v="1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x v="0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x v="0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x v="0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s v="US"/>
    <x v="0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x v="0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x v="0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x v="0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x v="1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x v="0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x v="0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s v="US"/>
    <x v="0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x v="0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x v="0"/>
    <x v="875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x v="656"/>
    <x v="2"/>
    <s v="GB"/>
    <x v="1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x v="0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x v="0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x v="0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x v="0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x v="0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x v="0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x v="0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x v="0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x v="0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x v="0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x v="0"/>
    <x v="887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x v="0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x v="0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x v="0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x v="0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x v="0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x v="0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x v="0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x v="0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x v="0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x v="0"/>
    <x v="897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x v="0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s v="US"/>
    <x v="0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s v="US"/>
    <x v="0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x v="0"/>
    <x v="901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x v="0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x v="0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x v="0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s v="US"/>
    <x v="0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s v="US"/>
    <x v="0"/>
    <x v="906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s v="US"/>
    <x v="0"/>
    <x v="907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x v="0"/>
    <x v="908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x v="0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x v="1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x v="0"/>
    <x v="911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s v="US"/>
    <x v="0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x v="0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s v="US"/>
    <x v="0"/>
    <x v="914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x v="0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x v="0"/>
    <x v="916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x v="0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x v="1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s v="US"/>
    <x v="0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x v="0"/>
    <x v="920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x v="0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x v="0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x v="0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x v="0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x v="0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x v="0"/>
    <x v="926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s v="US"/>
    <x v="0"/>
    <x v="927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s v="US"/>
    <x v="0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x v="0"/>
    <x v="92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x v="0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x v="1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s v="US"/>
    <x v="0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x v="0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x v="5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x v="0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x v="0"/>
    <x v="936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x v="0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x v="0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x v="0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x v="0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x v="0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x v="0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s v="US"/>
    <x v="0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x v="0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s v="FR"/>
    <x v="3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s v="US"/>
    <x v="0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x v="0"/>
    <x v="947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x v="3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s v="DE"/>
    <x v="3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s v="CA"/>
    <x v="5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x v="689"/>
    <x v="2"/>
    <s v="US"/>
    <x v="0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s v="US"/>
    <x v="0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x v="0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x v="0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x v="0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x v="0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s v="US"/>
    <x v="0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x v="0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x v="0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x v="0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x v="0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x v="0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s v="US"/>
    <x v="0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x v="5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x v="0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x v="0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s v="US"/>
    <x v="0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x v="0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s v="MX"/>
    <x v="10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x v="5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x v="0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x v="0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x v="0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s v="US"/>
    <x v="0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x v="0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x v="2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x v="3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x v="9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x v="0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x v="0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x v="0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s v="US"/>
    <x v="0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x v="3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x v="0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x v="3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x v="1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s v="NL"/>
    <x v="3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x v="3"/>
    <x v="988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x v="718"/>
    <x v="2"/>
    <s v="US"/>
    <x v="0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x v="0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x v="1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s v="US"/>
    <x v="0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x v="0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x v="0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x v="0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s v="US"/>
    <x v="0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s v="US"/>
    <x v="0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x v="5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x v="5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x v="0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x v="1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x v="0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x v="3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s v="US"/>
    <x v="0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x v="0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x v="0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x v="0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x v="10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x v="0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x v="0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x v="0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x v="0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x v="0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s v="US"/>
    <x v="0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x v="11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x v="0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x v="0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s v="US"/>
    <x v="0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x v="0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x v="5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s v="US"/>
    <x v="0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s v="US"/>
    <x v="0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x v="1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x v="9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s v="US"/>
    <x v="0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x v="1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x v="0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x v="1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s v="SE"/>
    <x v="9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s v="US"/>
    <x v="0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x v="0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s v="US"/>
    <x v="0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x v="1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x v="0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x v="0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s v="US"/>
    <x v="0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x v="0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x v="0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x v="0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x v="0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s v="US"/>
    <x v="0"/>
    <x v="1041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x v="0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x v="0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x v="0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s v="US"/>
    <x v="0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x v="3"/>
    <x v="1046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x v="0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x v="0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x v="117"/>
    <x v="1"/>
    <s v="US"/>
    <x v="0"/>
    <x v="1049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s v="US"/>
    <x v="0"/>
    <x v="1050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x v="0"/>
    <x v="1051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x v="0"/>
    <x v="1052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x v="0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x v="0"/>
    <x v="1054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x v="0"/>
    <x v="105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x v="0"/>
    <x v="1056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s v="US"/>
    <x v="0"/>
    <x v="1057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x v="0"/>
    <x v="1058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x v="117"/>
    <x v="1"/>
    <s v="US"/>
    <x v="0"/>
    <x v="1059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x v="0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s v="US"/>
    <x v="0"/>
    <x v="1061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x v="121"/>
    <x v="1"/>
    <s v="US"/>
    <x v="0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x v="0"/>
    <x v="1063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x v="0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x v="2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s v="US"/>
    <x v="0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x v="0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x v="0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s v="US"/>
    <x v="0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x v="0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s v="NO"/>
    <x v="8"/>
    <x v="1071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x v="0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s v="US"/>
    <x v="0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x v="0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s v="US"/>
    <x v="0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x v="0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x v="0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x v="0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x v="3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s v="US"/>
    <x v="0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s v="US"/>
    <x v="0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s v="US"/>
    <x v="0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x v="5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s v="US"/>
    <x v="0"/>
    <x v="108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s v="CA"/>
    <x v="5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x v="493"/>
    <x v="2"/>
    <s v="US"/>
    <x v="0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x v="0"/>
    <x v="1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s v="US"/>
    <x v="0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s v="FR"/>
    <x v="3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x v="2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x v="1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x v="0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x v="5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x v="0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x v="0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x v="0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s v="US"/>
    <x v="0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s v="US"/>
    <x v="0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x v="1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x v="3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s v="US"/>
    <x v="0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s v="US"/>
    <x v="0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s v="US"/>
    <x v="0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x v="1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x v="0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s v="US"/>
    <x v="0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x v="0"/>
    <x v="1107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x v="0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x v="0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x v="0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x v="0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x v="0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x v="1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x v="1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x v="0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s v="US"/>
    <x v="0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s v="DE"/>
    <x v="3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x v="2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x v="0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s v="US"/>
    <x v="0"/>
    <x v="112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s v="US"/>
    <x v="0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x v="1"/>
    <x v="1122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x v="0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x v="0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x v="1"/>
    <x v="1125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s v="US"/>
    <x v="0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x v="0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x v="116"/>
    <x v="2"/>
    <s v="GB"/>
    <x v="1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x v="0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x v="0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x v="2"/>
    <x v="1131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s v="CA"/>
    <x v="5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s v="GB"/>
    <x v="1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s v="AU"/>
    <x v="2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x v="3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x v="3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x v="0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x v="0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x v="0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x v="1"/>
    <x v="1140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x v="117"/>
    <x v="2"/>
    <s v="DE"/>
    <x v="3"/>
    <x v="1141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x v="0"/>
    <x v="1142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x v="0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x v="0"/>
    <x v="1144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s v="US"/>
    <x v="0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x v="0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x v="5"/>
    <x v="1147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s v="US"/>
    <x v="0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s v="US"/>
    <x v="0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s v="US"/>
    <x v="0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x v="0"/>
    <x v="1151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x v="608"/>
    <x v="2"/>
    <s v="US"/>
    <x v="0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s v="US"/>
    <x v="0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s v="US"/>
    <x v="0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x v="0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x v="0"/>
    <x v="1156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x v="0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x v="0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x v="0"/>
    <x v="1159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x v="0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x v="0"/>
    <x v="1161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x v="0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x v="0"/>
    <x v="1163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x v="0"/>
    <x v="1164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x v="0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x v="0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s v="US"/>
    <x v="0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s v="US"/>
    <x v="0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x v="0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x v="1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s v="US"/>
    <x v="0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s v="US"/>
    <x v="0"/>
    <x v="117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x v="0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s v="US"/>
    <x v="0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x v="0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x v="2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x v="1"/>
    <x v="1177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x v="0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s v="CA"/>
    <x v="5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x v="0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s v="US"/>
    <x v="0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x v="0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x v="0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x v="1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x v="0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x v="1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x v="0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s v="CA"/>
    <x v="5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x v="0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x v="0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x v="0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s v="GB"/>
    <x v="1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x v="0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x v="3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x v="3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s v="GB"/>
    <x v="1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x v="0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x v="0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x v="1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s v="US"/>
    <x v="0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x v="1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x v="2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x v="0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x v="0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x v="3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x v="3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s v="IT"/>
    <x v="3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x v="0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x v="0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s v="SE"/>
    <x v="9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s v="CA"/>
    <x v="5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x v="0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x v="1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x v="0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x v="0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s v="US"/>
    <x v="0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x v="0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x v="0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s v="US"/>
    <x v="0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s v="DE"/>
    <x v="3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x v="1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s v="CA"/>
    <x v="5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s v="US"/>
    <x v="0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s v="US"/>
    <x v="0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x v="0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x v="0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x v="0"/>
    <x v="1227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x v="0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x v="0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x v="0"/>
    <x v="12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x v="0"/>
    <x v="1231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x v="0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x v="0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x v="1"/>
    <x v="1234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x v="0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s v="US"/>
    <x v="0"/>
    <x v="1236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x v="0"/>
    <x v="1237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x v="0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s v="US"/>
    <x v="0"/>
    <x v="1239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x v="0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x v="0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x v="0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x v="0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x v="0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x v="0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x v="0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s v="US"/>
    <x v="0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s v="US"/>
    <x v="0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x v="0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x v="0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s v="US"/>
    <x v="0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x v="0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x v="0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x v="0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x v="0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x v="0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x v="0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s v="US"/>
    <x v="0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s v="US"/>
    <x v="0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x v="0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s v="US"/>
    <x v="0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x v="5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s v="US"/>
    <x v="0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x v="0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x v="0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s v="US"/>
    <x v="0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x v="0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s v="US"/>
    <x v="0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x v="0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s v="US"/>
    <x v="0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x v="0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x v="0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x v="5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x v="0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x v="0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s v="US"/>
    <x v="0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x v="0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x v="0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x v="0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s v="US"/>
    <x v="0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x v="0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x v="0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s v="US"/>
    <x v="0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x v="0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x v="1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s v="GB"/>
    <x v="1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x v="1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x v="0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s v="US"/>
    <x v="0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s v="US"/>
    <x v="0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x v="0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x v="1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x v="0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s v="GB"/>
    <x v="1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x v="1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x v="1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x v="0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s v="GB"/>
    <x v="1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s v="US"/>
    <x v="0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x v="0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x v="0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x v="0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s v="GB"/>
    <x v="1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x v="1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x v="0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x v="0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s v="US"/>
    <x v="0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s v="US"/>
    <x v="0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s v="US"/>
    <x v="0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s v="US"/>
    <x v="0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x v="0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x v="0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x v="0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x v="0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x v="0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x v="0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x v="7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x v="0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x v="1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x v="3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x v="9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x v="1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x v="0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x v="0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x v="0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x v="0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x v="0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x v="0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x v="0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x v="0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x v="0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x v="11"/>
    <x v="1332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x v="2"/>
    <x v="1333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x v="0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x v="0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x v="0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x v="0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x v="0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s v="US"/>
    <x v="0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s v="US"/>
    <x v="0"/>
    <x v="1340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x v="1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x v="0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x v="0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x v="5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x v="0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x v="0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x v="0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x v="0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x v="5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x v="0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s v="US"/>
    <x v="0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x v="0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x v="0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x v="1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x v="1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x v="0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s v="US"/>
    <x v="0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s v="US"/>
    <x v="0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x v="0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s v="US"/>
    <x v="0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x v="1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x v="0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x v="0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x v="7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x v="0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x v="966"/>
    <x v="0"/>
    <s v="US"/>
    <x v="0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x v="0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x v="0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x v="0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s v="US"/>
    <x v="0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x v="0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s v="US"/>
    <x v="0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s v="US"/>
    <x v="0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x v="0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x v="3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s v="GB"/>
    <x v="1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x v="0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x v="976"/>
    <x v="0"/>
    <s v="GB"/>
    <x v="1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s v="US"/>
    <x v="0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s v="US"/>
    <x v="0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x v="0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s v="US"/>
    <x v="0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x v="5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x v="0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s v="DE"/>
    <x v="3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s v="US"/>
    <x v="0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x v="0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x v="0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s v="GB"/>
    <x v="1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s v="US"/>
    <x v="0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s v="US"/>
    <x v="0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s v="US"/>
    <x v="0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x v="990"/>
    <x v="0"/>
    <s v="US"/>
    <x v="0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x v="0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x v="992"/>
    <x v="0"/>
    <s v="US"/>
    <x v="0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x v="0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x v="0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x v="0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x v="0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x v="1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x v="0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x v="1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x v="0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x v="1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s v="US"/>
    <x v="0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s v="IT"/>
    <x v="3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x v="0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x v="1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x v="0"/>
    <x v="1409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x v="3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x v="1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x v="0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x v="3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x v="0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x v="0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x v="0"/>
    <x v="1416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x v="0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x v="3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x v="0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s v="US"/>
    <x v="0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x v="9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x v="4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x v="2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s v="US"/>
    <x v="0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x v="0"/>
    <x v="1425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x v="3"/>
    <x v="1426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x v="3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x v="3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s v="US"/>
    <x v="0"/>
    <x v="1429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s v="US"/>
    <x v="0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x v="0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x v="0"/>
    <x v="1432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x v="3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x v="7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s v="IT"/>
    <x v="3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x v="3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x v="0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x v="7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x v="5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x v="3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x v="1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x v="0"/>
    <x v="1442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x v="3"/>
    <x v="1443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s v="DE"/>
    <x v="3"/>
    <x v="1444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x v="3"/>
    <x v="144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x v="3"/>
    <x v="1446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s v="US"/>
    <x v="0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x v="2"/>
    <x v="1448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x v="0"/>
    <x v="1449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x v="0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x v="0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s v="US"/>
    <x v="0"/>
    <x v="1452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x v="3"/>
    <x v="1453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x v="3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x v="0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s v="IT"/>
    <x v="3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s v="US"/>
    <x v="0"/>
    <x v="1457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x v="0"/>
    <x v="1458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x v="7"/>
    <x v="1459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s v="US"/>
    <x v="0"/>
    <x v="146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s v="US"/>
    <x v="0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s v="US"/>
    <x v="0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x v="0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x v="1014"/>
    <x v="0"/>
    <s v="US"/>
    <x v="0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x v="0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x v="0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s v="US"/>
    <x v="0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x v="0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s v="US"/>
    <x v="0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x v="0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x v="0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x v="0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x v="1023"/>
    <x v="0"/>
    <s v="US"/>
    <x v="0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x v="0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x v="0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s v="US"/>
    <x v="0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x v="0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x v="0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x v="0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x v="0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x v="5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x v="0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x v="0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s v="US"/>
    <x v="0"/>
    <x v="1484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x v="0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x v="0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x v="0"/>
    <x v="1487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s v="AU"/>
    <x v="2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x v="0"/>
    <x v="1489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x v="0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x v="0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x v="0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s v="US"/>
    <x v="0"/>
    <x v="1493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x v="0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s v="US"/>
    <x v="0"/>
    <x v="1495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x v="0"/>
    <x v="1496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x v="0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x v="0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x v="0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x v="0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s v="CA"/>
    <x v="5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x v="1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x v="3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s v="GB"/>
    <x v="1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x v="3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x v="1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x v="0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x v="0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x v="3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x v="1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x v="0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x v="0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s v="GB"/>
    <x v="1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s v="US"/>
    <x v="0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x v="8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x v="0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x v="0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s v="US"/>
    <x v="0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x v="0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s v="US"/>
    <x v="0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x v="0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x v="0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x v="0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x v="9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x v="0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x v="0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x v="0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s v="US"/>
    <x v="0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x v="0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x v="0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x v="0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x v="2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s v="US"/>
    <x v="0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x v="0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x v="0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x v="0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x v="3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x v="0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x v="0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x v="0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x v="0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x v="5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x v="0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x v="0"/>
    <x v="1544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s v="US"/>
    <x v="0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x v="1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s v="US"/>
    <x v="0"/>
    <x v="1547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s v="US"/>
    <x v="0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x v="0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x v="1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x v="0"/>
    <x v="1551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x v="0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x v="0"/>
    <x v="1552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x v="2"/>
    <x v="1553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s v="US"/>
    <x v="0"/>
    <x v="1554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s v="CA"/>
    <x v="5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s v="US"/>
    <x v="0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s v="GB"/>
    <x v="1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s v="US"/>
    <x v="0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x v="0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x v="0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x v="0"/>
    <x v="1561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x v="1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x v="0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x v="0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x v="0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x v="0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x v="0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x v="117"/>
    <x v="1"/>
    <s v="US"/>
    <x v="0"/>
    <x v="1568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s v="US"/>
    <x v="0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x v="1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x v="1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x v="5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x v="0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x v="0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s v="US"/>
    <x v="0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x v="0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x v="0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x v="0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x v="0"/>
    <x v="1579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x v="1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s v="US"/>
    <x v="0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x v="1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x v="0"/>
    <x v="1583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x v="5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s v="US"/>
    <x v="0"/>
    <x v="1585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x v="0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s v="US"/>
    <x v="0"/>
    <x v="1587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s v="US"/>
    <x v="0"/>
    <x v="1588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x v="806"/>
    <x v="2"/>
    <s v="IT"/>
    <x v="3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x v="1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s v="US"/>
    <x v="0"/>
    <x v="1591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s v="US"/>
    <x v="0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s v="US"/>
    <x v="0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x v="0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s v="GB"/>
    <x v="1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x v="0"/>
    <x v="1596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x v="0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s v="GB"/>
    <x v="1"/>
    <x v="1598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x v="0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x v="0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x v="0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s v="US"/>
    <x v="0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x v="0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x v="0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x v="0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x v="0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x v="0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x v="0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s v="US"/>
    <x v="0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s v="US"/>
    <x v="0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x v="0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x v="0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x v="0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x v="0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s v="US"/>
    <x v="0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s v="US"/>
    <x v="0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s v="US"/>
    <x v="0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x v="0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s v="US"/>
    <x v="0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x v="0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x v="0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x v="1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s v="US"/>
    <x v="0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x v="0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x v="0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x v="0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s v="US"/>
    <x v="0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s v="US"/>
    <x v="0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x v="0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x v="0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x v="0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x v="0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s v="US"/>
    <x v="0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x v="0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x v="0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x v="0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s v="US"/>
    <x v="0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x v="0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x v="0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s v="US"/>
    <x v="0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x v="0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s v="US"/>
    <x v="0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x v="0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x v="0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x v="1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x v="0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x v="0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x v="0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s v="US"/>
    <x v="0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x v="0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x v="0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x v="0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x v="0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s v="US"/>
    <x v="0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x v="0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x v="0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x v="0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x v="1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x v="3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x v="3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x v="0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s v="US"/>
    <x v="0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s v="US"/>
    <x v="0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x v="0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x v="0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x v="0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x v="0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x v="0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x v="0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s v="US"/>
    <x v="0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s v="US"/>
    <x v="0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x v="0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x v="0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s v="US"/>
    <x v="0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s v="US"/>
    <x v="0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x v="3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x v="0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x v="0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s v="US"/>
    <x v="0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x v="0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x v="0"/>
    <x v="1681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x v="3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s v="US"/>
    <x v="0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x v="0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x v="5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x v="0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x v="0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x v="1162"/>
    <x v="3"/>
    <s v="US"/>
    <x v="0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x v="0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x v="0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s v="US"/>
    <x v="0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x v="1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x v="0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x v="0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x v="0"/>
    <x v="1695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x v="0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x v="0"/>
    <x v="1697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x v="0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x v="0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x v="0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s v="US"/>
    <x v="0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s v="US"/>
    <x v="0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s v="US"/>
    <x v="0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s v="US"/>
    <x v="0"/>
    <x v="1704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x v="3"/>
    <x v="1705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x v="0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x v="0"/>
    <x v="1707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s v="US"/>
    <x v="0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s v="DE"/>
    <x v="3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x v="0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x v="0"/>
    <x v="1711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x v="0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x v="0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x v="0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x v="0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s v="US"/>
    <x v="0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x v="735"/>
    <x v="2"/>
    <s v="US"/>
    <x v="0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x v="0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x v="0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x v="0"/>
    <x v="1720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x v="0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x v="0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x v="0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x v="0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s v="US"/>
    <x v="0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x v="1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s v="US"/>
    <x v="0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x v="0"/>
    <x v="1728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x v="0"/>
    <x v="1729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s v="US"/>
    <x v="0"/>
    <x v="173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x v="0"/>
    <x v="1731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x v="0"/>
    <x v="1732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x v="0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x v="0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s v="US"/>
    <x v="0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x v="0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s v="US"/>
    <x v="0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x v="0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x v="0"/>
    <x v="1739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s v="GB"/>
    <x v="1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x v="0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x v="0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x v="1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x v="0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x v="0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x v="1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s v="CA"/>
    <x v="5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x v="3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x v="0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s v="US"/>
    <x v="0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s v="GB"/>
    <x v="1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x v="7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x v="5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x v="0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x v="0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s v="US"/>
    <x v="0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x v="0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x v="1194"/>
    <x v="0"/>
    <s v="US"/>
    <x v="0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x v="0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s v="GB"/>
    <x v="1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s v="US"/>
    <x v="0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x v="0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x v="1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x v="0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s v="AU"/>
    <x v="2"/>
    <x v="1765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x v="0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x v="0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x v="0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x v="0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x v="1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s v="GB"/>
    <x v="1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x v="0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x v="0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x v="0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x v="1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x v="3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x v="0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x v="0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x v="0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x v="0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x v="0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x v="0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x v="0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x v="0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x v="3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s v="US"/>
    <x v="0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s v="GB"/>
    <x v="1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x v="0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x v="0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s v="GB"/>
    <x v="1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x v="0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x v="2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x v="0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s v="DE"/>
    <x v="3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x v="1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x v="0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x v="0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s v="GB"/>
    <x v="1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x v="1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x v="1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s v="DE"/>
    <x v="3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x v="0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x v="0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x v="3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x v="1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s v="US"/>
    <x v="0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x v="0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x v="5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s v="US"/>
    <x v="0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s v="US"/>
    <x v="0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x v="1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s v="GB"/>
    <x v="1"/>
    <x v="1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x v="1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x v="0"/>
    <x v="1814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s v="CH"/>
    <x v="11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s v="US"/>
    <x v="0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s v="US"/>
    <x v="0"/>
    <x v="1817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x v="0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x v="0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x v="0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s v="CA"/>
    <x v="5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x v="0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x v="1243"/>
    <x v="0"/>
    <s v="US"/>
    <x v="0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x v="0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s v="US"/>
    <x v="0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x v="0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x v="0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x v="0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x v="0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x v="0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x v="0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x v="0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s v="US"/>
    <x v="0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x v="1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x v="1251"/>
    <x v="0"/>
    <s v="US"/>
    <x v="0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x v="0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x v="0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x v="0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x v="0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s v="US"/>
    <x v="0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x v="0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x v="0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x v="0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x v="0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x v="0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x v="0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x v="0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s v="US"/>
    <x v="0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x v="0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x v="0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x v="0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x v="0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x v="0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x v="5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x v="0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x v="0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x v="0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s v="US"/>
    <x v="0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x v="0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x v="1"/>
    <x v="1860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x v="0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s v="US"/>
    <x v="0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x v="0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x v="1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x v="0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x v="0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x v="0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x v="0"/>
    <x v="1868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x v="0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x v="0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x v="0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x v="5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x v="0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s v="US"/>
    <x v="0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x v="2"/>
    <x v="187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x v="0"/>
    <x v="1876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x v="2"/>
    <x v="1877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x v="3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s v="GB"/>
    <x v="1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x v="0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x v="0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x v="0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x v="0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x v="0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x v="0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x v="3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x v="0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x v="0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x v="0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x v="0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x v="0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x v="0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s v="US"/>
    <x v="0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x v="0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x v="0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x v="0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x v="0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x v="0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x v="0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x v="1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x v="3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s v="US"/>
    <x v="0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x v="0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x v="0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x v="0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s v="US"/>
    <x v="0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x v="0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x v="0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x v="3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x v="4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x v="0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s v="GB"/>
    <x v="1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x v="0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x v="0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s v="US"/>
    <x v="0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s v="HK"/>
    <x v="6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x v="0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x v="0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x v="1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s v="US"/>
    <x v="0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s v="US"/>
    <x v="0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x v="0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x v="0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s v="US"/>
    <x v="0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x v="0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x v="972"/>
    <x v="0"/>
    <s v="US"/>
    <x v="0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x v="0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x v="0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s v="US"/>
    <x v="0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s v="US"/>
    <x v="0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x v="0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x v="0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x v="0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x v="0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x v="0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x v="0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x v="0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x v="0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x v="0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x v="0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x v="0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x v="0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x v="0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x v="3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x v="0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x v="0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s v="US"/>
    <x v="0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s v="GB"/>
    <x v="1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x v="0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x v="0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x v="5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s v="US"/>
    <x v="0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s v="US"/>
    <x v="0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x v="0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x v="0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s v="US"/>
    <x v="0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x v="0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x v="0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s v="SE"/>
    <x v="9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x v="0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x v="0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x v="1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x v="3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x v="0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x v="0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x v="0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x v="0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x v="1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s v="US"/>
    <x v="0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x v="0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x v="0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x v="0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x v="1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s v="US"/>
    <x v="0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s v="GB"/>
    <x v="1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x v="0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x v="0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x v="0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s v="DE"/>
    <x v="3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x v="5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x v="6"/>
    <x v="1981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x v="0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x v="0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x v="1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x v="1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s v="GB"/>
    <x v="1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x v="379"/>
    <x v="2"/>
    <s v="US"/>
    <x v="0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x v="0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x v="0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s v="US"/>
    <x v="0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s v="US"/>
    <x v="0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x v="1"/>
    <x v="1992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x v="0"/>
    <x v="1993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x v="5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x v="0"/>
    <x v="1995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x v="0"/>
    <x v="1996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x v="0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s v="GB"/>
    <x v="1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x v="5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x v="3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x v="0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x v="0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x v="0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x v="0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x v="0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x v="0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x v="0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x v="3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s v="US"/>
    <x v="0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x v="3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x v="0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x v="0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x v="0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x v="0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s v="US"/>
    <x v="0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x v="0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x v="3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x v="0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x v="0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x v="0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x v="0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x v="0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x v="0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x v="3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s v="US"/>
    <x v="0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x v="0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s v="US"/>
    <x v="0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s v="US"/>
    <x v="0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x v="1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s v="NL"/>
    <x v="3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x v="0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x v="0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x v="0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x v="0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x v="0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x v="0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x v="1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x v="0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s v="US"/>
    <x v="0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x v="0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x v="0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x v="0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x v="0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x v="0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x v="0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x v="2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x v="0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s v="GB"/>
    <x v="1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x v="0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x v="0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x v="0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x v="0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x v="1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x v="0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x v="0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x v="1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s v="GB"/>
    <x v="1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x v="0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x v="0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x v="0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x v="7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s v="DE"/>
    <x v="3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x v="0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x v="1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x v="0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s v="GB"/>
    <x v="1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x v="0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x v="0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x v="3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x v="0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x v="0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x v="0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s v="US"/>
    <x v="0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x v="0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s v="GB"/>
    <x v="1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x v="0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x v="3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x v="1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x v="0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x v="0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x v="0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x v="0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x v="0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x v="0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x v="0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x v="0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x v="0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s v="US"/>
    <x v="0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x v="0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x v="0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x v="0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x v="0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x v="0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x v="0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x v="0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x v="0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x v="0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x v="1464"/>
    <x v="0"/>
    <s v="US"/>
    <x v="0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x v="0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x v="0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x v="0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s v="US"/>
    <x v="0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x v="0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x v="0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x v="0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x v="0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x v="0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x v="0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s v="US"/>
    <x v="0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x v="0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x v="0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s v="US"/>
    <x v="0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x v="0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x v="0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x v="0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x v="0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s v="US"/>
    <x v="0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s v="US"/>
    <x v="0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s v="US"/>
    <x v="0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s v="CH"/>
    <x v="11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x v="10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x v="0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x v="0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x v="0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x v="0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s v="GB"/>
    <x v="1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x v="5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x v="0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s v="US"/>
    <x v="0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s v="US"/>
    <x v="0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x v="0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x v="0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x v="0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x v="0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s v="US"/>
    <x v="0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x v="5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s v="GB"/>
    <x v="1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x v="0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x v="0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x v="0"/>
    <x v="2140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x v="3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x v="0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s v="US"/>
    <x v="0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x v="0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x v="0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s v="US"/>
    <x v="0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s v="GB"/>
    <x v="1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x v="0"/>
    <x v="2148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x v="1496"/>
    <x v="2"/>
    <s v="NO"/>
    <x v="8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x v="0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x v="0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x v="0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s v="US"/>
    <x v="0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s v="GB"/>
    <x v="1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s v="US"/>
    <x v="0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s v="US"/>
    <x v="0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x v="0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x v="0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x v="0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s v="US"/>
    <x v="0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x v="0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x v="0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s v="US"/>
    <x v="0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x v="3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x v="0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s v="US"/>
    <x v="0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x v="0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x v="0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s v="US"/>
    <x v="0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s v="US"/>
    <x v="0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x v="0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x v="0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x v="1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x v="0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x v="0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x v="0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x v="0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s v="US"/>
    <x v="0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s v="US"/>
    <x v="0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x v="0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x v="5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x v="0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x v="0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x v="1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s v="US"/>
    <x v="0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x v="0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x v="2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x v="1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x v="0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x v="1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x v="1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x v="0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x v="0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s v="US"/>
    <x v="0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s v="US"/>
    <x v="0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x v="0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x v="0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s v="IE"/>
    <x v="3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x v="1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x v="1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x v="0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x v="5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x v="0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x v="0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x v="0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s v="US"/>
    <x v="0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x v="0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x v="1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x v="0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x v="0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x v="0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x v="0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x v="0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s v="US"/>
    <x v="0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x v="0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x v="0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x v="0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s v="US"/>
    <x v="0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x v="0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x v="0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x v="0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x v="5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x v="0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x v="1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x v="0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x v="1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x v="3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x v="0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x v="0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s v="US"/>
    <x v="0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s v="US"/>
    <x v="0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x v="1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x v="0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x v="5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x v="0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x v="0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s v="DE"/>
    <x v="3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s v="US"/>
    <x v="0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x v="0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x v="1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s v="US"/>
    <x v="0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x v="0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x v="0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x v="0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x v="1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s v="US"/>
    <x v="0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x v="1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s v="US"/>
    <x v="0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x v="0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x v="0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x v="3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x v="0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s v="US"/>
    <x v="0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s v="US"/>
    <x v="0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s v="GB"/>
    <x v="1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x v="1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s v="US"/>
    <x v="0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x v="1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x v="0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x v="2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s v="US"/>
    <x v="0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x v="9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x v="0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x v="1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s v="US"/>
    <x v="0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x v="0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x v="0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x v="0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x v="0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x v="0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s v="US"/>
    <x v="0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x v="5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x v="0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x v="1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x v="0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x v="0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s v="IT"/>
    <x v="3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x v="0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x v="0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x v="0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s v="US"/>
    <x v="0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x v="0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s v="US"/>
    <x v="0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x v="0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x v="0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x v="0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x v="0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x v="0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x v="0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x v="0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x v="0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s v="US"/>
    <x v="0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x v="0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x v="0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x v="0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s v="US"/>
    <x v="0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s v="US"/>
    <x v="0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x v="0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x v="0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s v="US"/>
    <x v="0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x v="0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x v="0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x v="0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x v="0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x v="0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x v="0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x v="0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x v="0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x v="0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s v="US"/>
    <x v="0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s v="US"/>
    <x v="0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s v="US"/>
    <x v="0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x v="0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x v="0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x v="0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x v="0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x v="0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x v="0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x v="0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s v="AT"/>
    <x v="3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x v="0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x v="0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s v="GB"/>
    <x v="1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x v="0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x v="0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s v="US"/>
    <x v="0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x v="0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x v="0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x v="0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s v="US"/>
    <x v="0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x v="0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x v="0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x v="0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x v="0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x v="0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s v="US"/>
    <x v="0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x v="0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x v="0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x v="0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x v="0"/>
    <x v="2339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x v="0"/>
    <x v="234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x v="0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x v="5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x v="0"/>
    <x v="2343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x v="0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x v="0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x v="0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x v="9"/>
    <x v="2347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x v="3"/>
    <x v="2348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s v="NZ"/>
    <x v="4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x v="0"/>
    <x v="2350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x v="0"/>
    <x v="2351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s v="US"/>
    <x v="0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x v="2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s v="NL"/>
    <x v="3"/>
    <x v="235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x v="1"/>
    <x v="2355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x v="1"/>
    <x v="2356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x v="0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x v="5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x v="5"/>
    <x v="2359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s v="US"/>
    <x v="0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x v="0"/>
    <x v="2361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x v="0"/>
    <x v="2362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x v="3"/>
    <x v="2363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x v="1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x v="0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x v="0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x v="0"/>
    <x v="2367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x v="0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x v="0"/>
    <x v="2369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x v="2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s v="SE"/>
    <x v="9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x v="0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x v="0"/>
    <x v="2373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x v="0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x v="5"/>
    <x v="2375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s v="US"/>
    <x v="0"/>
    <x v="2376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s v="US"/>
    <x v="0"/>
    <x v="2377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x v="0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s v="US"/>
    <x v="0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x v="0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x v="4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x v="0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x v="0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x v="5"/>
    <x v="238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x v="0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x v="0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x v="3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x v="2"/>
    <x v="2388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s v="US"/>
    <x v="0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x v="0"/>
    <x v="2390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x v="0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x v="3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s v="US"/>
    <x v="0"/>
    <x v="2393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x v="11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x v="0"/>
    <x v="2395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x v="0"/>
    <x v="2396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x v="9"/>
    <x v="2397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x v="2"/>
    <x v="2398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x v="0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x v="401"/>
    <x v="2"/>
    <s v="US"/>
    <x v="0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x v="1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x v="0"/>
    <x v="2402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s v="US"/>
    <x v="0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x v="0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x v="0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s v="US"/>
    <x v="0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x v="0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x v="2"/>
    <x v="2408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x v="0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x v="3"/>
    <x v="2410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x v="0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x v="0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x v="0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x v="0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x v="0"/>
    <x v="2415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x v="139"/>
    <x v="2"/>
    <s v="US"/>
    <x v="0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x v="0"/>
    <x v="2417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x v="0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s v="US"/>
    <x v="0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s v="US"/>
    <x v="0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s v="US"/>
    <x v="0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s v="US"/>
    <x v="0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x v="0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x v="0"/>
    <x v="2424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s v="US"/>
    <x v="0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s v="US"/>
    <x v="0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x v="8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x v="0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s v="US"/>
    <x v="0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s v="US"/>
    <x v="0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x v="0"/>
    <x v="2431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x v="0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x v="9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x v="5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s v="US"/>
    <x v="0"/>
    <x v="2435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s v="US"/>
    <x v="0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x v="0"/>
    <x v="2437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s v="BE"/>
    <x v="3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s v="US"/>
    <x v="0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x v="0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x v="0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x v="0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x v="0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x v="0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x v="0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x v="0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x v="0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x v="0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x v="0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x v="0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x v="0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x v="0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x v="0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x v="0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x v="0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x v="0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x v="0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x v="0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x v="0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x v="0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s v="US"/>
    <x v="0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s v="CA"/>
    <x v="5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s v="US"/>
    <x v="0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x v="0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s v="US"/>
    <x v="0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s v="US"/>
    <x v="0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x v="0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x v="0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x v="0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x v="0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x v="0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x v="0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x v="0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s v="US"/>
    <x v="0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s v="US"/>
    <x v="0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x v="0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s v="US"/>
    <x v="0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x v="0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x v="0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x v="0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x v="0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x v="0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x v="0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x v="0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x v="0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x v="0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x v="0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x v="0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x v="0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s v="US"/>
    <x v="0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x v="0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x v="0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x v="0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x v="0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x v="0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x v="0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x v="0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x v="0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x v="5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x v="0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x v="0"/>
    <x v="250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s v="US"/>
    <x v="0"/>
    <x v="2501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x v="0"/>
    <x v="2502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x v="1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s v="US"/>
    <x v="0"/>
    <x v="25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x v="0"/>
    <x v="2505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x v="1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x v="0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s v="GB"/>
    <x v="1"/>
    <x v="2508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s v="US"/>
    <x v="0"/>
    <x v="2509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x v="3"/>
    <x v="2510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x v="0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x v="0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x v="0"/>
    <x v="2513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x v="5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x v="0"/>
    <x v="2515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s v="US"/>
    <x v="0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x v="0"/>
    <x v="2517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x v="0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x v="0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x v="0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s v="US"/>
    <x v="0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x v="0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x v="0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x v="0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x v="1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x v="1736"/>
    <x v="0"/>
    <s v="US"/>
    <x v="0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x v="0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x v="0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x v="0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x v="0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x v="0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s v="US"/>
    <x v="0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x v="0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x v="0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s v="US"/>
    <x v="0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x v="0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x v="0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x v="1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x v="0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x v="0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s v="US"/>
    <x v="0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x v="0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x v="0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x v="0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x v="3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x v="1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x v="0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x v="0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x v="0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x v="0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x v="0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x v="0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x v="0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s v="GB"/>
    <x v="1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s v="AU"/>
    <x v="2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x v="0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x v="1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x v="5"/>
    <x v="2558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x v="3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s v="US"/>
    <x v="0"/>
    <x v="2560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x v="5"/>
    <x v="2561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x v="0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x v="0"/>
    <x v="2563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x v="0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x v="1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x v="0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x v="0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x v="2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s v="US"/>
    <x v="0"/>
    <x v="2569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x v="0"/>
    <x v="2570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x v="0"/>
    <x v="2571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x v="0"/>
    <x v="2572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s v="US"/>
    <x v="0"/>
    <x v="2573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x v="0"/>
    <x v="2574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x v="0"/>
    <x v="2575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x v="0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x v="0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x v="0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s v="US"/>
    <x v="0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s v="US"/>
    <x v="0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s v="US"/>
    <x v="0"/>
    <x v="2581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x v="0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s v="GB"/>
    <x v="1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x v="0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x v="0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x v="7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x v="2"/>
    <x v="258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x v="0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x v="0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x v="0"/>
    <x v="2590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x v="0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s v="US"/>
    <x v="0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x v="5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x v="1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x v="0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s v="US"/>
    <x v="0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s v="US"/>
    <x v="0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x v="0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x v="0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s v="US"/>
    <x v="0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x v="0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x v="0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x v="0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x v="0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x v="0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x v="0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s v="US"/>
    <x v="0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x v="3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x v="0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x v="0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x v="0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x v="1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x v="0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x v="0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s v="US"/>
    <x v="0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x v="0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x v="2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x v="0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x v="3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x v="0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x v="0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x v="3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x v="0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x v="0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s v="US"/>
    <x v="0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s v="GB"/>
    <x v="1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x v="2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x v="0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s v="US"/>
    <x v="0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s v="US"/>
    <x v="0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x v="0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x v="5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x v="0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s v="US"/>
    <x v="0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x v="0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x v="1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x v="0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s v="US"/>
    <x v="0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x v="3"/>
    <x v="2639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x v="0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x v="0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x v="2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x v="0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x v="5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x v="0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s v="US"/>
    <x v="0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x v="0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x v="0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x v="2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x v="0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x v="0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s v="US"/>
    <x v="0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s v="US"/>
    <x v="0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x v="0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x v="0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x v="1819"/>
    <x v="1"/>
    <s v="US"/>
    <x v="0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x v="0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x v="0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x v="0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x v="5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x v="0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x v="0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x v="0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x v="0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s v="CA"/>
    <x v="5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x v="0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x v="2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x v="0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x v="0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x v="0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x v="0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x v="0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x v="5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x v="0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x v="3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x v="0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x v="1836"/>
    <x v="2"/>
    <s v="ES"/>
    <x v="3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x v="0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s v="US"/>
    <x v="0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x v="0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x v="0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x v="0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x v="0"/>
    <x v="2682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s v="US"/>
    <x v="0"/>
    <x v="2683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s v="US"/>
    <x v="0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x v="0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x v="0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s v="CA"/>
    <x v="5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x v="0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x v="0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x v="0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s v="US"/>
    <x v="0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x v="0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x v="0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x v="0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s v="CA"/>
    <x v="5"/>
    <x v="2695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s v="US"/>
    <x v="0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x v="3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x v="0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s v="MX"/>
    <x v="10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x v="0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s v="US"/>
    <x v="0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x v="0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x v="0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s v="GB"/>
    <x v="1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x v="0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s v="US"/>
    <x v="0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x v="1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x v="0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x v="0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s v="US"/>
    <x v="0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x v="0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x v="3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x v="0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x v="0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x v="0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s v="US"/>
    <x v="0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x v="1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x v="0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x v="0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x v="1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x v="5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s v="US"/>
    <x v="0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x v="0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s v="US"/>
    <x v="0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s v="US"/>
    <x v="0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x v="0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x v="0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x v="0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x v="0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x v="0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x v="1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x v="5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x v="0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x v="0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x v="1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s v="US"/>
    <x v="0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s v="US"/>
    <x v="0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s v="US"/>
    <x v="0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x v="0"/>
    <x v="2739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x v="0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x v="0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x v="0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x v="0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s v="US"/>
    <x v="0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s v="US"/>
    <x v="0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s v="US"/>
    <x v="0"/>
    <x v="2746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x v="0"/>
    <x v="2747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x v="0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x v="0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x v="0"/>
    <x v="2750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x v="3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x v="0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s v="US"/>
    <x v="0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x v="2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x v="2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x v="1"/>
    <x v="2756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s v="US"/>
    <x v="0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x v="0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s v="US"/>
    <x v="0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x v="0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x v="0"/>
    <x v="2761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s v="US"/>
    <x v="0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s v="CA"/>
    <x v="5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x v="0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x v="1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x v="0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x v="0"/>
    <x v="2767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x v="0"/>
    <x v="2768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s v="CA"/>
    <x v="5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x v="0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x v="0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x v="0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x v="0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x v="0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x v="0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s v="IT"/>
    <x v="3"/>
    <x v="2776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x v="0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x v="0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x v="1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x v="0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s v="US"/>
    <x v="0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s v="GB"/>
    <x v="1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x v="0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s v="US"/>
    <x v="0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s v="US"/>
    <x v="0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x v="0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x v="0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x v="0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x v="2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x v="1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x v="0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s v="GB"/>
    <x v="1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x v="1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x v="1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x v="1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x v="1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s v="AU"/>
    <x v="2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x v="1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x v="0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x v="1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x v="1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x v="1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s v="US"/>
    <x v="0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x v="0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x v="0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x v="0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s v="GB"/>
    <x v="1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x v="5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x v="0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x v="1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s v="CA"/>
    <x v="5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x v="1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x v="1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s v="US"/>
    <x v="0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x v="1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x v="1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x v="1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x v="0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x v="1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s v="US"/>
    <x v="0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x v="1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x v="0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x v="0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x v="1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x v="1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s v="US"/>
    <x v="0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s v="US"/>
    <x v="0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x v="1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x v="1920"/>
    <x v="0"/>
    <s v="US"/>
    <x v="0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x v="1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x v="1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x v="0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x v="5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x v="0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x v="0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x v="1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x v="1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x v="1"/>
    <x v="2838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x v="0"/>
    <x v="2839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x v="3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x v="0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x v="0"/>
    <x v="2842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s v="US"/>
    <x v="0"/>
    <x v="2843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x v="0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s v="GB"/>
    <x v="1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x v="0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x v="3"/>
    <x v="2847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s v="US"/>
    <x v="0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x v="5"/>
    <x v="2849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s v="GB"/>
    <x v="1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x v="0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x v="0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x v="10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x v="3"/>
    <x v="2854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s v="AU"/>
    <x v="2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x v="0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s v="AU"/>
    <x v="2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x v="0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x v="0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s v="GB"/>
    <x v="1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x v="0"/>
    <x v="2861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x v="0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x v="0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x v="0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x v="0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x v="0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x v="0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s v="US"/>
    <x v="0"/>
    <x v="286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x v="0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x v="0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x v="0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x v="0"/>
    <x v="2872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x v="0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x v="1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x v="0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x v="0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x v="0"/>
    <x v="2877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x v="0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x v="0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s v="US"/>
    <x v="0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s v="US"/>
    <x v="0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x v="0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x v="0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x v="0"/>
    <x v="2884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s v="US"/>
    <x v="0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x v="0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x v="0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s v="US"/>
    <x v="0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x v="379"/>
    <x v="2"/>
    <s v="US"/>
    <x v="0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s v="US"/>
    <x v="0"/>
    <x v="2890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x v="0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x v="0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x v="0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x v="0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x v="0"/>
    <x v="2895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x v="0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x v="0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x v="0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x v="0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x v="1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x v="0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x v="0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x v="0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x v="0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x v="0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s v="GB"/>
    <x v="1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x v="0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x v="0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x v="0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s v="GB"/>
    <x v="1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x v="1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s v="GB"/>
    <x v="1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x v="0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x v="0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s v="US"/>
    <x v="0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x v="5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x v="0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x v="1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s v="US"/>
    <x v="0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x v="0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x v="0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x v="0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x v="0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s v="US"/>
    <x v="0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x v="0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x v="1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x v="5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x v="2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x v="0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s v="CA"/>
    <x v="5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x v="0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x v="0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s v="GB"/>
    <x v="1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x v="0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x v="0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x v="0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x v="0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x v="5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x v="0"/>
    <x v="2939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x v="0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x v="0"/>
    <x v="2941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x v="1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x v="0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x v="0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x v="0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x v="0"/>
    <x v="2946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x v="0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x v="0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x v="0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x v="0"/>
    <x v="2950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s v="US"/>
    <x v="0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x v="0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x v="0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s v="US"/>
    <x v="0"/>
    <x v="2954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x v="1"/>
    <x v="295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x v="0"/>
    <x v="2956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x v="0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x v="0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x v="0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x v="0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x v="0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x v="0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x v="0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s v="US"/>
    <x v="0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x v="5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x v="0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x v="0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s v="US"/>
    <x v="0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x v="0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x v="0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x v="0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s v="GB"/>
    <x v="1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x v="0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x v="0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s v="US"/>
    <x v="0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s v="US"/>
    <x v="0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x v="3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x v="1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s v="US"/>
    <x v="0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x v="0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x v="4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x v="1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x v="0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x v="1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x v="1987"/>
    <x v="0"/>
    <s v="US"/>
    <x v="0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x v="0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x v="0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x v="0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x v="1141"/>
    <x v="0"/>
    <s v="US"/>
    <x v="0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x v="1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x v="0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s v="US"/>
    <x v="0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x v="0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x v="0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x v="0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x v="0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x v="0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x v="0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x v="0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x v="0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x v="0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s v="CA"/>
    <x v="5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x v="1144"/>
    <x v="0"/>
    <s v="US"/>
    <x v="0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x v="0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x v="0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x v="0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x v="3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s v="US"/>
    <x v="0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x v="0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x v="0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s v="US"/>
    <x v="0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x v="0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x v="0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x v="3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x v="0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x v="0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x v="0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x v="0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x v="1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x v="0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x v="1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x v="1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x v="0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s v="US"/>
    <x v="0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x v="0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x v="0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x v="0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x v="0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x v="0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x v="0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s v="US"/>
    <x v="0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x v="0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x v="0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x v="0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x v="0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s v="US"/>
    <x v="0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s v="US"/>
    <x v="0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x v="1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x v="5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x v="0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x v="0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x v="0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s v="US"/>
    <x v="0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x v="0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x v="0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s v="US"/>
    <x v="0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x v="1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x v="0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x v="0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x v="0"/>
    <x v="3049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x v="0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x v="0"/>
    <x v="3051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x v="1"/>
    <x v="3052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x v="3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x v="0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s v="US"/>
    <x v="0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x v="117"/>
    <x v="2"/>
    <s v="US"/>
    <x v="0"/>
    <x v="3056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x v="0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s v="US"/>
    <x v="0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s v="US"/>
    <x v="0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x v="0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x v="2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x v="4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x v="0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x v="0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x v="1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s v="US"/>
    <x v="0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x v="0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x v="0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x v="3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s v="US"/>
    <x v="0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s v="US"/>
    <x v="0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x v="5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x v="0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x v="0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x v="0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x v="0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x v="0"/>
    <x v="3077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x v="0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x v="0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x v="0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x v="3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x v="0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x v="0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x v="0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x v="0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x v="0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x v="0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x v="5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x v="0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x v="0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x v="0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x v="1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x v="0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x v="0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x v="0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x v="3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x v="1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s v="US"/>
    <x v="0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x v="2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x v="0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x v="1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x v="0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s v="US"/>
    <x v="0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x v="0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s v="US"/>
    <x v="0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s v="US"/>
    <x v="0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x v="0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x v="0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x v="0"/>
    <x v="3108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s v="SE"/>
    <x v="9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s v="US"/>
    <x v="0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s v="GB"/>
    <x v="1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s v="SE"/>
    <x v="9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x v="0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s v="NL"/>
    <x v="3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s v="CA"/>
    <x v="5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x v="851"/>
    <x v="1"/>
    <s v="US"/>
    <x v="0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x v="0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x v="0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x v="117"/>
    <x v="1"/>
    <s v="US"/>
    <x v="0"/>
    <x v="3119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x v="0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x v="0"/>
    <x v="3121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x v="0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x v="0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s v="US"/>
    <x v="0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s v="US"/>
    <x v="0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s v="US"/>
    <x v="0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x v="1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x v="1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x v="0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s v="GB"/>
    <x v="1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x v="0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x v="1"/>
    <x v="3132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x v="10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x v="3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x v="3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x v="1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x v="1"/>
    <x v="3137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x v="0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s v="US"/>
    <x v="0"/>
    <x v="3139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s v="MX"/>
    <x v="10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x v="0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s v="US"/>
    <x v="0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x v="0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x v="0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x v="0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x v="1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s v="US"/>
    <x v="0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x v="0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x v="1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x v="0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x v="74"/>
    <x v="0"/>
    <s v="US"/>
    <x v="0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x v="2080"/>
    <x v="0"/>
    <s v="US"/>
    <x v="0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s v="US"/>
    <x v="0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s v="US"/>
    <x v="0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x v="1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x v="0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x v="0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x v="0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x v="0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x v="0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s v="US"/>
    <x v="0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s v="US"/>
    <x v="0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s v="US"/>
    <x v="0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s v="US"/>
    <x v="0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x v="1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x v="0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x v="0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x v="0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x v="0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x v="0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x v="0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x v="1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s v="US"/>
    <x v="0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x v="1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x v="1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x v="0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s v="US"/>
    <x v="0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s v="US"/>
    <x v="0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x v="1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x v="1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x v="0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x v="1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x v="9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x v="5"/>
    <x v="3183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s v="US"/>
    <x v="0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x v="1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x v="1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x v="0"/>
    <x v="3187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x v="0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x v="0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s v="NO"/>
    <x v="8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x v="7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x v="0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x v="0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x v="1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x v="0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x v="0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x v="0"/>
    <x v="3197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x v="1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x v="0"/>
    <x v="3199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x v="0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x v="0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x v="0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x v="0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x v="0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s v="US"/>
    <x v="0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x v="1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x v="1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x v="0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s v="GB"/>
    <x v="1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s v="US"/>
    <x v="0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x v="1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s v="US"/>
    <x v="0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x v="2117"/>
    <x v="0"/>
    <s v="US"/>
    <x v="0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x v="1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x v="0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x v="0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x v="0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x v="0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x v="1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x v="1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s v="US"/>
    <x v="0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x v="0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x v="0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x v="0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x v="0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s v="US"/>
    <x v="0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x v="1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x v="0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x v="0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s v="US"/>
    <x v="0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x v="1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x v="1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x v="1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x v="0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s v="US"/>
    <x v="0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x v="0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x v="1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x v="0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s v="US"/>
    <x v="0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x v="1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s v="US"/>
    <x v="0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x v="0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x v="0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x v="0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s v="GB"/>
    <x v="1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s v="US"/>
    <x v="0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x v="1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x v="1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x v="0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x v="1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s v="US"/>
    <x v="0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x v="0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x v="0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x v="0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s v="US"/>
    <x v="0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s v="US"/>
    <x v="0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s v="US"/>
    <x v="0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x v="3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s v="US"/>
    <x v="0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x v="0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x v="0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x v="1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x v="1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s v="GB"/>
    <x v="1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x v="0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x v="0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x v="0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x v="0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x v="5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x v="1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x v="1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x v="0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x v="0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x v="0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x v="0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x v="1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s v="US"/>
    <x v="0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x v="2173"/>
    <x v="0"/>
    <s v="US"/>
    <x v="0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x v="0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s v="CA"/>
    <x v="5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x v="1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x v="1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x v="1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x v="0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x v="1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x v="4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x v="1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x v="1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x v="1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s v="GB"/>
    <x v="1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x v="0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x v="0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s v="US"/>
    <x v="0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x v="0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s v="ES"/>
    <x v="3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x v="0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s v="US"/>
    <x v="0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x v="0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x v="0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x v="0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x v="0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s v="GB"/>
    <x v="1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s v="US"/>
    <x v="0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x v="0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s v="US"/>
    <x v="0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s v="US"/>
    <x v="0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x v="1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x v="1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x v="0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s v="US"/>
    <x v="0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s v="CA"/>
    <x v="5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x v="1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x v="0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x v="0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x v="0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x v="1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s v="IE"/>
    <x v="3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x v="1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x v="0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x v="1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x v="0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s v="GB"/>
    <x v="1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x v="1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x v="0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s v="US"/>
    <x v="0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x v="0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s v="US"/>
    <x v="0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x v="1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s v="GB"/>
    <x v="1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x v="1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s v="US"/>
    <x v="0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x v="0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x v="0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x v="1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s v="US"/>
    <x v="0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x v="1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x v="0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x v="0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x v="0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x v="1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s v="US"/>
    <x v="0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x v="0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x v="3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x v="1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x v="1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x v="1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s v="US"/>
    <x v="0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x v="1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x v="1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x v="1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x v="0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s v="US"/>
    <x v="0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s v="SG"/>
    <x v="12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x v="0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x v="0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x v="0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x v="1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x v="0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x v="0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x v="1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x v="0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x v="3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s v="US"/>
    <x v="0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s v="US"/>
    <x v="0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s v="US"/>
    <x v="0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x v="1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x v="5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x v="1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x v="0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x v="1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x v="1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x v="1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x v="0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x v="0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x v="1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x v="0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s v="US"/>
    <x v="0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x v="0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x v="0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x v="0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x v="1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x v="0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x v="0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x v="0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x v="1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s v="US"/>
    <x v="0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x v="1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s v="GB"/>
    <x v="1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s v="US"/>
    <x v="0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s v="GB"/>
    <x v="1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x v="0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x v="1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x v="0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x v="1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x v="0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x v="1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x v="0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x v="1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s v="US"/>
    <x v="0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x v="1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x v="0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x v="1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x v="0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x v="0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x v="1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x v="0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s v="US"/>
    <x v="0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s v="US"/>
    <x v="0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x v="1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x v="0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x v="0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x v="3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s v="GB"/>
    <x v="1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x v="0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x v="1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s v="US"/>
    <x v="0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x v="0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x v="0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s v="US"/>
    <x v="0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s v="GB"/>
    <x v="1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x v="1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x v="1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x v="1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x v="0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s v="US"/>
    <x v="0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s v="US"/>
    <x v="0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x v="0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x v="0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x v="0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x v="0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x v="1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s v="US"/>
    <x v="0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x v="0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x v="0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x v="0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x v="0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x v="2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x v="1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x v="1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s v="US"/>
    <x v="0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x v="0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x v="0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x v="1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x v="0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x v="0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x v="1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x v="1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x v="0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x v="0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s v="US"/>
    <x v="0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x v="0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x v="1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s v="GB"/>
    <x v="1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x v="0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x v="0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x v="5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x v="0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x v="1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x v="0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x v="168"/>
    <x v="0"/>
    <s v="US"/>
    <x v="0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x v="0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x v="0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s v="US"/>
    <x v="0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x v="1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x v="0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x v="0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x v="1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s v="GB"/>
    <x v="1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x v="0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x v="0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x v="0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s v="GB"/>
    <x v="1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x v="0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x v="2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x v="1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s v="US"/>
    <x v="0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x v="0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x v="0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x v="0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x v="1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x v="0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x v="1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x v="0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x v="0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x v="0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x v="0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x v="0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x v="5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x v="0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x v="0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x v="5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x v="0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x v="0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x v="1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x v="0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s v="GB"/>
    <x v="1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x v="0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x v="0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x v="0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x v="0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x v="1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x v="0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x v="0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s v="GB"/>
    <x v="1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x v="1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x v="0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x v="0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x v="0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x v="0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x v="1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x v="0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s v="GB"/>
    <x v="1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s v="GB"/>
    <x v="1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x v="0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x v="1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s v="GB"/>
    <x v="1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x v="0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x v="0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x v="0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x v="0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x v="1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x v="0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x v="1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s v="US"/>
    <x v="0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x v="0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x v="0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s v="US"/>
    <x v="0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s v="GB"/>
    <x v="1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x v="1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x v="5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x v="1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s v="US"/>
    <x v="0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x v="1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x v="1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s v="US"/>
    <x v="0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x v="3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s v="US"/>
    <x v="0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x v="0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x v="0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x v="0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x v="0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s v="GB"/>
    <x v="1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x v="1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x v="0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x v="1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x v="0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x v="0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x v="3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x v="1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x v="0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x v="1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x v="2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x v="5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x v="0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x v="1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x v="1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s v="GB"/>
    <x v="1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x v="0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x v="1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x v="1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x v="0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x v="0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s v="US"/>
    <x v="0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x v="1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s v="GB"/>
    <x v="1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s v="GB"/>
    <x v="1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x v="0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x v="0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x v="0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x v="0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s v="GB"/>
    <x v="1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x v="1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s v="US"/>
    <x v="0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x v="1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s v="US"/>
    <x v="0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x v="0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x v="1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x v="0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x v="2369"/>
    <x v="0"/>
    <s v="US"/>
    <x v="0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x v="1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s v="GB"/>
    <x v="1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x v="0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x v="1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x v="0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x v="0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x v="0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x v="0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s v="US"/>
    <x v="0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x v="5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x v="0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s v="US"/>
    <x v="0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s v="US"/>
    <x v="0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x v="31"/>
    <x v="0"/>
    <s v="US"/>
    <x v="0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x v="1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x v="0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x v="0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x v="0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x v="1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x v="1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s v="GB"/>
    <x v="1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s v="GB"/>
    <x v="1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x v="1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x v="1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x v="1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x v="5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s v="US"/>
    <x v="0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x v="0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x v="1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x v="1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x v="1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x v="1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x v="0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x v="0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s v="US"/>
    <x v="0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s v="US"/>
    <x v="0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s v="US"/>
    <x v="0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x v="0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x v="1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x v="1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x v="0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x v="0"/>
    <x v="3614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x v="0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x v="1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x v="0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x v="1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x v="0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x v="5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s v="US"/>
    <x v="0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x v="0"/>
    <x v="3622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x v="0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s v="CA"/>
    <x v="5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s v="US"/>
    <x v="0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x v="0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x v="0"/>
    <x v="3627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x v="3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x v="0"/>
    <x v="362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x v="0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s v="CA"/>
    <x v="5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s v="US"/>
    <x v="0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x v="1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s v="US"/>
    <x v="0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x v="5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x v="1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x v="0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x v="5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s v="GB"/>
    <x v="1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x v="1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x v="0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x v="11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x v="7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s v="US"/>
    <x v="0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x v="0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x v="1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x v="0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x v="5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x v="1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x v="0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x v="3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s v="US"/>
    <x v="0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x v="1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x v="0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x v="1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x v="1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x v="0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x v="1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s v="GB"/>
    <x v="1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x v="3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x v="1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x v="0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s v="US"/>
    <x v="0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s v="GB"/>
    <x v="1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x v="0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x v="0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x v="0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x v="0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s v="US"/>
    <x v="0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x v="0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x v="0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x v="0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x v="0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x v="1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x v="0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s v="US"/>
    <x v="0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s v="US"/>
    <x v="0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s v="US"/>
    <x v="0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x v="1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x v="0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x v="0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x v="1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x v="1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x v="0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x v="0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s v="US"/>
    <x v="0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x v="1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x v="1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x v="0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x v="1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x v="0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x v="0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x v="0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x v="0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s v="GB"/>
    <x v="1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s v="US"/>
    <x v="0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s v="US"/>
    <x v="0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x v="0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x v="0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x v="0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x v="1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x v="0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x v="1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s v="GB"/>
    <x v="1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x v="2433"/>
    <x v="0"/>
    <s v="GB"/>
    <x v="1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s v="US"/>
    <x v="0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x v="0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x v="5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x v="2437"/>
    <x v="0"/>
    <s v="GB"/>
    <x v="1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x v="1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x v="1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x v="0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x v="0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s v="US"/>
    <x v="0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x v="0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x v="0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x v="0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s v="NL"/>
    <x v="3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s v="US"/>
    <x v="0"/>
    <x v="3718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x v="0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s v="GB"/>
    <x v="1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x v="1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s v="US"/>
    <x v="0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s v="GB"/>
    <x v="1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x v="1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x v="0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s v="US"/>
    <x v="0"/>
    <x v="3726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x v="0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s v="US"/>
    <x v="0"/>
    <x v="3728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x v="0"/>
    <x v="3729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s v="US"/>
    <x v="0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s v="US"/>
    <x v="0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s v="GB"/>
    <x v="1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x v="0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x v="0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x v="0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s v="US"/>
    <x v="0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x v="1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x v="0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x v="0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s v="GB"/>
    <x v="1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x v="0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x v="0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s v="US"/>
    <x v="0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s v="US"/>
    <x v="0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x v="0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x v="1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x v="1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s v="US"/>
    <x v="0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x v="0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x v="0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x v="0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x v="0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x v="0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x v="0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x v="1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s v="US"/>
    <x v="0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x v="0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s v="US"/>
    <x v="0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x v="5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x v="0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x v="0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x v="0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s v="US"/>
    <x v="0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s v="US"/>
    <x v="0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x v="0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x v="0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x v="1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x v="0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x v="5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x v="1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x v="0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x v="0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x v="0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x v="1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x v="0"/>
    <x v="377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s v="US"/>
    <x v="0"/>
    <x v="3774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s v="US"/>
    <x v="0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x v="0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x v="1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s v="GB"/>
    <x v="1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x v="0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x v="0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x v="0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s v="US"/>
    <x v="0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x v="0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x v="0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x v="0"/>
    <x v="3785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s v="US"/>
    <x v="0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x v="0"/>
    <x v="3787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x v="0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x v="2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x v="0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x v="1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x v="1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x v="0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x v="1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x v="5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x v="0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x v="0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s v="GB"/>
    <x v="1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x v="0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x v="0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x v="0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x v="0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s v="GB"/>
    <x v="1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x v="0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x v="3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s v="US"/>
    <x v="0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x v="1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x v="0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s v="GB"/>
    <x v="1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x v="1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x v="0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x v="0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s v="US"/>
    <x v="0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x v="0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x v="0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x v="5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x v="1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x v="1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x v="0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s v="GB"/>
    <x v="1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x v="9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x v="0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s v="GB"/>
    <x v="1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x v="0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x v="1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x v="0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x v="0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x v="0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s v="US"/>
    <x v="0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s v="US"/>
    <x v="0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x v="0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x v="3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s v="US"/>
    <x v="0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s v="GB"/>
    <x v="1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x v="0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s v="US"/>
    <x v="0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s v="US"/>
    <x v="0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x v="0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x v="0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x v="0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x v="1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x v="0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x v="0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x v="173"/>
    <x v="2"/>
    <s v="US"/>
    <x v="0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s v="US"/>
    <x v="0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x v="0"/>
    <x v="3844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x v="0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x v="5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s v="US"/>
    <x v="0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x v="0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s v="GB"/>
    <x v="1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s v="US"/>
    <x v="0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x v="0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s v="US"/>
    <x v="0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x v="0"/>
    <x v="3853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x v="0"/>
    <x v="3854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x v="4"/>
    <x v="3855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x v="7"/>
    <x v="3856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x v="1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x v="0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x v="0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x v="1"/>
    <x v="3860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x v="1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s v="US"/>
    <x v="0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x v="2"/>
    <x v="3862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x v="1"/>
    <x v="3863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x v="0"/>
    <x v="3864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x v="0"/>
    <x v="3865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x v="117"/>
    <x v="1"/>
    <s v="AU"/>
    <x v="2"/>
    <x v="3866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x v="0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x v="1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x v="0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x v="0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s v="US"/>
    <x v="0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x v="0"/>
    <x v="3872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x v="0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x v="0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x v="0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s v="US"/>
    <x v="0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x v="4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x v="1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x v="0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s v="US"/>
    <x v="0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x v="0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x v="1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x v="0"/>
    <x v="3883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s v="US"/>
    <x v="0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x v="1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x v="1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x v="0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x v="0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x v="0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x v="0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s v="US"/>
    <x v="0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s v="US"/>
    <x v="0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x v="0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x v="1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s v="GB"/>
    <x v="1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s v="DK"/>
    <x v="7"/>
    <x v="3896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x v="1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x v="1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x v="1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x v="1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x v="1"/>
    <x v="3901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x v="0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x v="1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x v="0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x v="0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s v="AU"/>
    <x v="2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x v="1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x v="0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x v="0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x v="2"/>
    <x v="391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x v="0"/>
    <x v="3911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x v="0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x v="0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x v="0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x v="1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x v="0"/>
    <x v="3916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x v="0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x v="0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x v="2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x v="0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x v="0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x v="0"/>
    <x v="3922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x v="0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x v="0"/>
    <x v="3924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x v="0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s v="US"/>
    <x v="0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x v="0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x v="2"/>
    <x v="3928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x v="2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x v="0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x v="3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x v="0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x v="0"/>
    <x v="3933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x v="5"/>
    <x v="393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x v="0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x v="0"/>
    <x v="3936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x v="0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x v="0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x v="0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x v="0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x v="1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x v="1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x v="5"/>
    <x v="3943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x v="0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x v="0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x v="0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x v="0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x v="0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x v="0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x v="0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x v="0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s v="US"/>
    <x v="0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x v="0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x v="1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x v="0"/>
    <x v="3955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x v="0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x v="0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x v="0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x v="1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x v="0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s v="US"/>
    <x v="0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x v="1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x v="0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x v="1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x v="0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x v="1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s v="GB"/>
    <x v="1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s v="US"/>
    <x v="0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x v="0"/>
    <x v="3969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x v="1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s v="US"/>
    <x v="0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x v="0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x v="0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s v="US"/>
    <x v="0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x v="1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x v="0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x v="1"/>
    <x v="3977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s v="US"/>
    <x v="0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x v="0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x v="115"/>
    <x v="2"/>
    <s v="US"/>
    <x v="0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x v="1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x v="0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x v="0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s v="US"/>
    <x v="0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x v="0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x v="0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x v="0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x v="1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x v="1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x v="0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x v="1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x v="1"/>
    <x v="3991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x v="0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x v="0"/>
    <x v="3993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x v="0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s v="GB"/>
    <x v="1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x v="0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s v="GB"/>
    <x v="1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x v="0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x v="0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s v="US"/>
    <x v="0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s v="US"/>
    <x v="0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s v="US"/>
    <x v="0"/>
    <x v="4002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x v="0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x v="3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x v="0"/>
    <x v="4005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x v="0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x v="0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s v="US"/>
    <x v="0"/>
    <x v="4008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x v="0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x v="0"/>
    <x v="4010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x v="0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x v="1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x v="0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s v="US"/>
    <x v="0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x v="0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x v="0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x v="0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x v="0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x v="0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s v="GB"/>
    <x v="1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s v="US"/>
    <x v="0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s v="CA"/>
    <x v="5"/>
    <x v="4022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x v="0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x v="2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x v="0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x v="0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x v="1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x v="0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x v="0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x v="0"/>
    <x v="403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x v="0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x v="1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x v="0"/>
    <x v="4033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x v="1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s v="US"/>
    <x v="0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x v="1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x v="0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s v="CA"/>
    <x v="5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x v="5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s v="US"/>
    <x v="0"/>
    <x v="4039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x v="0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x v="1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x v="2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s v="US"/>
    <x v="0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x v="0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x v="0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s v="US"/>
    <x v="0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s v="GB"/>
    <x v="1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s v="US"/>
    <x v="0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x v="10"/>
    <x v="4049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x v="1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x v="0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x v="1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x v="1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x v="0"/>
    <x v="4054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x v="0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s v="GB"/>
    <x v="1"/>
    <x v="4056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x v="0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x v="0"/>
    <x v="4058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x v="0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x v="0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x v="0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x v="3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x v="0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x v="0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x v="117"/>
    <x v="2"/>
    <s v="US"/>
    <x v="0"/>
    <x v="4065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x v="1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x v="0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x v="0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x v="0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x v="0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x v="1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x v="0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s v="MX"/>
    <x v="10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x v="1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x v="1"/>
    <x v="4075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s v="US"/>
    <x v="0"/>
    <x v="4076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x v="0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s v="US"/>
    <x v="0"/>
    <x v="4078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x v="0"/>
    <x v="4079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s v="US"/>
    <x v="0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s v="US"/>
    <x v="0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x v="2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x v="10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x v="0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x v="0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x v="0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s v="GB"/>
    <x v="1"/>
    <x v="4087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x v="1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s v="US"/>
    <x v="0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x v="3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x v="0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903D9-6F15-453F-9025-22064F05AF9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C198F-4D94-4CCF-81D2-A1CA2876F691}" name="PivotTable2" cacheId="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3">
  <location ref="A5:E19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sortType="descending" defaultSubtotal="0" defaultAttributeDrillState="1">
      <items count="3">
        <item s="1" x="2"/>
        <item s="1" x="1"/>
        <item s="1" x="0"/>
      </items>
    </pivotField>
    <pivotField dataField="1" subtotalTop="0"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1" hier="16" name="[Range].[Parent Category].&amp;[theater]" cap="theater"/>
    <pageField fld="0" hier="20" name="[Range].[Years].[All]" cap="All"/>
  </pageFields>
  <dataFields count="1">
    <dataField name="Count of outcomes" fld="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U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8383E-FB72-4A0C-8A86-98C21067633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E569A-3937-4520-9422-41AD7A9CD2B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/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13.7109375" bestFit="1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28515625" bestFit="1" customWidth="1"/>
    <col min="16" max="16" width="16.28515625" bestFit="1" customWidth="1"/>
    <col min="17" max="17" width="41.140625" customWidth="1"/>
    <col min="18" max="18" width="15.5703125" bestFit="1" customWidth="1"/>
    <col min="19" max="19" width="22.140625" bestFit="1" customWidth="1"/>
    <col min="20" max="20" width="20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 s="11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1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1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1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1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1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1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1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1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1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1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1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1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1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1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1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1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1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1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1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1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1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1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1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1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1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1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1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1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1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1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1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1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1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1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1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1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1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1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1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1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1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1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1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1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1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1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1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1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1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1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1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1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1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1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1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1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 s="11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 s="1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1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1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1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1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1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1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1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1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1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1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1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1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1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1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1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1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1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1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1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1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1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1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1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1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1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1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1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1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1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1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1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1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1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1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1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1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1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1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1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1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1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1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1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1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1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1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1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1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2017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1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1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1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1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1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1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1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1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 s="11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 s="11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1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1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1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1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1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1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1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1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1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1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1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1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1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1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1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1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1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1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1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1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1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1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1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1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1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1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1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1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1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1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1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1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1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1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1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1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1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1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1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1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1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1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1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1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1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1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1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1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1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1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1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1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1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1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1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1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 s="11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 s="11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1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1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1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1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1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1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1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1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1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1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1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1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1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1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1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1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1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1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1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1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1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1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1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1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1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1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1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1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1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1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1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1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1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1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1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1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1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1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1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1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1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1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1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1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1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1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1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1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1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1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1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1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1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1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1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 s="11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 s="11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1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1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1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1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1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1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1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1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1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1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1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1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1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1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1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1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1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1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1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1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1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1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1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1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1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1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1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1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1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1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1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1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1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1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1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1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1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1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1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1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1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1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1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1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1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1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1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1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1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1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1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1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1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1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1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1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 s="11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 s="11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1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1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1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1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1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1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1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1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1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1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1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1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1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1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1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1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1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1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1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1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1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1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1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1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1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1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1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1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1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1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1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1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1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1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1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1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1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1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1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1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1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1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1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1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1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1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1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1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1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1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1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1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1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1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1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1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 s="11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 s="1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1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1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1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1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1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1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1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1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1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1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1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1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1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1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1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1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1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1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1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1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1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1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1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1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1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1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1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1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1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1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1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1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1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1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1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1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2012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1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1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1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1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1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1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1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2014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1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1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1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1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1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1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1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1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1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1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1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1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1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 s="11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 s="11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1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1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1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1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1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1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1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1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1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1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1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1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1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1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1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1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1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1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1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1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1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1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1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1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1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1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1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1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1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1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1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1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1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1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1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1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1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1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1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2016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1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1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1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1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1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1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1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1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1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1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1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1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1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1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1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1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1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 s="11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ROUND(E579/D579*100,0)</f>
        <v>0</v>
      </c>
      <c r="P579" s="11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11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1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11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1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1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11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11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1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11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11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11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1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11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11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11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11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11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11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11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11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11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1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11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11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1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11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1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11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11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1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11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1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1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1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11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1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1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1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11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1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1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11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11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11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1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1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1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11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11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1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1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11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11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1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11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11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11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11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1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11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1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 s="11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ROUND(E643/D643*100,0)</f>
        <v>119</v>
      </c>
      <c r="P643" s="11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11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11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11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11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11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11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11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1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11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11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11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11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11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11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11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11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11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1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11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11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11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11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11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11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11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11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11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1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11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11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11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11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11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11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11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11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11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1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11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11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11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11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11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11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1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11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11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1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11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11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11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11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11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11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11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11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11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1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11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11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11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11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 s="11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2017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ROUND(E707/D707*100,0)</f>
        <v>1</v>
      </c>
      <c r="P707" s="11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1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11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11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1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11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11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11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11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11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11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11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11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1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11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11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11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11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11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11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11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11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11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1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11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11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11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11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11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11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11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11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11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1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11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11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11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11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11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11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11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11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11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1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11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11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11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11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11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11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11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11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11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1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1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11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1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11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1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11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1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11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 s="11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ROUND(E771/D771*100,0)</f>
        <v>41</v>
      </c>
      <c r="P771" s="1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1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11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11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11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11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11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11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11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11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1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11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11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11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11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11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11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11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11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11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1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11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11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11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11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11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11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11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11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11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1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11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11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11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11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11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11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11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11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11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11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11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11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11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11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11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11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11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11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1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11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11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11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11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11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11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11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11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11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1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11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11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 s="11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2012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ROUND(E835/D835*100,0)</f>
        <v>102</v>
      </c>
      <c r="P835" s="11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11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11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11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11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11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1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11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11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11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1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11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11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11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11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11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1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11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11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11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11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11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11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11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11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11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1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11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11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11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11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11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11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11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11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11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1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11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11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11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11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11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1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11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11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11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1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11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11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11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11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11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11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11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1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11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1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11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11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11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11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11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11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 s="11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ROUND(E899/D899*100,0)</f>
        <v>0</v>
      </c>
      <c r="P899" s="11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11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2012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1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11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1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11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11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11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11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1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1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1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11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1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11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11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1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11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1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11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11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1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1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11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11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11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11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11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1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1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11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11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11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11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11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11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11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1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11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11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1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11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11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11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11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11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11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11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1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11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1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11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2016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11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11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11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11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11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11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11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11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1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 s="11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ROUND(E963/D963*100,0)</f>
        <v>42</v>
      </c>
      <c r="P963" s="11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11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11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11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11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11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11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11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1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11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11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11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11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11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11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11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11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11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1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11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11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11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11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11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11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11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11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1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1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11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11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11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11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11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11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11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11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11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1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11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11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11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11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11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11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11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11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11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11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11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11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11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11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11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11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11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11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1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11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11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11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11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 s="11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ROUND(E1027/D1027*100,0)</f>
        <v>110</v>
      </c>
      <c r="P1027" s="11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11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11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11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1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11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11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11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11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11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11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11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11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11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1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11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1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11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11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11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11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1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11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11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1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1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1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11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1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1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1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1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1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11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1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11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1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11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11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11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11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11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1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11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1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11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11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11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11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11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11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11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1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11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11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11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11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1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11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11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1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 s="11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ROUND(E1091/D1091*100,0)</f>
        <v>8</v>
      </c>
      <c r="P1091" s="1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11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11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11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11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11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11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11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11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11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1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11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11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11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11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11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11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11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1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11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11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11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11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11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11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11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11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11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11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1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1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11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1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11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11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1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11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11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11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1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11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1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11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11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11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11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11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11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11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1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1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1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1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11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1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11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11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1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11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1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11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1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 s="11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ROUND(E1155/D1155*100,0)</f>
        <v>1</v>
      </c>
      <c r="P1155" s="11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11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11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1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11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11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11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1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11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1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1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11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11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11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11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1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11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11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1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11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11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11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11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1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11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1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11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11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11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11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11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11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11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11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11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1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11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11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11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11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11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11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11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11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11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1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11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11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11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11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11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11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11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11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11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11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11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11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11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11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11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 s="11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ROUND(E1219/D1219*100,0)</f>
        <v>103</v>
      </c>
      <c r="P1219" s="11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11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1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11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11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11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11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11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11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11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1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11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1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1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1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11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11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1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11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1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1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11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11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11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11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11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11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11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11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11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11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1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11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11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11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11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11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11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11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11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11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1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11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11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11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11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11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11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11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11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11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1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11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11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11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11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11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11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11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11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11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1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 s="11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ROUND(E1283/D1283*100,0)</f>
        <v>111</v>
      </c>
      <c r="P1283" s="11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11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11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11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11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11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11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11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1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11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11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11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11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11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11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11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11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11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1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11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11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11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11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11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11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11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11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11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11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11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11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11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11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11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11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11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11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1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11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11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11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11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11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11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11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11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11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1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11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11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1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1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11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11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11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11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11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1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1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11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11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11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 s="11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ROUND(E1347/D1347*100,0)</f>
        <v>125</v>
      </c>
      <c r="P1347" s="11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11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11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11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1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11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11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11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11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11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11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11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11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11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1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11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11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11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11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11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11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11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11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11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1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11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11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11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11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11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11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11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11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11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1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11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11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11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11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11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11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11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11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11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1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11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11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11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11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11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11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11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11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11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1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11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11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11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11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11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11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11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11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 s="11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ROUND(E1411/D1411*100,0)</f>
        <v>0</v>
      </c>
      <c r="P1411" s="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11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11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11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11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11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11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1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11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11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1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11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11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11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11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11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1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1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11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11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11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11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1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11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11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11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11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11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11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1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11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11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1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1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1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1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1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11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1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11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11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1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1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11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11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11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1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1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1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11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11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11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11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11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11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11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11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1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11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11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 s="11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ROUND(E1475/D1475*100,0)</f>
        <v>121</v>
      </c>
      <c r="P1475" s="11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11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11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11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11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11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1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11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11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11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11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1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11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11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1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11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11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11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11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1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11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1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1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11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11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1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11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11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11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11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11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11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11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11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11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11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11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11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11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11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11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11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11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11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1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11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11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11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11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11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11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11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11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11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1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11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11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11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11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11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11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 s="11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ROUND(E1539/D1539*100,0)</f>
        <v>180</v>
      </c>
      <c r="P1539" s="11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11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1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11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11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11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11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1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11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11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1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11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1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11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1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11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1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1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1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11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11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11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1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11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11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1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11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11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11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11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11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11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11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11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11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11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11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11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11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11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11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1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1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11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11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11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1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11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1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11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1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11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11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1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11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11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11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11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1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11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 s="11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ROUND(E1603/D1603*100,0)</f>
        <v>108</v>
      </c>
      <c r="P1603" s="11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11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11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11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11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11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11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11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11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11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11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11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11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11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11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11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11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1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11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11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11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11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11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11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11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11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11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1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11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11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11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11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11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11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11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11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11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1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11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11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11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11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11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11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11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11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11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1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11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11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11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11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11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11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11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11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11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1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11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1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11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11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 s="11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ROUND(E1667/D1667*100,0)</f>
        <v>119</v>
      </c>
      <c r="P1667" s="11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11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11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11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1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11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11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11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11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11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11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11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11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11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1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11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11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1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11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11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11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11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11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11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1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11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11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11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11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11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11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1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11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1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1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11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11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11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11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11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1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1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11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1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11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11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1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11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11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11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11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11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11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1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11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1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11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11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11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11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11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11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 s="11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ROUND(E1731/D1731*100,0)</f>
        <v>0</v>
      </c>
      <c r="P1731" s="1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1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1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1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1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11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11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11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11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11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1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1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11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11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11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11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11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11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11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11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1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11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11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11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11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11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11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11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11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11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1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11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11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11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11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11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11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1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11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11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1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11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11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11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11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11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11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11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11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11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1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11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11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11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11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11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11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11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11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11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1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11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11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 s="11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ROUND(E1795/D1795*100,0)</f>
        <v>1</v>
      </c>
      <c r="P1795" s="11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11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11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11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11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11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1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11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11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11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11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11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11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11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11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11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11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11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11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1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11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1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11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11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1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1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11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11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11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11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11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11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11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11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11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1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11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11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11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11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11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11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11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11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11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1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11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11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11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11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11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11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11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11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11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1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11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11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11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11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11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11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 s="11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ROUND(E1859/D1859*100,0)</f>
        <v>100</v>
      </c>
      <c r="P1859" s="11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11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1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11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1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11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11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11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11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11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11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11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11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11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11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11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11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11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1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1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1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1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11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11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11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11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11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11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11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11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11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1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11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11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11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11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11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11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11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11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11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1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11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11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11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11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11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11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11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11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11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11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11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11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11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11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11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11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11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11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1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 s="11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ROUND(E1923/D1923*100,0)</f>
        <v>137</v>
      </c>
      <c r="P1923" s="11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11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11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11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11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11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11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11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1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11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11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11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11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11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11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11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11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11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1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11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11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11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11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11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11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11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11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11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1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11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11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11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11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11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11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11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11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11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1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11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11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11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11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11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11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11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11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11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1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11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11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11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11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11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11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11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11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11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1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11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11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1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11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 s="11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ROUND(E1987/D1987*100,0)</f>
        <v>3</v>
      </c>
      <c r="P1987" s="11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11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11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11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1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11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11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11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1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1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11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1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1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11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1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11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11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11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11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11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11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11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11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11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11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11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11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11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11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11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11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11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11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1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11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11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11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11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11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11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11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11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11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1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11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11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11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11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11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11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11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11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11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1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11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11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11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11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11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11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11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11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 s="11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ROUND(E2051/D2051*100,0)</f>
        <v>120</v>
      </c>
      <c r="P2051" s="1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11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11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11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11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11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11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11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11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11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1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11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11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11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11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11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11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11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11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11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1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11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11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11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11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11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11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11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11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11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1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11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11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11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11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11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11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11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11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11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1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11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11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11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11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11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11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11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11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11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1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11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11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11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11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11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11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11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11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11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11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11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 s="11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ROUND(E2115/D2115*100,0)</f>
        <v>105</v>
      </c>
      <c r="P2115" s="11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11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11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11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11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11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1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11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11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11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11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11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11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11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11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11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1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11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11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11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11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11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11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11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11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11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1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11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1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11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11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11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11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11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11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11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11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11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11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11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11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11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11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11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11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1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11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11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11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11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11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11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11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11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11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1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11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11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11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11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11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11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 s="11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 s="11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11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1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11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11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11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11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11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11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11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11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11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1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11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11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11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11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11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11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11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11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11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1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11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11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11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11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11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11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11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11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11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11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11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11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11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11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11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11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11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11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1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11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11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11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11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11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11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11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11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11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1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11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11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11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11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11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11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11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11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11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1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 s="11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ROUND(E2243/D2243*100,0)</f>
        <v>806</v>
      </c>
      <c r="P2243" s="11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11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11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11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11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11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11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11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1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11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11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11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11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11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11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11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11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11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1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11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11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11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11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11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11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11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11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11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1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11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11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11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11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11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11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11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11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11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1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11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11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11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11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11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11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11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11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11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1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11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11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11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11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11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11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11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11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11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1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11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11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11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11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 s="11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ROUND(E2307/D2307*100,0)</f>
        <v>101</v>
      </c>
      <c r="P2307" s="11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11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11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11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11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11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11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11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11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11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11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11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11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1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11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11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11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11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11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11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11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11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11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1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11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11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11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11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11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11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11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11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11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1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11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1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1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11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11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1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11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11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11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1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11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1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1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11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11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1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1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1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1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11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1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11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1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1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1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11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11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 s="11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ROUND(E2371/D2371*100,0)</f>
        <v>0</v>
      </c>
      <c r="P2371" s="1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11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1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11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11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11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1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11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1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1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11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11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11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11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11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11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1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11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11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1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1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11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1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11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11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1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11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1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1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1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11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11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11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1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11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11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11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11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1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11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1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11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11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11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11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1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11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11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11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11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11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11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11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1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11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11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1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11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11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 s="11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ROUND(E2435/D2435*100,0)</f>
        <v>0</v>
      </c>
      <c r="P2435" s="11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11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11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11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1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11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11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11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11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11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11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11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11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11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11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1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11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11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11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11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11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11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11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11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11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1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11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11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11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11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11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11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11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11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11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1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11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11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11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11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11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11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11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11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11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1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11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11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11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11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11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11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11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11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11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1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11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11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11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11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11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11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 s="11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ROUND(E2499/D2499*100,0)</f>
        <v>113</v>
      </c>
      <c r="P2499" s="11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11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1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11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11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11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1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1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1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11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1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1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11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1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1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1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11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11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1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11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1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1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1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11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11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11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11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11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11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11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11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1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11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11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11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11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11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2010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11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11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11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11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1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11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11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11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11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11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11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11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11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11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1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11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11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11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11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11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11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11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11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11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1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 s="11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ROUND(E2563/D2563*100,0)</f>
        <v>0</v>
      </c>
      <c r="P2563" s="11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11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1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1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11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1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11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11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1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11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11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1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1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1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1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1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1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1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1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11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11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11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11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1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11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11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11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11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1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1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11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11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1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11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11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11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11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11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1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11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11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11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11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11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11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11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11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11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11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11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11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11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11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11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11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11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11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1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11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11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11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11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 s="11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ROUND(E2627/D2627*100,0)</f>
        <v>956</v>
      </c>
      <c r="P2627" s="11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11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11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11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1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11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11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11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11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11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11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11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11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11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1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11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11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1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11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11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11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11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11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11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1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11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11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11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11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11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11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11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11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11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1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11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11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11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11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11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11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11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11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11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1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11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11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11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11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11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11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11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11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11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1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11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11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11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11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11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11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1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1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 s="11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ROUND(E2691/D2691*100,0)</f>
        <v>0</v>
      </c>
      <c r="P2691" s="1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11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11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11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11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11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11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11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11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11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11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11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11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11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11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11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11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11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11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11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11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11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11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11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11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11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11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11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1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11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11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11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11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11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11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11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11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11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1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11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11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11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11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11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11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11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11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11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1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11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11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11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1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11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11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11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11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11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1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1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1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 s="11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ROUND(E2755/D2755*100,0)</f>
        <v>19</v>
      </c>
      <c r="P2755" s="11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1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11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11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11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11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1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1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11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11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11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11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1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11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11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11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1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11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1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1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11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11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11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11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11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11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1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1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11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11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11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11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11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11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11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11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1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11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11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11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11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11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11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11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11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11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1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11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11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11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11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11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11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11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11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11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11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11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11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11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11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11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 s="11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ROUND(E2819/D2819*100,0)</f>
        <v>130</v>
      </c>
      <c r="P2819" s="11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11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1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11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11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11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11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11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11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11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11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11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1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11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11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11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11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11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11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11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11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11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1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11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11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1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1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11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11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1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1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11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1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11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1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11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1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11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11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11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11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1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1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11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11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11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11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11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1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11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11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11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1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11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11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1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11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11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11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1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11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11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1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 s="11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ROUND(E2883/D2883*100,0)</f>
        <v>0</v>
      </c>
      <c r="P2883" s="11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11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11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11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11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11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11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1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1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11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11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11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11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1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11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11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11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11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11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11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11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11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11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11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11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11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11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11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11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11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11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11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11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11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11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11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1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11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11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11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11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11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11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11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11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11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1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11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11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11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11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11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11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11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11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11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1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11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2015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11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11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1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 s="11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ROUND(E2947/D2947*100,0)</f>
        <v>0</v>
      </c>
      <c r="P2947" s="11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11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11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11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1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1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11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11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11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1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11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11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11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1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1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11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11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11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11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11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11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11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11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1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11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11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11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11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11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11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11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11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11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1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11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11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11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11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11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11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11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11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11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1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11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2016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11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11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11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11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11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11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11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11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1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11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11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11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11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11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11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11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11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 s="11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2016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ROUND(E3011/D3011*100,0)</f>
        <v>120</v>
      </c>
      <c r="P3011" s="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1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2015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1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1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1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1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1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1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1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1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1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1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1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1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1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1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1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1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1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1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1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1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1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1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1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1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1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1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1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1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1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1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1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1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1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1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1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1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1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1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1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1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1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2015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1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1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1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1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1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1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1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1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1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1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1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1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1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1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 s="11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ROUND(E3075/D3075*100,0)</f>
        <v>0</v>
      </c>
      <c r="P3075" s="11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11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11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11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11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11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1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11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11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1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11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11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11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11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11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11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2015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1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11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11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11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11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11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11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11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11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11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2016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1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11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11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11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11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11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11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11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11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11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11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11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11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11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1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11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11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11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11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1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11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11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11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11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11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2015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1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2016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11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1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11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1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11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11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11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11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11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11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 s="11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ROUND(E3139/D3139*100,0)</f>
        <v>3</v>
      </c>
      <c r="P3139" s="11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1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1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11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11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11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1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11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1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11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11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11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1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11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11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11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11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11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11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11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11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11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1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11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11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11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11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11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11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11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11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11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1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11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11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11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11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11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11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11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11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11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1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11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11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11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11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11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11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11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11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11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1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1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11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11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11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1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11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11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11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11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1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 s="11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ROUND(E3203/D3203*100,0)</f>
        <v>1</v>
      </c>
      <c r="P3203" s="11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11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11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1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11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1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11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11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11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11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11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11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11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11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11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11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11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1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11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11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11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11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11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11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11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11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11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1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11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11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11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11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11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11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11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11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11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1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11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11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11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11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11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11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11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11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11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1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11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11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11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11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11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11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11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11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11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1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11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11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11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11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 s="11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ROUND(E3267/D3267*100,0)</f>
        <v>164</v>
      </c>
      <c r="P3267" s="11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11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11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11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1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11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11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11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11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11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11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11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11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11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1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11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11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11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11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11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11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11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11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11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1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11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11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11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11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11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11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11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11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11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1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11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11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11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11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11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11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11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11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11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11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11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11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11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11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11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11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11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11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1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11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11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11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11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11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11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11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11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 s="11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ROUND(E3331/D3331*100,0)</f>
        <v>117</v>
      </c>
      <c r="P3331" s="11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11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11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11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11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11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11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11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11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11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1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11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11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11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11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11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11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11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11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11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1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11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11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11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11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11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11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11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11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11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1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11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11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11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11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11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11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11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11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11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1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11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11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11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11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11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11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11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11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11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1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11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11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11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11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11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11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11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11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11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1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11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11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 s="11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ROUND(E3395/D3395*100,0)</f>
        <v>106</v>
      </c>
      <c r="P3395" s="11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11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11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11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11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11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1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11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11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11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11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11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11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11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11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11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11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11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11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11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11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11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11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11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11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1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11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11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11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11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11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11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11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11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11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1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11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11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11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11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11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11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11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11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11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1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11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11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11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11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11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11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11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11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11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1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11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11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11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11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11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11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 s="11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ROUND(E3459/D3459*100,0)</f>
        <v>140</v>
      </c>
      <c r="P3459" s="11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11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1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11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11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11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11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11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11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11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11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11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1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11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11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11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11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11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11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11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11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11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1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11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11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11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11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11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11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11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11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11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1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11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11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11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11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11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11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11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11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11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1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11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11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11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11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11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11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11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11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11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11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11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11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11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11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11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11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11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11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1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 s="11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ROUND(E3523/D3523*100,0)</f>
        <v>169</v>
      </c>
      <c r="P3523" s="11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11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11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11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11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11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11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11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1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11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11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11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11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11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11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11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11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11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1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11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11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11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11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11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11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11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11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11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1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11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11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11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11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11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11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11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11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11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1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11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11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11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11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11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11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11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11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11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1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11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11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11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11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11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11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11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11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11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1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11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11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11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11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 s="11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ROUND(E3587/D3587*100,0)</f>
        <v>119</v>
      </c>
      <c r="P3587" s="11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11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11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11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1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11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11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11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11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11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11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11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11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11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1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11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11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11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11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11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11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11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11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11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11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11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11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11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11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11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11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11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11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1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11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11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11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11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11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11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11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11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1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1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11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11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11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11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11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2017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11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1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11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2015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11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1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11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1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11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1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11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1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11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11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 s="11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ROUND(E3651/D3651*100,0)</f>
        <v>104</v>
      </c>
      <c r="P3651" s="11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11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11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11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11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11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11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11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11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11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1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11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11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11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11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11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11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11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11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11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1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11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11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11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11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11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11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11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11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11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1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11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11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11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11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11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11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11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11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11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1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11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11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11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11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11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11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11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11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11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1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11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11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11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11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11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11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11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11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11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11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11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 s="11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ROUND(E3715/D3715*100,0)</f>
        <v>102</v>
      </c>
      <c r="P3715" s="11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11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11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11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11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11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1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11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11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11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11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11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11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11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11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11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1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11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11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11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1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11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11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11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11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11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1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11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1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11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1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1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11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11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11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11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1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11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11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11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11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11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11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11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11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11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1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11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11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11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11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11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11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11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11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11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1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11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11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11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11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11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11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 s="11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ROUND(E3779/D3779*100,0)</f>
        <v>143</v>
      </c>
      <c r="P3779" s="11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11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1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11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11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11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11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11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11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11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11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11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1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1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1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11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11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11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11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11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11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11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1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11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11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2015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1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11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1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11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11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11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11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11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11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11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11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11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11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11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11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11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1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11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11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11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11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11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11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11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11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11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1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11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11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11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11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11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11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11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11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11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1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 s="11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ROUND(E3843/D3843*100,0)</f>
        <v>9</v>
      </c>
      <c r="P3843" s="11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11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11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11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11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11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11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11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1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11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11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11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11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11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11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11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11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11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1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11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11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11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1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11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11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11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11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11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1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11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11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1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1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1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1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11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11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11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11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11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1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1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1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1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1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11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11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1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11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11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1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11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11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11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11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11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11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1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11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11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11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1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 s="11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ROUND(E3907/D3907*100,0)</f>
        <v>12</v>
      </c>
      <c r="P3907" s="11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11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11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11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11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11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11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11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11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11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1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11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11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1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11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1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11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11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11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11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11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11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11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1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1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1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11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11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11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11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1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11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11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1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11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11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1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11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1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1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11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11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1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1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11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11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11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1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1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11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1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11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11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1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11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11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11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1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11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11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11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11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 s="11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ROUND(E3971/D3971*100,0)</f>
        <v>7</v>
      </c>
      <c r="P3971" s="11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11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11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11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11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11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1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11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11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11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1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11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11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11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11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11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11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11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11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11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11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11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11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11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11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11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11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1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11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1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11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11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11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11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11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11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11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11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11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11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11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1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11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1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11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11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11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11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1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11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11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11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1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11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11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1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11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11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11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1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 s="11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ROUND(E4035/D4035*100,0)</f>
        <v>26</v>
      </c>
      <c r="P4035" s="11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11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11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11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11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11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1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11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11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11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1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11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1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11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11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11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1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11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1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11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11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1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11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11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11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11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1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11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1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11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11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11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11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11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11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11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1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11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1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11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11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11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11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1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11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1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1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11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11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11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11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11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11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1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11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1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11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11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1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11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11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11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 s="11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 s="11">
        <f t="shared" ref="P4099:P4115" si="321">IFERROR(ROUND(E4099/L4099,2),0)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1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1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1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1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11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11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11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11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11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11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11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11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11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1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1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2016</v>
      </c>
    </row>
  </sheetData>
  <autoFilter ref="A1:U4115" xr:uid="{00000000-0001-0000-0000-000000000000}"/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B13E9-7752-4410-8E33-EA814D1FC8C0}">
  <dimension ref="A1:H13"/>
  <sheetViews>
    <sheetView tabSelected="1" workbookViewId="0">
      <selection activeCell="H1" sqref="H1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3.28515625" bestFit="1" customWidth="1"/>
    <col min="4" max="4" width="16.140625" bestFit="1" customWidth="1"/>
    <col min="5" max="5" width="12.42578125" bestFit="1" customWidth="1"/>
    <col min="6" max="6" width="19.7109375" bestFit="1" customWidth="1"/>
    <col min="7" max="7" width="15.85546875" bestFit="1" customWidth="1"/>
    <col min="8" max="8" width="18.7109375" bestFit="1" customWidth="1"/>
  </cols>
  <sheetData>
    <row r="1" spans="1:8" x14ac:dyDescent="0.25">
      <c r="A1" s="1" t="s">
        <v>8381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8415</v>
      </c>
      <c r="G1" s="1" t="s">
        <v>8404</v>
      </c>
      <c r="H1" s="1" t="s">
        <v>8405</v>
      </c>
    </row>
    <row r="2" spans="1:8" x14ac:dyDescent="0.25">
      <c r="A2" t="s">
        <v>8406</v>
      </c>
      <c r="B2">
        <f>COUNTIFS(Kickstarter!F:F,"successful",Kickstarter!D:D,"&lt;1000",Kickstarter!N:N,"theater/plays")</f>
        <v>141</v>
      </c>
      <c r="C2">
        <f>COUNTIFS(Kickstarter!F:F,"failed",Kickstarter!D:D,"&lt;1000",Kickstarter!N:N,"theater/plays")</f>
        <v>45</v>
      </c>
      <c r="D2">
        <f>COUNTIFS(Kickstarter!F:F,"canceled",Kickstarter!D:D,"&lt;1000",Kickstarter!N:N,"theater/plays")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8407</v>
      </c>
      <c r="B3">
        <f>COUNTIFS(Kickstarter!F:F,"successful",Kickstarter!D:D,"&gt;=1000",Kickstarter!N:N,"theater/plays", Kickstarter!D:D,"&lt;=4999")</f>
        <v>388</v>
      </c>
      <c r="C3">
        <f>COUNTIFS(Kickstarter!F:F,"failed",Kickstarter!D:D,"&gt;=1000",Kickstarter!N:N,"theater/plays", Kickstarter!D:D,"&lt;=4999")</f>
        <v>146</v>
      </c>
      <c r="D3">
        <f>COUNTIFS(Kickstarter!F:F,"canceled",Kickstarter!D:D,"&gt;=1000",Kickstarter!N:N,"theater/plays", Kickstarter!D:D,"&lt;=4999")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8408</v>
      </c>
      <c r="B4">
        <f>COUNTIFS(Kickstarter!F:F,"successful",Kickstarter!D:D,"&gt;=5000",Kickstarter!N:N,"theater/plays", Kickstarter!D:D,"&lt;=9999")</f>
        <v>93</v>
      </c>
      <c r="C4">
        <f>COUNTIFS(Kickstarter!F:F,"failed",Kickstarter!D:D,"&gt;=5000",Kickstarter!N:N,"theater/plays", Kickstarter!D:D,"&lt;=9999")</f>
        <v>76</v>
      </c>
      <c r="D4">
        <f>COUNTIFS(Kickstarter!F:F,"canceled",Kickstarter!D:D,"&gt;=5000",Kickstarter!N:N,"theater/plays", Kickstarter!D:D,"&lt;=9999")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8409</v>
      </c>
      <c r="B5">
        <f>COUNTIFS(Kickstarter!F:F,"successful",Kickstarter!D:D,"&gt;=10000",Kickstarter!N:N,"theater/plays", Kickstarter!D:D,"&lt;=14999")</f>
        <v>39</v>
      </c>
      <c r="C5">
        <f>COUNTIFS(Kickstarter!F:F,"failed",Kickstarter!D:D,"&gt;=10000",Kickstarter!N:N,"theater/plays", Kickstarter!D:D,"&lt;=14999")</f>
        <v>33</v>
      </c>
      <c r="D5">
        <f>COUNTIFS(Kickstarter!F:F,"canceled",Kickstarter!D:D,"&gt;=10000",Kickstarter!N:N,"theater/plays", Kickstarter!D:D,"&lt;=14999")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8410</v>
      </c>
      <c r="B6">
        <f>COUNTIFS(Kickstarter!F:F,"successful",Kickstarter!D:D,"&gt;=15000",Kickstarter!N:N,"theater/plays", Kickstarter!D:D,"&lt;=19999")</f>
        <v>12</v>
      </c>
      <c r="C6">
        <f>COUNTIFS(Kickstarter!F:F,"failed",Kickstarter!D:D,"&gt;=15000",Kickstarter!N:N,"theater/plays", Kickstarter!D:D,"&lt;=19999")</f>
        <v>12</v>
      </c>
      <c r="D6">
        <f>COUNTIFS(Kickstarter!F:F,"canceled",Kickstarter!D:D,"&gt;=15000",Kickstarter!N:N,"theater/plays", Kickstarter!D:D,"&lt;=19999")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8411</v>
      </c>
      <c r="B7">
        <f>COUNTIFS(Kickstarter!F:F,"successful",Kickstarter!D:D,"&gt;=20000",Kickstarter!N:N,"theater/plays", Kickstarter!D:D,"&lt;=24999")</f>
        <v>9</v>
      </c>
      <c r="C7">
        <f>COUNTIFS(Kickstarter!F:F,"failed",Kickstarter!D:D,"&gt;=20000",Kickstarter!N:N,"theater/plays", Kickstarter!D:D,"&lt;=24999")</f>
        <v>11</v>
      </c>
      <c r="D7">
        <f>COUNTIFS(Kickstarter!F:F,"canceled",Kickstarter!D:D,"&gt;=20000",Kickstarter!N:N,"theater/plays", Kickstarter!D:D,"&lt;=24999")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8412</v>
      </c>
      <c r="B8">
        <f>COUNTIFS(Kickstarter!F:F,"successful",Kickstarter!D:D,"&gt;=25000",Kickstarter!N:N,"theater/plays", Kickstarter!D:D,"&lt;=29999")</f>
        <v>1</v>
      </c>
      <c r="C8">
        <f>COUNTIFS(Kickstarter!F:F,"failed",Kickstarter!D:D,"&gt;=25000",Kickstarter!N:N,"theater/plays", Kickstarter!D:D,"&lt;=29999")</f>
        <v>4</v>
      </c>
      <c r="D8">
        <f>COUNTIFS(Kickstarter!F:F,"canceled",Kickstarter!D:D,"&gt;=25000",Kickstarter!N:N,"theater/plays", Kickstarter!D:D,"&lt;=29999")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8413</v>
      </c>
      <c r="B9">
        <f>COUNTIFS(Kickstarter!F:F,"successful",Kickstarter!D:D,"&gt;=30000",Kickstarter!N:N,"theater/plays", Kickstarter!D:D,"&lt;=34999")</f>
        <v>3</v>
      </c>
      <c r="C9">
        <f>COUNTIFS(Kickstarter!F:F,"failed",Kickstarter!D:D,"&gt;=30000",Kickstarter!N:N,"theater/plays", Kickstarter!D:D,"&lt;=34999")</f>
        <v>8</v>
      </c>
      <c r="D9">
        <f>COUNTIFS(Kickstarter!F:F,"canceled",Kickstarter!D:D,"&gt;=30000",Kickstarter!N:N,"theater/plays", Kickstarter!D:D,"&lt;=34999")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8414</v>
      </c>
      <c r="B10">
        <f>COUNTIFS(Kickstarter!F:F,"successful",Kickstarter!D:D,"&gt;=35000",Kickstarter!N:N,"theater/plays", Kickstarter!D:D,"&lt;=39999")</f>
        <v>4</v>
      </c>
      <c r="C10">
        <f>COUNTIFS(Kickstarter!F:F,"failed",Kickstarter!D:D,"&gt;=35000",Kickstarter!N:N,"theater/plays", Kickstarter!D:D,"&lt;=39999")</f>
        <v>2</v>
      </c>
      <c r="D10">
        <f>COUNTIFS(Kickstarter!F:F,"canceled",Kickstarter!D:D,"&gt;=35000",Kickstarter!N:N,"theater/plays", Kickstarter!D:D,"&lt;=39999")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8416</v>
      </c>
      <c r="B11">
        <f>COUNTIFS(Kickstarter!F:F,"successful",Kickstarter!D:D,"&gt;=40000",Kickstarter!N:N,"theater/plays", Kickstarter!D:D,"&lt;=44999")</f>
        <v>2</v>
      </c>
      <c r="C11">
        <f>COUNTIFS(Kickstarter!F:F,"failed",Kickstarter!D:D,"&gt;=40000",Kickstarter!N:N,"theater/plays", Kickstarter!D:D,"&lt;=44999")</f>
        <v>1</v>
      </c>
      <c r="D11">
        <f>COUNTIFS(Kickstarter!F:F,"canceled",Kickstarter!D:D,"&gt;=40000",Kickstarter!N:N,"theater/plays", Kickstarter!D:D,"&lt;=44999")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8417</v>
      </c>
      <c r="B12">
        <f>COUNTIFS(Kickstarter!F:F,"successful",Kickstarter!D:D,"&gt;=45000",Kickstarter!N:N,"theater/plays", Kickstarter!D:D,"&lt;=49999")</f>
        <v>0</v>
      </c>
      <c r="C12">
        <f>COUNTIFS(Kickstarter!F:F,"failed",Kickstarter!D:D,"&gt;=45000",Kickstarter!N:N,"theater/plays", Kickstarter!D:D,"&lt;=49999")</f>
        <v>1</v>
      </c>
      <c r="D12">
        <f>COUNTIFS(Kickstarter!F:F,"canceled",Kickstarter!D:D,"&gt;=45000",Kickstarter!N:N,"theater/plays", Kickstarter!D:D,"&lt;=49999")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8418</v>
      </c>
      <c r="B13">
        <f>COUNTIFS(Kickstarter!F:F,"successful",Kickstarter!D:D,"&gt;=50000",Kickstarter!N:N,"theater/plays")</f>
        <v>2</v>
      </c>
      <c r="C13">
        <f>COUNTIFS(Kickstarter!F:F,"failed",Kickstarter!D:D,"&gt;=50000",Kickstarter!N:N,"theater/plays")</f>
        <v>14</v>
      </c>
      <c r="D13">
        <f>COUNTIFS(Kickstarter!F:F,"canceled",Kickstarter!D:D,"&gt;=50000",Kickstarter!N:N,"theater/plays")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honeticPr fontId="6" type="noConversion"/>
  <conditionalFormatting sqref="A1:H1">
    <cfRule type="colorScale" priority="7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90B62-0CB2-42CA-BF56-ED4D497705F0}">
  <dimension ref="A1:F6"/>
  <sheetViews>
    <sheetView topLeftCell="C1" workbookViewId="0">
      <selection activeCell="E5" sqref="E5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7" max="7" width="10.42578125" bestFit="1" customWidth="1"/>
    <col min="8" max="8" width="7.140625" bestFit="1" customWidth="1"/>
    <col min="9" max="9" width="13.28515625" bestFit="1" customWidth="1"/>
    <col min="10" max="10" width="11.28515625" bestFit="1" customWidth="1"/>
    <col min="11" max="11" width="5" bestFit="1" customWidth="1"/>
    <col min="12" max="12" width="6.42578125" bestFit="1" customWidth="1"/>
    <col min="13" max="13" width="5.85546875" bestFit="1" customWidth="1"/>
    <col min="14" max="14" width="12" bestFit="1" customWidth="1"/>
    <col min="15" max="15" width="9.7109375" bestFit="1" customWidth="1"/>
    <col min="16" max="16" width="10.42578125" bestFit="1" customWidth="1"/>
    <col min="17" max="17" width="7.140625" bestFit="1" customWidth="1"/>
    <col min="18" max="18" width="10.28515625" bestFit="1" customWidth="1"/>
    <col min="19" max="20" width="5.85546875" bestFit="1" customWidth="1"/>
    <col min="21" max="21" width="7.140625" bestFit="1" customWidth="1"/>
    <col min="22" max="22" width="8.5703125" bestFit="1" customWidth="1"/>
    <col min="23" max="23" width="11.42578125" bestFit="1" customWidth="1"/>
    <col min="24" max="24" width="5" bestFit="1" customWidth="1"/>
    <col min="25" max="25" width="6.42578125" bestFit="1" customWidth="1"/>
    <col min="26" max="26" width="5.85546875" bestFit="1" customWidth="1"/>
    <col min="27" max="27" width="12" bestFit="1" customWidth="1"/>
    <col min="28" max="28" width="9.7109375" bestFit="1" customWidth="1"/>
    <col min="29" max="29" width="10.42578125" bestFit="1" customWidth="1"/>
    <col min="30" max="30" width="7.140625" bestFit="1" customWidth="1"/>
    <col min="31" max="31" width="14.28515625" bestFit="1" customWidth="1"/>
    <col min="32" max="32" width="10.710937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D056-6775-46A0-B6D4-F8558BEFE96E}">
  <dimension ref="A1:E19"/>
  <sheetViews>
    <sheetView workbookViewId="0">
      <selection sqref="A1:E1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6" width="10.7109375" bestFit="1" customWidth="1"/>
  </cols>
  <sheetData>
    <row r="1" spans="1:5" ht="21" x14ac:dyDescent="0.35">
      <c r="A1" s="19" t="s">
        <v>8399</v>
      </c>
      <c r="B1" s="19"/>
      <c r="C1" s="19"/>
      <c r="D1" s="19"/>
      <c r="E1" s="19"/>
    </row>
    <row r="2" spans="1:5" x14ac:dyDescent="0.25">
      <c r="A2" s="14" t="s">
        <v>8358</v>
      </c>
      <c r="B2" t="s" vm="2">
        <v>8315</v>
      </c>
    </row>
    <row r="3" spans="1:5" x14ac:dyDescent="0.25">
      <c r="A3" s="14" t="s">
        <v>8379</v>
      </c>
      <c r="B3" t="s" vm="1">
        <v>8398</v>
      </c>
    </row>
    <row r="5" spans="1:5" x14ac:dyDescent="0.25">
      <c r="A5" s="14" t="s">
        <v>8363</v>
      </c>
      <c r="B5" s="14" t="s">
        <v>8360</v>
      </c>
    </row>
    <row r="6" spans="1:5" x14ac:dyDescent="0.25">
      <c r="A6" s="14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5" t="s">
        <v>8373</v>
      </c>
      <c r="B7" s="16">
        <v>56</v>
      </c>
      <c r="C7" s="16">
        <v>33</v>
      </c>
      <c r="D7" s="16">
        <v>7</v>
      </c>
      <c r="E7" s="16">
        <v>96</v>
      </c>
    </row>
    <row r="8" spans="1:5" x14ac:dyDescent="0.25">
      <c r="A8" s="15" t="s">
        <v>8374</v>
      </c>
      <c r="B8" s="16">
        <v>71</v>
      </c>
      <c r="C8" s="16">
        <v>39</v>
      </c>
      <c r="D8" s="16">
        <v>3</v>
      </c>
      <c r="E8" s="16">
        <v>113</v>
      </c>
    </row>
    <row r="9" spans="1:5" x14ac:dyDescent="0.25">
      <c r="A9" s="15" t="s">
        <v>8375</v>
      </c>
      <c r="B9" s="16">
        <v>56</v>
      </c>
      <c r="C9" s="16">
        <v>33</v>
      </c>
      <c r="D9" s="16">
        <v>3</v>
      </c>
      <c r="E9" s="16">
        <v>92</v>
      </c>
    </row>
    <row r="10" spans="1:5" x14ac:dyDescent="0.25">
      <c r="A10" s="15" t="s">
        <v>8376</v>
      </c>
      <c r="B10" s="16">
        <v>71</v>
      </c>
      <c r="C10" s="16">
        <v>40</v>
      </c>
      <c r="D10" s="16">
        <v>2</v>
      </c>
      <c r="E10" s="16">
        <v>113</v>
      </c>
    </row>
    <row r="11" spans="1:5" x14ac:dyDescent="0.25">
      <c r="A11" s="15" t="s">
        <v>8367</v>
      </c>
      <c r="B11" s="16">
        <v>111</v>
      </c>
      <c r="C11" s="16">
        <v>52</v>
      </c>
      <c r="D11" s="16">
        <v>3</v>
      </c>
      <c r="E11" s="16">
        <v>166</v>
      </c>
    </row>
    <row r="12" spans="1:5" x14ac:dyDescent="0.25">
      <c r="A12" s="15" t="s">
        <v>8377</v>
      </c>
      <c r="B12" s="16">
        <v>100</v>
      </c>
      <c r="C12" s="16">
        <v>49</v>
      </c>
      <c r="D12" s="16">
        <v>4</v>
      </c>
      <c r="E12" s="16">
        <v>153</v>
      </c>
    </row>
    <row r="13" spans="1:5" x14ac:dyDescent="0.25">
      <c r="A13" s="15" t="s">
        <v>8368</v>
      </c>
      <c r="B13" s="16">
        <v>87</v>
      </c>
      <c r="C13" s="16">
        <v>50</v>
      </c>
      <c r="D13" s="16">
        <v>1</v>
      </c>
      <c r="E13" s="16">
        <v>138</v>
      </c>
    </row>
    <row r="14" spans="1:5" x14ac:dyDescent="0.25">
      <c r="A14" s="15" t="s">
        <v>8369</v>
      </c>
      <c r="B14" s="16">
        <v>72</v>
      </c>
      <c r="C14" s="16">
        <v>47</v>
      </c>
      <c r="D14" s="16">
        <v>4</v>
      </c>
      <c r="E14" s="16">
        <v>123</v>
      </c>
    </row>
    <row r="15" spans="1:5" x14ac:dyDescent="0.25">
      <c r="A15" s="15" t="s">
        <v>8370</v>
      </c>
      <c r="B15" s="16">
        <v>59</v>
      </c>
      <c r="C15" s="16">
        <v>34</v>
      </c>
      <c r="D15" s="16">
        <v>4</v>
      </c>
      <c r="E15" s="16">
        <v>97</v>
      </c>
    </row>
    <row r="16" spans="1:5" x14ac:dyDescent="0.25">
      <c r="A16" s="15" t="s">
        <v>8371</v>
      </c>
      <c r="B16" s="16">
        <v>65</v>
      </c>
      <c r="C16" s="16">
        <v>50</v>
      </c>
      <c r="D16" s="16"/>
      <c r="E16" s="16">
        <v>115</v>
      </c>
    </row>
    <row r="17" spans="1:5" x14ac:dyDescent="0.25">
      <c r="A17" s="15" t="s">
        <v>8372</v>
      </c>
      <c r="B17" s="16">
        <v>54</v>
      </c>
      <c r="C17" s="16">
        <v>31</v>
      </c>
      <c r="D17" s="16">
        <v>3</v>
      </c>
      <c r="E17" s="16">
        <v>88</v>
      </c>
    </row>
    <row r="18" spans="1:5" x14ac:dyDescent="0.25">
      <c r="A18" s="15" t="s">
        <v>8378</v>
      </c>
      <c r="B18" s="16">
        <v>37</v>
      </c>
      <c r="C18" s="16">
        <v>35</v>
      </c>
      <c r="D18" s="16">
        <v>3</v>
      </c>
      <c r="E18" s="16">
        <v>75</v>
      </c>
    </row>
    <row r="19" spans="1:5" x14ac:dyDescent="0.25">
      <c r="A19" s="15" t="s">
        <v>8361</v>
      </c>
      <c r="B19" s="16">
        <v>839</v>
      </c>
      <c r="C19" s="16">
        <v>493</v>
      </c>
      <c r="D19" s="16">
        <v>37</v>
      </c>
      <c r="E19" s="16">
        <v>1369</v>
      </c>
    </row>
  </sheetData>
  <mergeCells count="1">
    <mergeCell ref="A1:E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7D4A4-151A-438F-AE65-A9D0F376FB01}">
  <dimension ref="A1:D14"/>
  <sheetViews>
    <sheetView workbookViewId="0">
      <selection activeCell="B11" sqref="B11"/>
    </sheetView>
  </sheetViews>
  <sheetFormatPr defaultRowHeight="15" x14ac:dyDescent="0.25"/>
  <cols>
    <col min="1" max="1" width="25.85546875" bestFit="1" customWidth="1"/>
    <col min="2" max="2" width="10.140625" bestFit="1" customWidth="1"/>
    <col min="3" max="3" width="6.42578125" bestFit="1" customWidth="1"/>
    <col min="4" max="4" width="11.140625" bestFit="1" customWidth="1"/>
  </cols>
  <sheetData>
    <row r="1" spans="1:4" x14ac:dyDescent="0.25">
      <c r="B1" t="s">
        <v>8384</v>
      </c>
      <c r="C1" t="s">
        <v>8385</v>
      </c>
    </row>
    <row r="2" spans="1:4" x14ac:dyDescent="0.25">
      <c r="A2" t="s">
        <v>8386</v>
      </c>
      <c r="B2" s="5" t="e">
        <f>AVERAGE(#REF!)</f>
        <v>#REF!</v>
      </c>
      <c r="C2" s="5" t="e">
        <f>AVERAGE(#REF!)</f>
        <v>#REF!</v>
      </c>
      <c r="D2" s="5"/>
    </row>
    <row r="3" spans="1:4" x14ac:dyDescent="0.25">
      <c r="A3" t="s">
        <v>8387</v>
      </c>
      <c r="B3" s="5" t="e">
        <f>MEDIAN(#REF!)</f>
        <v>#REF!</v>
      </c>
      <c r="C3" s="5" t="e">
        <f>MEDIAN(#REF!)</f>
        <v>#REF!</v>
      </c>
    </row>
    <row r="4" spans="1:4" x14ac:dyDescent="0.25">
      <c r="A4" t="s">
        <v>8390</v>
      </c>
      <c r="B4" s="5" t="e">
        <f>_xlfn.STDEV.P(#REF!)</f>
        <v>#REF!</v>
      </c>
      <c r="C4" s="5" t="e">
        <f>_xlfn.STDEV.P(#REF!)</f>
        <v>#REF!</v>
      </c>
    </row>
    <row r="5" spans="1:4" x14ac:dyDescent="0.25">
      <c r="A5" t="s">
        <v>8391</v>
      </c>
      <c r="B5" s="5" t="e">
        <f>_xlfn.QUARTILE.EXC(#REF!, 3)</f>
        <v>#REF!</v>
      </c>
      <c r="C5" s="5" t="e">
        <f>_xlfn.QUARTILE.EXC(#REF!, 3)</f>
        <v>#REF!</v>
      </c>
    </row>
    <row r="6" spans="1:4" x14ac:dyDescent="0.25">
      <c r="A6" t="s">
        <v>8392</v>
      </c>
      <c r="B6" s="5" t="e">
        <f>_xlfn.QUARTILE.EXC(#REF!, 1)</f>
        <v>#REF!</v>
      </c>
      <c r="C6" s="5" t="e">
        <f>_xlfn.QUARTILE.EXC(#REF!, 1)</f>
        <v>#REF!</v>
      </c>
    </row>
    <row r="7" spans="1:4" x14ac:dyDescent="0.25">
      <c r="A7" t="s">
        <v>8393</v>
      </c>
      <c r="B7" s="5" t="e">
        <f>B5-B6</f>
        <v>#REF!</v>
      </c>
      <c r="C7" s="5" t="e">
        <f>C5-C6</f>
        <v>#REF!</v>
      </c>
    </row>
    <row r="9" spans="1:4" x14ac:dyDescent="0.25">
      <c r="A9" t="s">
        <v>8388</v>
      </c>
      <c r="B9" s="5" t="e">
        <f>AVERAGE(#REF!)</f>
        <v>#REF!</v>
      </c>
      <c r="C9" s="5" t="e">
        <f>AVERAGE(#REF!)</f>
        <v>#REF!</v>
      </c>
    </row>
    <row r="10" spans="1:4" x14ac:dyDescent="0.25">
      <c r="A10" t="s">
        <v>8389</v>
      </c>
      <c r="B10" t="e">
        <f>MEDIAN(#REF!)</f>
        <v>#REF!</v>
      </c>
      <c r="C10" t="e">
        <f>MEDIAN(#REF!)</f>
        <v>#REF!</v>
      </c>
    </row>
    <row r="11" spans="1:4" x14ac:dyDescent="0.25">
      <c r="A11" t="s">
        <v>8394</v>
      </c>
      <c r="B11" s="5" t="e">
        <f>_xlfn.STDEV.P(#REF!)</f>
        <v>#REF!</v>
      </c>
      <c r="C11" s="5" t="e">
        <f>_xlfn.STDEV.P(#REF!)</f>
        <v>#REF!</v>
      </c>
    </row>
    <row r="12" spans="1:4" x14ac:dyDescent="0.25">
      <c r="A12" t="s">
        <v>8395</v>
      </c>
      <c r="B12" s="5" t="e">
        <f>_xlfn.QUARTILE.EXC(#REF!, 3)</f>
        <v>#REF!</v>
      </c>
      <c r="C12" s="5" t="e">
        <f>_xlfn.QUARTILE.EXC(#REF!, 3)</f>
        <v>#REF!</v>
      </c>
    </row>
    <row r="13" spans="1:4" x14ac:dyDescent="0.25">
      <c r="A13" t="s">
        <v>8396</v>
      </c>
      <c r="B13" s="5" t="e">
        <f>_xlfn.QUARTILE.EXC(#REF!, 1)</f>
        <v>#REF!</v>
      </c>
      <c r="C13" s="5" t="e">
        <f>_xlfn.QUARTILE.EXC(#REF!, 1)</f>
        <v>#REF!</v>
      </c>
    </row>
    <row r="14" spans="1:4" x14ac:dyDescent="0.25">
      <c r="A14" t="s">
        <v>8397</v>
      </c>
      <c r="B14" s="5" t="e">
        <f>B12-B13</f>
        <v>#REF!</v>
      </c>
      <c r="C14" s="5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98AD-6285-4022-88B4-308BA99AC934}">
  <dimension ref="A1:F6"/>
  <sheetViews>
    <sheetView workbookViewId="0"/>
  </sheetViews>
  <sheetFormatPr defaultRowHeight="15" x14ac:dyDescent="0.25"/>
  <cols>
    <col min="1" max="1" width="30.5703125" bestFit="1" customWidth="1"/>
    <col min="2" max="2" width="117.28515625" bestFit="1" customWidth="1"/>
    <col min="5" max="5" width="15.7109375" bestFit="1" customWidth="1"/>
    <col min="6" max="6" width="16.71093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A98B9-6AE6-4371-93B9-A40A64921A91}">
  <dimension ref="A1:E7"/>
  <sheetViews>
    <sheetView workbookViewId="0"/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5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0EED2-3468-40E5-A182-BC283C2526B2}">
  <dimension ref="A1:F18"/>
  <sheetViews>
    <sheetView workbookViewId="0">
      <selection activeCell="C4" sqref="C4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7" max="7" width="8.42578125" bestFit="1" customWidth="1"/>
    <col min="8" max="8" width="5.7109375" bestFit="1" customWidth="1"/>
    <col min="9" max="9" width="3.85546875" bestFit="1" customWidth="1"/>
    <col min="10" max="10" width="9.42578125" bestFit="1" customWidth="1"/>
    <col min="11" max="11" width="8.7109375" bestFit="1" customWidth="1"/>
    <col min="12" max="12" width="8.42578125" bestFit="1" customWidth="1"/>
    <col min="13" max="13" width="5.7109375" bestFit="1" customWidth="1"/>
    <col min="14" max="14" width="3.85546875" bestFit="1" customWidth="1"/>
    <col min="15" max="15" width="9.42578125" bestFit="1" customWidth="1"/>
    <col min="16" max="16" width="9.140625" bestFit="1" customWidth="1"/>
    <col min="17" max="17" width="8.42578125" bestFit="1" customWidth="1"/>
    <col min="18" max="18" width="5.7109375" bestFit="1" customWidth="1"/>
    <col min="19" max="19" width="9.42578125" bestFit="1" customWidth="1"/>
    <col min="20" max="20" width="8.7109375" bestFit="1" customWidth="1"/>
    <col min="21" max="21" width="8.42578125" bestFit="1" customWidth="1"/>
    <col min="22" max="22" width="5.7109375" bestFit="1" customWidth="1"/>
    <col min="23" max="24" width="9.42578125" bestFit="1" customWidth="1"/>
    <col min="25" max="25" width="8.42578125" bestFit="1" customWidth="1"/>
    <col min="26" max="26" width="5.7109375" bestFit="1" customWidth="1"/>
    <col min="27" max="27" width="9.42578125" bestFit="1" customWidth="1"/>
    <col min="28" max="28" width="8.5703125" bestFit="1" customWidth="1"/>
    <col min="29" max="29" width="8.42578125" bestFit="1" customWidth="1"/>
    <col min="30" max="30" width="5.7109375" bestFit="1" customWidth="1"/>
    <col min="31" max="31" width="9.42578125" bestFit="1" customWidth="1"/>
    <col min="32" max="32" width="7.85546875" bestFit="1" customWidth="1"/>
    <col min="33" max="33" width="8.42578125" bestFit="1" customWidth="1"/>
    <col min="34" max="34" width="5.7109375" bestFit="1" customWidth="1"/>
    <col min="35" max="35" width="9.42578125" bestFit="1" customWidth="1"/>
    <col min="36" max="36" width="9" bestFit="1" customWidth="1"/>
    <col min="37" max="37" width="8.42578125" bestFit="1" customWidth="1"/>
    <col min="38" max="38" width="5.7109375" bestFit="1" customWidth="1"/>
    <col min="39" max="39" width="9.42578125" bestFit="1" customWidth="1"/>
    <col min="40" max="40" width="8.7109375" bestFit="1" customWidth="1"/>
    <col min="41" max="41" width="8.42578125" bestFit="1" customWidth="1"/>
    <col min="42" max="42" width="5.7109375" bestFit="1" customWidth="1"/>
    <col min="43" max="43" width="9.42578125" bestFit="1" customWidth="1"/>
    <col min="44" max="44" width="8.5703125" bestFit="1" customWidth="1"/>
    <col min="45" max="45" width="8.42578125" bestFit="1" customWidth="1"/>
    <col min="46" max="46" width="5.7109375" bestFit="1" customWidth="1"/>
    <col min="47" max="47" width="9.42578125" bestFit="1" customWidth="1"/>
    <col min="48" max="48" width="9.140625" bestFit="1" customWidth="1"/>
    <col min="49" max="49" width="8.42578125" bestFit="1" customWidth="1"/>
    <col min="50" max="50" width="5.7109375" bestFit="1" customWidth="1"/>
    <col min="51" max="51" width="9.42578125" bestFit="1" customWidth="1"/>
    <col min="52" max="52" width="8.7109375" bestFit="1" customWidth="1"/>
    <col min="53" max="53" width="10.7109375" bestFit="1" customWidth="1"/>
    <col min="54" max="54" width="6.7109375" bestFit="1" customWidth="1"/>
    <col min="55" max="55" width="4.28515625" bestFit="1" customWidth="1"/>
    <col min="56" max="56" width="4.140625" bestFit="1" customWidth="1"/>
    <col min="57" max="57" width="9.28515625" bestFit="1" customWidth="1"/>
    <col min="58" max="58" width="6.7109375" bestFit="1" customWidth="1"/>
    <col min="59" max="59" width="4.42578125" bestFit="1" customWidth="1"/>
    <col min="60" max="60" width="4.140625" bestFit="1" customWidth="1"/>
    <col min="61" max="61" width="9.28515625" bestFit="1" customWidth="1"/>
    <col min="62" max="62" width="9.7109375" bestFit="1" customWidth="1"/>
    <col min="63" max="63" width="7" bestFit="1" customWidth="1"/>
    <col min="64" max="64" width="4" bestFit="1" customWidth="1"/>
    <col min="65" max="65" width="4.42578125" bestFit="1" customWidth="1"/>
    <col min="66" max="66" width="9.28515625" bestFit="1" customWidth="1"/>
    <col min="67" max="67" width="6.7109375" bestFit="1" customWidth="1"/>
    <col min="68" max="68" width="4.7109375" bestFit="1" customWidth="1"/>
    <col min="69" max="69" width="3.85546875" bestFit="1" customWidth="1"/>
    <col min="70" max="70" width="9.28515625" bestFit="1" customWidth="1"/>
    <col min="71" max="71" width="6.7109375" bestFit="1" customWidth="1"/>
    <col min="72" max="72" width="4.28515625" bestFit="1" customWidth="1"/>
    <col min="73" max="73" width="4.140625" bestFit="1" customWidth="1"/>
    <col min="74" max="74" width="9.28515625" bestFit="1" customWidth="1"/>
    <col min="75" max="75" width="6.7109375" bestFit="1" customWidth="1"/>
    <col min="76" max="76" width="4.42578125" bestFit="1" customWidth="1"/>
    <col min="77" max="77" width="4.140625" bestFit="1" customWidth="1"/>
    <col min="78" max="78" width="9.28515625" bestFit="1" customWidth="1"/>
    <col min="79" max="79" width="9.7109375" bestFit="1" customWidth="1"/>
    <col min="80" max="80" width="7" bestFit="1" customWidth="1"/>
    <col min="81" max="81" width="4" bestFit="1" customWidth="1"/>
    <col min="82" max="82" width="4.42578125" bestFit="1" customWidth="1"/>
    <col min="83" max="83" width="9.28515625" bestFit="1" customWidth="1"/>
    <col min="84" max="84" width="6.7109375" bestFit="1" customWidth="1"/>
    <col min="85" max="85" width="4.7109375" bestFit="1" customWidth="1"/>
    <col min="86" max="86" width="4" bestFit="1" customWidth="1"/>
    <col min="87" max="87" width="9.28515625" bestFit="1" customWidth="1"/>
    <col min="88" max="88" width="6.7109375" bestFit="1" customWidth="1"/>
    <col min="89" max="89" width="4.28515625" bestFit="1" customWidth="1"/>
    <col min="90" max="90" width="4.140625" bestFit="1" customWidth="1"/>
    <col min="91" max="91" width="9.28515625" bestFit="1" customWidth="1"/>
    <col min="92" max="92" width="6.7109375" bestFit="1" customWidth="1"/>
    <col min="93" max="93" width="4.42578125" bestFit="1" customWidth="1"/>
    <col min="94" max="94" width="4.140625" bestFit="1" customWidth="1"/>
    <col min="95" max="95" width="9.28515625" bestFit="1" customWidth="1"/>
    <col min="96" max="96" width="9.7109375" bestFit="1" customWidth="1"/>
    <col min="97" max="97" width="7" bestFit="1" customWidth="1"/>
    <col min="98" max="98" width="4" bestFit="1" customWidth="1"/>
    <col min="99" max="99" width="4.42578125" bestFit="1" customWidth="1"/>
    <col min="100" max="100" width="9.28515625" bestFit="1" customWidth="1"/>
    <col min="101" max="101" width="6.7109375" bestFit="1" customWidth="1"/>
    <col min="102" max="102" width="4.7109375" bestFit="1" customWidth="1"/>
    <col min="103" max="103" width="4" bestFit="1" customWidth="1"/>
    <col min="104" max="104" width="9.28515625" bestFit="1" customWidth="1"/>
    <col min="105" max="105" width="6.7109375" bestFit="1" customWidth="1"/>
    <col min="106" max="106" width="4.28515625" bestFit="1" customWidth="1"/>
    <col min="107" max="107" width="4.140625" bestFit="1" customWidth="1"/>
    <col min="108" max="108" width="9.28515625" bestFit="1" customWidth="1"/>
    <col min="109" max="109" width="6.7109375" bestFit="1" customWidth="1"/>
    <col min="110" max="110" width="4.42578125" bestFit="1" customWidth="1"/>
    <col min="111" max="111" width="4.140625" bestFit="1" customWidth="1"/>
    <col min="112" max="112" width="9.28515625" bestFit="1" customWidth="1"/>
    <col min="113" max="113" width="9.7109375" bestFit="1" customWidth="1"/>
    <col min="114" max="114" width="7" bestFit="1" customWidth="1"/>
    <col min="115" max="115" width="4" bestFit="1" customWidth="1"/>
    <col min="116" max="116" width="4.42578125" bestFit="1" customWidth="1"/>
    <col min="117" max="117" width="9.28515625" bestFit="1" customWidth="1"/>
    <col min="118" max="118" width="6.7109375" bestFit="1" customWidth="1"/>
    <col min="119" max="119" width="4.7109375" bestFit="1" customWidth="1"/>
    <col min="120" max="120" width="3.85546875" bestFit="1" customWidth="1"/>
    <col min="121" max="121" width="9.28515625" bestFit="1" customWidth="1"/>
    <col min="122" max="122" width="6.7109375" bestFit="1" customWidth="1"/>
    <col min="123" max="123" width="4.28515625" bestFit="1" customWidth="1"/>
    <col min="124" max="124" width="4.140625" bestFit="1" customWidth="1"/>
    <col min="125" max="125" width="9.28515625" bestFit="1" customWidth="1"/>
    <col min="126" max="126" width="6.7109375" bestFit="1" customWidth="1"/>
    <col min="127" max="127" width="4.42578125" bestFit="1" customWidth="1"/>
    <col min="128" max="128" width="4.140625" bestFit="1" customWidth="1"/>
    <col min="129" max="129" width="9.28515625" bestFit="1" customWidth="1"/>
    <col min="130" max="130" width="9.7109375" bestFit="1" customWidth="1"/>
    <col min="131" max="131" width="7" bestFit="1" customWidth="1"/>
    <col min="132" max="132" width="4" bestFit="1" customWidth="1"/>
    <col min="133" max="133" width="4.42578125" bestFit="1" customWidth="1"/>
    <col min="134" max="134" width="9.28515625" bestFit="1" customWidth="1"/>
    <col min="135" max="135" width="9.7109375" bestFit="1" customWidth="1"/>
    <col min="136" max="136" width="10.710937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0.710937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Category Statistics</vt:lpstr>
      <vt:lpstr>Theater Outcomes by Launch Date</vt:lpstr>
      <vt:lpstr>Standard Deviation</vt:lpstr>
      <vt:lpstr>Edinburgh Research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Johnalynn Sumlin</cp:lastModifiedBy>
  <dcterms:created xsi:type="dcterms:W3CDTF">2017-04-20T15:17:24Z</dcterms:created>
  <dcterms:modified xsi:type="dcterms:W3CDTF">2021-11-29T01:15:32Z</dcterms:modified>
</cp:coreProperties>
</file>