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7"/>
  <workbookPr codeName="ThisWorkbook"/>
  <mc:AlternateContent xmlns:mc="http://schemas.openxmlformats.org/markup-compatibility/2006">
    <mc:Choice Requires="x15">
      <x15ac:absPath xmlns:x15ac="http://schemas.microsoft.com/office/spreadsheetml/2010/11/ac" url="https://mines0.sharepoint.com/teams/GRP-EnvironmentalMonitoringSystemTeam/Shared Documents/General/Project Kickoff/"/>
    </mc:Choice>
  </mc:AlternateContent>
  <xr:revisionPtr revIDLastSave="435" documentId="8_{C6E6B14B-9D6D-4BC0-B0E4-E728610AB0AE}" xr6:coauthVersionLast="47" xr6:coauthVersionMax="47" xr10:uidLastSave="{731BD130-FAC5-4FE6-80DC-7286BFE22777}"/>
  <bookViews>
    <workbookView xWindow="-120" yWindow="-120" windowWidth="29040" windowHeight="175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GanttChart!$A$1:$BO$76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9" l="1"/>
  <c r="J62" i="9" s="1"/>
  <c r="F55" i="9"/>
  <c r="J55" i="9" s="1"/>
  <c r="F54" i="9"/>
  <c r="F53" i="9"/>
  <c r="F52" i="9"/>
  <c r="J52" i="9" s="1"/>
  <c r="F51" i="9"/>
  <c r="J51" i="9" s="1"/>
  <c r="F50" i="9"/>
  <c r="J50" i="9" s="1"/>
  <c r="F49" i="9"/>
  <c r="J49" i="9" s="1"/>
  <c r="F48" i="9"/>
  <c r="J48" i="9" s="1"/>
  <c r="F47" i="9"/>
  <c r="J47" i="9" s="1"/>
  <c r="F46" i="9"/>
  <c r="F45" i="9"/>
  <c r="F44" i="9"/>
  <c r="J44" i="9" s="1"/>
  <c r="F43" i="9"/>
  <c r="J43" i="9" s="1"/>
  <c r="F56" i="9"/>
  <c r="J56" i="9"/>
  <c r="F57" i="9"/>
  <c r="J57" i="9"/>
  <c r="F58" i="9"/>
  <c r="J58" i="9"/>
  <c r="F59" i="9"/>
  <c r="J59" i="9"/>
  <c r="F60" i="9"/>
  <c r="J60" i="9"/>
  <c r="F61" i="9"/>
  <c r="J61" i="9"/>
  <c r="F63" i="9"/>
  <c r="J63" i="9"/>
  <c r="F64" i="9"/>
  <c r="J64" i="9"/>
  <c r="F65" i="9"/>
  <c r="J65" i="9"/>
  <c r="F42" i="9"/>
  <c r="J42" i="9" s="1"/>
  <c r="F41" i="9"/>
  <c r="J41" i="9" s="1"/>
  <c r="F40" i="9"/>
  <c r="J40" i="9" s="1"/>
  <c r="F39" i="9"/>
  <c r="J39" i="9" s="1"/>
  <c r="F38" i="9"/>
  <c r="J38" i="9" s="1"/>
  <c r="F37" i="9"/>
  <c r="J37" i="9" s="1"/>
  <c r="F36" i="9"/>
  <c r="J36" i="9" s="1"/>
  <c r="F35" i="9"/>
  <c r="J35" i="9" s="1"/>
  <c r="F34" i="9"/>
  <c r="J34" i="9" s="1"/>
  <c r="F33" i="9"/>
  <c r="J33" i="9" s="1"/>
  <c r="A32" i="9"/>
  <c r="A33" i="9" s="1"/>
  <c r="A34" i="9" s="1"/>
  <c r="A35" i="9" s="1"/>
  <c r="A36" i="9" s="1"/>
  <c r="A37" i="9" s="1"/>
  <c r="A38" i="9" s="1"/>
  <c r="A39" i="9" s="1"/>
  <c r="A40" i="9" s="1"/>
  <c r="A41" i="9" s="1"/>
  <c r="A42" i="9" s="1"/>
  <c r="F32" i="9"/>
  <c r="J32" i="9"/>
  <c r="F30" i="9"/>
  <c r="J30" i="9"/>
  <c r="F31" i="9"/>
  <c r="J31" i="9"/>
  <c r="F29" i="9"/>
  <c r="J29" i="9" s="1"/>
  <c r="F20" i="9"/>
  <c r="J20" i="9" s="1"/>
  <c r="F23" i="9"/>
  <c r="J23" i="9" s="1"/>
  <c r="F22" i="9"/>
  <c r="J22" i="9" s="1"/>
  <c r="F21" i="9"/>
  <c r="J21" i="9" s="1"/>
  <c r="F19" i="9"/>
  <c r="J19" i="9" s="1"/>
  <c r="F18" i="9"/>
  <c r="J18" i="9" s="1"/>
  <c r="F17" i="9"/>
  <c r="F15" i="9"/>
  <c r="J15" i="9" s="1"/>
  <c r="F14" i="9"/>
  <c r="J14" i="9" s="1"/>
  <c r="F68" i="9"/>
  <c r="J68" i="9" s="1"/>
  <c r="F67" i="9"/>
  <c r="J67" i="9" s="1"/>
  <c r="F66" i="9"/>
  <c r="J66" i="9" s="1"/>
  <c r="F12" i="9"/>
  <c r="J12" i="9" s="1"/>
  <c r="F13" i="9"/>
  <c r="J13" i="9" s="1"/>
  <c r="F10" i="9"/>
  <c r="J10" i="9" s="1"/>
  <c r="F11" i="9"/>
  <c r="J11" i="9" s="1"/>
  <c r="A43" i="9" l="1"/>
  <c r="A44" i="9" s="1"/>
  <c r="A45" i="9" s="1"/>
  <c r="A46" i="9" s="1"/>
  <c r="A47" i="9" s="1"/>
  <c r="A48" i="9" s="1"/>
  <c r="A49" i="9" s="1"/>
  <c r="A50" i="9" s="1"/>
  <c r="J76" i="9"/>
  <c r="J75" i="9"/>
  <c r="A51" i="9" l="1"/>
  <c r="A52" i="9" s="1"/>
  <c r="A53" i="9" s="1"/>
  <c r="A54" i="9" s="1"/>
  <c r="A55" i="9" s="1"/>
  <c r="A56" i="9" s="1"/>
  <c r="A57" i="9" s="1"/>
  <c r="A58" i="9" s="1"/>
  <c r="A59" i="9" s="1"/>
  <c r="A60" i="9" s="1"/>
  <c r="F80" i="9"/>
  <c r="F81" i="9" s="1"/>
  <c r="J81" i="9" s="1"/>
  <c r="F79" i="9"/>
  <c r="J79" i="9" s="1"/>
  <c r="F8" i="9"/>
  <c r="J8" i="9" s="1"/>
  <c r="F69" i="9"/>
  <c r="J69" i="9" s="1"/>
  <c r="F24" i="9"/>
  <c r="J24" i="9" s="1"/>
  <c r="A61" i="9" l="1"/>
  <c r="A62" i="9" s="1"/>
  <c r="F82" i="9"/>
  <c r="J82" i="9" s="1"/>
  <c r="J80" i="9"/>
  <c r="A63" i="9" l="1"/>
  <c r="A64" i="9" s="1"/>
  <c r="A65" i="9" s="1"/>
  <c r="F9" i="9"/>
  <c r="L6" i="9"/>
  <c r="L5" i="9" s="1"/>
  <c r="F16" i="9" l="1"/>
  <c r="L7" i="9"/>
  <c r="L4" i="9"/>
  <c r="A8" i="9"/>
  <c r="A79" i="9"/>
  <c r="A80" i="9" s="1"/>
  <c r="A81" i="9" s="1"/>
  <c r="A82" i="9" s="1"/>
  <c r="M6" i="9" l="1"/>
  <c r="F26" i="9" l="1"/>
  <c r="J26" i="9" s="1"/>
  <c r="F25" i="9"/>
  <c r="J25" i="9" s="1"/>
  <c r="F71" i="9"/>
  <c r="J71" i="9" s="1"/>
  <c r="F70" i="9"/>
  <c r="J70" i="9" s="1"/>
  <c r="N6" i="9"/>
  <c r="F72" i="9" l="1"/>
  <c r="J72" i="9" s="1"/>
  <c r="O6" i="9"/>
  <c r="F73" i="9" l="1"/>
  <c r="J73" i="9" s="1"/>
  <c r="P6" i="9"/>
  <c r="F74" i="9" l="1"/>
  <c r="J74" i="9" s="1"/>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P6" i="9" s="1"/>
  <c r="BL7" i="9"/>
  <c r="BP5" i="9" l="1"/>
  <c r="BP4" i="9"/>
  <c r="BP7" i="9"/>
  <c r="BQ6" i="9"/>
  <c r="BM7" i="9"/>
  <c r="BQ7" i="9" l="1"/>
  <c r="BR6" i="9"/>
  <c r="BN7" i="9"/>
  <c r="BR7" i="9" l="1"/>
  <c r="BS6" i="9"/>
  <c r="BO7" i="9"/>
  <c r="BS7" i="9" l="1"/>
  <c r="BT6" i="9"/>
  <c r="A9" i="9"/>
  <c r="BT7" i="9" l="1"/>
  <c r="BU6" i="9"/>
  <c r="A10" i="9"/>
  <c r="A11" i="9" s="1"/>
  <c r="A12" i="9" s="1"/>
  <c r="BU7" i="9" l="1"/>
  <c r="BV6" i="9"/>
  <c r="A13" i="9"/>
  <c r="F27" i="9"/>
  <c r="BV7" i="9" l="1"/>
  <c r="BW6" i="9"/>
  <c r="A14" i="9"/>
  <c r="A15" i="9" s="1"/>
  <c r="J27" i="9"/>
  <c r="F28" i="9"/>
  <c r="BW7" i="9" l="1"/>
  <c r="BX6" i="9"/>
  <c r="BW5" i="9"/>
  <c r="BW4" i="9"/>
  <c r="A16" i="9"/>
  <c r="J28" i="9"/>
  <c r="BX7" i="9" l="1"/>
  <c r="BY6" i="9"/>
  <c r="A17" i="9"/>
  <c r="A18" i="9" s="1"/>
  <c r="A19" i="9" s="1"/>
  <c r="A20" i="9" s="1"/>
  <c r="A21" i="9" s="1"/>
  <c r="A22" i="9" s="1"/>
  <c r="A23" i="9" s="1"/>
  <c r="A24" i="9" s="1"/>
  <c r="A25" i="9" s="1"/>
  <c r="A26" i="9" s="1"/>
  <c r="A27" i="9" s="1"/>
  <c r="A28" i="9" s="1"/>
  <c r="BY7" i="9" l="1"/>
  <c r="BZ6" i="9"/>
  <c r="A29" i="9"/>
  <c r="A66" i="9" s="1"/>
  <c r="A67" i="9" s="1"/>
  <c r="A68" i="9" s="1"/>
  <c r="A69" i="9" s="1"/>
  <c r="A70" i="9" s="1"/>
  <c r="A71" i="9" s="1"/>
  <c r="A72" i="9" s="1"/>
  <c r="A73" i="9" s="1"/>
  <c r="A74" i="9" s="1"/>
  <c r="BZ7" i="9" l="1"/>
  <c r="CA6" i="9"/>
  <c r="CA7" i="9" l="1"/>
  <c r="CB6" i="9"/>
  <c r="CB7" i="9" l="1"/>
  <c r="CC6" i="9"/>
  <c r="CC7" i="9" l="1"/>
  <c r="CD6" i="9"/>
  <c r="CD7" i="9" l="1"/>
  <c r="CE6" i="9"/>
  <c r="CD5" i="9"/>
  <c r="CD4" i="9"/>
  <c r="CE7" i="9" l="1"/>
  <c r="CF6" i="9"/>
  <c r="CF7" i="9" l="1"/>
  <c r="CG6" i="9"/>
  <c r="CG7" i="9" l="1"/>
  <c r="CH6" i="9"/>
  <c r="CH7" i="9" l="1"/>
  <c r="CI6" i="9"/>
  <c r="CI7" i="9" l="1"/>
  <c r="CJ6" i="9"/>
  <c r="CJ7" i="9" l="1"/>
  <c r="CK6" i="9"/>
  <c r="CK5" i="9" l="1"/>
  <c r="CK4" i="9"/>
  <c r="CK7" i="9"/>
  <c r="CL6" i="9"/>
  <c r="CL7" i="9" l="1"/>
  <c r="CM6" i="9"/>
  <c r="CM7" i="9" l="1"/>
  <c r="CN6" i="9"/>
  <c r="CN7" i="9" l="1"/>
  <c r="CO6" i="9"/>
  <c r="CO7" i="9" l="1"/>
  <c r="CP6" i="9"/>
  <c r="CP7" i="9" l="1"/>
  <c r="CQ6" i="9"/>
  <c r="CQ7" i="9" l="1"/>
  <c r="CR6" i="9"/>
  <c r="CR7" i="9" l="1"/>
  <c r="CS6" i="9"/>
  <c r="CR5" i="9"/>
  <c r="CR4" i="9"/>
  <c r="CS7" i="9" l="1"/>
  <c r="CT6" i="9"/>
  <c r="CT7" i="9" l="1"/>
  <c r="CU6" i="9"/>
  <c r="CU7" i="9" l="1"/>
  <c r="CV6" i="9"/>
  <c r="CV7" i="9" l="1"/>
  <c r="CW6" i="9"/>
  <c r="CW7" i="9" l="1"/>
  <c r="CX6" i="9"/>
  <c r="CX7" i="9" l="1"/>
  <c r="CY6" i="9"/>
  <c r="CY7" i="9" l="1"/>
  <c r="CZ6" i="9"/>
  <c r="CY5" i="9"/>
  <c r="CY4" i="9"/>
  <c r="CZ7" i="9" l="1"/>
  <c r="DA6" i="9"/>
  <c r="DA7" i="9" l="1"/>
  <c r="DB6" i="9"/>
  <c r="DB7" i="9" l="1"/>
  <c r="DC6" i="9"/>
  <c r="DC7" i="9" l="1"/>
  <c r="DD6" i="9"/>
  <c r="DD7" i="9" l="1"/>
  <c r="DE6" i="9"/>
  <c r="DE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<sst xmlns="http://schemas.openxmlformats.org/spreadsheetml/2006/main" count="296" uniqueCount="244">
  <si>
    <t>[17.1 Environmental Monitoring System ] Project Schedule</t>
  </si>
  <si>
    <r>
      <rPr>
        <i/>
        <u/>
        <sz val="8"/>
        <color theme="1" tint="0.34998626667073579"/>
        <rFont val="Arial"/>
        <family val="2"/>
      </rPr>
      <t>Gantt Chart Template</t>
    </r>
    <r>
      <rPr>
        <i/>
        <sz val="8"/>
        <color theme="1" tint="0.34998626667073579"/>
        <rFont val="Arial"/>
        <family val="2"/>
      </rPr>
      <t xml:space="preserve"> © 2006-2018 by Vertex42.com.</t>
    </r>
  </si>
  <si>
    <t>Client: Professor Wakin</t>
  </si>
  <si>
    <t xml:space="preserve">Project Start Date </t>
  </si>
  <si>
    <t xml:space="preserve">Display Week </t>
  </si>
  <si>
    <t xml:space="preserve">Project Lead </t>
  </si>
  <si>
    <t>Timothy Strawn</t>
  </si>
  <si>
    <t>WBS</t>
  </si>
  <si>
    <t>TASK</t>
  </si>
  <si>
    <t>LEAD</t>
  </si>
  <si>
    <t>PREDECESSOR</t>
  </si>
  <si>
    <t>START</t>
  </si>
  <si>
    <t>END</t>
  </si>
  <si>
    <t>DAYS</t>
  </si>
  <si>
    <t>Definition of Done</t>
  </si>
  <si>
    <t>% DONE</t>
  </si>
  <si>
    <t>WORK DAYS</t>
  </si>
  <si>
    <t>Sprint Meeting 1</t>
  </si>
  <si>
    <t>Research</t>
  </si>
  <si>
    <t>Team</t>
  </si>
  <si>
    <t>Each research is considered done when the research is enough to start a basic prototype in each area</t>
  </si>
  <si>
    <t>Enviromental Qualities</t>
  </si>
  <si>
    <t>Brock</t>
  </si>
  <si>
    <t>basic research that has information about global standards and definitions of basic quailties of the general topics mentioned</t>
  </si>
  <si>
    <t>Power Methods</t>
  </si>
  <si>
    <t>Jorge &amp; Daniel</t>
  </si>
  <si>
    <t>possible methods and parts to use in the circuit design process</t>
  </si>
  <si>
    <t>Arduino Control &amp; system Control</t>
  </si>
  <si>
    <t>Gabe &amp; Anthony</t>
  </si>
  <si>
    <t>Find methods to implement multiple sensors on a single arduino pin</t>
  </si>
  <si>
    <t xml:space="preserve">Cloud </t>
  </si>
  <si>
    <t>Conner</t>
  </si>
  <si>
    <t>basic cloud methods of management and storage</t>
  </si>
  <si>
    <t>Sensors</t>
  </si>
  <si>
    <t>Zahid</t>
  </si>
  <si>
    <t>general information of sensors compatible with the arduino</t>
  </si>
  <si>
    <t>Outreach</t>
  </si>
  <si>
    <t>Tim</t>
  </si>
  <si>
    <t>reach out to more potential sponsers to gain extra money or possible access to new tech</t>
  </si>
  <si>
    <t>Project Plan</t>
  </si>
  <si>
    <t>completed Project plan</t>
  </si>
  <si>
    <t>SOW A-D</t>
  </si>
  <si>
    <t>Completed section based on project plan description</t>
  </si>
  <si>
    <t>SOW E-G</t>
  </si>
  <si>
    <t>Gabe</t>
  </si>
  <si>
    <t>Project Execution A</t>
  </si>
  <si>
    <t>Daniel</t>
  </si>
  <si>
    <t>Project Execution B</t>
  </si>
  <si>
    <t>Methods of Approach A</t>
  </si>
  <si>
    <t>Methods of Approach B</t>
  </si>
  <si>
    <t>Anthony</t>
  </si>
  <si>
    <t>Management Plan</t>
  </si>
  <si>
    <t>Jorge &amp; Zahid</t>
  </si>
  <si>
    <t>Basic Prototype</t>
  </si>
  <si>
    <t>Gold Mine</t>
  </si>
  <si>
    <t>Daniel Lead</t>
  </si>
  <si>
    <t>Attend meetings and start fundraising</t>
  </si>
  <si>
    <t>Update Project Plan</t>
  </si>
  <si>
    <t>updated plan to fit requirements of rubric</t>
  </si>
  <si>
    <t>Individual System testing</t>
  </si>
  <si>
    <t>testing devices to check functionality</t>
  </si>
  <si>
    <t>Database testing</t>
  </si>
  <si>
    <t>Conner &amp; Tim</t>
  </si>
  <si>
    <t>data base is functioning by direct communication</t>
  </si>
  <si>
    <t>CFO training and GPS parts</t>
  </si>
  <si>
    <t>Brock completes training and orders parts</t>
  </si>
  <si>
    <t>Confirm sensors</t>
  </si>
  <si>
    <t>double check with wakin on which sensors to use</t>
  </si>
  <si>
    <t>Locker space</t>
  </si>
  <si>
    <t xml:space="preserve">reserved a locker space </t>
  </si>
  <si>
    <t>Team social media</t>
  </si>
  <si>
    <t>add content to team tik tok and the creation of othe media pages</t>
  </si>
  <si>
    <t>Ethics assignment</t>
  </si>
  <si>
    <t>Finished the essay on the topics we each picked</t>
  </si>
  <si>
    <t>Basic Prototype_P2</t>
  </si>
  <si>
    <t>Daniel &amp; Gabe</t>
  </si>
  <si>
    <t>Finished website page and upload team photos to gold mine</t>
  </si>
  <si>
    <t>Individual Contrbutions</t>
  </si>
  <si>
    <t>Each person will complete the indiviual performance review</t>
  </si>
  <si>
    <t>Power system simulations</t>
  </si>
  <si>
    <t>Simulink circuit for the power system with considerations of the solar panel</t>
  </si>
  <si>
    <t>Continued testing of the Database with an arduino to check data transfer</t>
  </si>
  <si>
    <t>Environmental Guidelines</t>
  </si>
  <si>
    <t>Environmental guidelines to follow and warn people when past the certain levels</t>
  </si>
  <si>
    <t>Sensor Testing</t>
  </si>
  <si>
    <t>Basic one sensor at a time code for the arduino for each sensor on hand</t>
  </si>
  <si>
    <t>Technical Document/ Tutorial Start</t>
  </si>
  <si>
    <t>Anthony &amp; Gabe</t>
  </si>
  <si>
    <t>Tutorial document that is easy to access and understand</t>
  </si>
  <si>
    <t>Funding/Claudia</t>
  </si>
  <si>
    <t>Timothy</t>
  </si>
  <si>
    <t>reach out to more potential sponsers to gain extra money / gold mine funding</t>
  </si>
  <si>
    <t>Basic Prototype_P3</t>
  </si>
  <si>
    <t>Gold Mine Meeting</t>
  </si>
  <si>
    <t xml:space="preserve">Meeting in person on event date to advertise </t>
  </si>
  <si>
    <t>PDR</t>
  </si>
  <si>
    <t>Preliminary design report completed based on the part assigned to you</t>
  </si>
  <si>
    <t>PDRP</t>
  </si>
  <si>
    <t>Preliminary design report presentation</t>
  </si>
  <si>
    <t>An understanding of the use and units of sensors has been developed</t>
  </si>
  <si>
    <t>A path to upload sensor data to database has been understood</t>
  </si>
  <si>
    <t>Power control</t>
  </si>
  <si>
    <t>battery and solar power are integrated and reliably supply power to the system</t>
  </si>
  <si>
    <t>Groups working on similar projects have been contacted to test our prototype</t>
  </si>
  <si>
    <t>Basic prototype_P4</t>
  </si>
  <si>
    <t>Documentation</t>
  </si>
  <si>
    <t>Iterative Design</t>
  </si>
  <si>
    <t>Assemble prototype</t>
  </si>
  <si>
    <t>Assemble basic components</t>
  </si>
  <si>
    <t>Develop Software</t>
  </si>
  <si>
    <t>Write and integrate code</t>
  </si>
  <si>
    <t>Implement Power control</t>
  </si>
  <si>
    <t>Design and test battery charging using solar power on protoype</t>
  </si>
  <si>
    <t>Functional Testing</t>
  </si>
  <si>
    <t>Test sensors and data collection in controlled environment</t>
  </si>
  <si>
    <t>Field Testing</t>
  </si>
  <si>
    <t>Test sensors and data collection in real-world settings and compare to historical data</t>
  </si>
  <si>
    <t>Manual &amp; Logging</t>
  </si>
  <si>
    <t>Arduino Design</t>
  </si>
  <si>
    <t>[Task]</t>
  </si>
  <si>
    <t>PCB Design</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</si>
  <si>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</si>
  <si>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</si>
  <si>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</si>
  <si>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</si>
  <si>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</si>
  <si>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</si>
  <si>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</si>
  <si>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t>Gantt Chart Template Pro</t>
    </r>
    <r>
      <rPr>
        <sz val="10"/>
        <rFont val="Arial"/>
        <family val="2"/>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</si>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</sst>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8">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2"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22" fmlaLink="$I$4" horiz="1" max="100" min="1" page="0" val="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716783</xdr:colOff>
      <xdr:row>5</xdr:row>
      <xdr:rowOff>142875</xdr:rowOff>
    </xdr:from>
    <xdr:to>
      <xdr:col>22</xdr:col>
      <xdr:colOff>140886</xdr:colOff>
      <xdr:row>10</xdr:row>
      <xdr:rowOff>42333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E82"/>
  <sheetViews>
    <sheetView showGridLines="0" tabSelected="1" zoomScale="91" zoomScaleNormal="85" workbookViewId="0">
      <pane ySplit="7" topLeftCell="A46" activePane="bottomLeft" state="frozen"/>
      <selection pane="bottomLeft" activeCell="S49" sqref="S49:S50"/>
    </sheetView>
  </sheetViews>
  <sheetFormatPr defaultColWidth="9.140625" defaultRowHeight="12.75"/>
  <cols>
    <col min="1" max="1" width="6.85546875" customWidth="1"/>
    <col min="2" max="2" width="19" customWidth="1"/>
    <col min="3" max="3" width="7.7109375" customWidth="1"/>
    <col min="4" max="4" width="6.85546875" hidden="1" customWidth="1"/>
    <col min="5" max="6" width="12" customWidth="1"/>
    <col min="7" max="7" width="6" customWidth="1"/>
    <col min="8" max="8" width="17.5703125" customWidth="1"/>
    <col min="9" max="9" width="6.7109375" customWidth="1"/>
    <col min="10" max="10" width="6.42578125" customWidth="1"/>
    <col min="11" max="11" width="1.85546875" customWidth="1"/>
    <col min="12" max="67" width="2.42578125" customWidth="1"/>
    <col min="68" max="68" width="2.5703125" bestFit="1" customWidth="1"/>
    <col min="69" max="69" width="2.140625" bestFit="1" customWidth="1"/>
    <col min="70" max="70" width="2.7109375" bestFit="1" customWidth="1"/>
    <col min="71" max="72" width="2.140625" bestFit="1" customWidth="1"/>
    <col min="73" max="73" width="2.28515625" bestFit="1" customWidth="1"/>
    <col min="74" max="94" width="2.85546875" bestFit="1" customWidth="1"/>
    <col min="95" max="95" width="2.28515625" bestFit="1" customWidth="1"/>
    <col min="96" max="96" width="2.5703125" bestFit="1" customWidth="1"/>
    <col min="97" max="97" width="2.140625" bestFit="1" customWidth="1"/>
    <col min="98" max="98" width="2.7109375" bestFit="1" customWidth="1"/>
    <col min="99" max="100" width="2.140625" bestFit="1" customWidth="1"/>
    <col min="101" max="102" width="2.28515625" bestFit="1" customWidth="1"/>
    <col min="103" max="103" width="2.5703125" bestFit="1" customWidth="1"/>
    <col min="104" max="109" width="2.85546875" bestFit="1" customWidth="1"/>
  </cols>
  <sheetData>
    <row r="1" spans="1:109" ht="30" customHeight="1">
      <c r="A1" s="95" t="s">
        <v>0</v>
      </c>
      <c r="B1" s="29"/>
      <c r="C1" s="29"/>
      <c r="D1" s="29"/>
      <c r="E1" s="29"/>
      <c r="F1" s="29"/>
      <c r="J1" s="102"/>
      <c r="L1" s="128" t="s">
        <v>1</v>
      </c>
      <c r="M1" s="128"/>
      <c r="N1" s="128"/>
      <c r="O1" s="128"/>
      <c r="P1" s="128"/>
      <c r="Q1" s="128"/>
      <c r="R1" s="128"/>
      <c r="S1" s="128"/>
      <c r="T1" s="128"/>
      <c r="U1" s="128"/>
      <c r="V1" s="128"/>
      <c r="W1" s="128"/>
      <c r="X1" s="128"/>
      <c r="Y1" s="128"/>
      <c r="Z1" s="128"/>
      <c r="AA1" s="128"/>
      <c r="AB1" s="128"/>
      <c r="AC1" s="128"/>
      <c r="AD1" s="128"/>
      <c r="AE1" s="128"/>
      <c r="AF1" s="128"/>
    </row>
    <row r="2" spans="1:109" ht="18" customHeight="1">
      <c r="A2" s="31" t="s">
        <v>2</v>
      </c>
      <c r="B2" s="12"/>
      <c r="C2" s="12"/>
      <c r="D2" s="19"/>
      <c r="E2" s="126"/>
      <c r="F2" s="126"/>
      <c r="I2" s="1"/>
    </row>
    <row r="3" spans="1:109" ht="14.25">
      <c r="A3" s="31"/>
      <c r="B3" s="2"/>
      <c r="I3" s="1"/>
      <c r="L3" s="18"/>
      <c r="M3" s="18"/>
      <c r="N3" s="18"/>
      <c r="O3" s="18"/>
      <c r="P3" s="18"/>
      <c r="Q3" s="18"/>
      <c r="R3" s="18"/>
      <c r="S3" s="18"/>
      <c r="T3" s="18"/>
      <c r="U3" s="18"/>
      <c r="V3" s="18"/>
      <c r="W3" s="18"/>
      <c r="X3" s="18"/>
      <c r="Y3" s="18"/>
      <c r="Z3" s="18"/>
      <c r="AA3" s="18"/>
      <c r="AB3" s="18"/>
    </row>
    <row r="4" spans="1:109" ht="17.25" customHeight="1">
      <c r="A4" s="85"/>
      <c r="B4" s="86" t="s">
        <v>3</v>
      </c>
      <c r="C4" s="133">
        <v>45547</v>
      </c>
      <c r="D4" s="133"/>
      <c r="E4" s="133"/>
      <c r="F4" s="85"/>
      <c r="G4" s="86" t="s">
        <v>4</v>
      </c>
      <c r="H4" s="86"/>
      <c r="I4" s="99">
        <v>1</v>
      </c>
      <c r="J4" s="2"/>
      <c r="K4" s="30"/>
      <c r="L4" s="130" t="str">
        <f>"Week "&amp;(L6-($C$4-WEEKDAY($C$4,1)+2))/7+1</f>
        <v>Week 1</v>
      </c>
      <c r="M4" s="131"/>
      <c r="N4" s="131"/>
      <c r="O4" s="131"/>
      <c r="P4" s="131"/>
      <c r="Q4" s="131"/>
      <c r="R4" s="132"/>
      <c r="S4" s="130" t="str">
        <f>"Week "&amp;(S6-($C$4-WEEKDAY($C$4,1)+2))/7+1</f>
        <v>Week 2</v>
      </c>
      <c r="T4" s="131"/>
      <c r="U4" s="131"/>
      <c r="V4" s="131"/>
      <c r="W4" s="131"/>
      <c r="X4" s="131"/>
      <c r="Y4" s="132"/>
      <c r="Z4" s="130" t="str">
        <f>"Week "&amp;(Z6-($C$4-WEEKDAY($C$4,1)+2))/7+1</f>
        <v>Week 3</v>
      </c>
      <c r="AA4" s="131"/>
      <c r="AB4" s="131"/>
      <c r="AC4" s="131"/>
      <c r="AD4" s="131"/>
      <c r="AE4" s="131"/>
      <c r="AF4" s="132"/>
      <c r="AG4" s="130" t="str">
        <f>"Week "&amp;(AG6-($C$4-WEEKDAY($C$4,1)+2))/7+1</f>
        <v>Week 4</v>
      </c>
      <c r="AH4" s="131"/>
      <c r="AI4" s="131"/>
      <c r="AJ4" s="131"/>
      <c r="AK4" s="131"/>
      <c r="AL4" s="131"/>
      <c r="AM4" s="132"/>
      <c r="AN4" s="130" t="str">
        <f>"Week "&amp;(AN6-($C$4-WEEKDAY($C$4,1)+2))/7+1</f>
        <v>Week 5</v>
      </c>
      <c r="AO4" s="131"/>
      <c r="AP4" s="131"/>
      <c r="AQ4" s="131"/>
      <c r="AR4" s="131"/>
      <c r="AS4" s="131"/>
      <c r="AT4" s="132"/>
      <c r="AU4" s="130" t="str">
        <f>"Week "&amp;(AU6-($C$4-WEEKDAY($C$4,1)+2))/7+1</f>
        <v>Week 6</v>
      </c>
      <c r="AV4" s="131"/>
      <c r="AW4" s="131"/>
      <c r="AX4" s="131"/>
      <c r="AY4" s="131"/>
      <c r="AZ4" s="131"/>
      <c r="BA4" s="132"/>
      <c r="BB4" s="130" t="str">
        <f>"Week "&amp;(BB6-($C$4-WEEKDAY($C$4,1)+2))/7+1</f>
        <v>Week 7</v>
      </c>
      <c r="BC4" s="131"/>
      <c r="BD4" s="131"/>
      <c r="BE4" s="131"/>
      <c r="BF4" s="131"/>
      <c r="BG4" s="131"/>
      <c r="BH4" s="132"/>
      <c r="BI4" s="130" t="str">
        <f>"Week "&amp;(BI6-($C$4-WEEKDAY($C$4,1)+2))/7+1</f>
        <v>Week 8</v>
      </c>
      <c r="BJ4" s="131"/>
      <c r="BK4" s="131"/>
      <c r="BL4" s="131"/>
      <c r="BM4" s="131"/>
      <c r="BN4" s="131"/>
      <c r="BO4" s="132"/>
      <c r="BP4" s="130" t="str">
        <f>"Week "&amp;(BP6-($C$4-WEEKDAY($C$4,1)+2))/7+1</f>
        <v>Week 9</v>
      </c>
      <c r="BQ4" s="131"/>
      <c r="BR4" s="131"/>
      <c r="BS4" s="131"/>
      <c r="BT4" s="131"/>
      <c r="BU4" s="131"/>
      <c r="BV4" s="132"/>
      <c r="BW4" s="130" t="str">
        <f>"Week "&amp;(BW6-($C$4-WEEKDAY($C$4,1)+2))/7+1</f>
        <v>Week 10</v>
      </c>
      <c r="BX4" s="131"/>
      <c r="BY4" s="131"/>
      <c r="BZ4" s="131"/>
      <c r="CA4" s="131"/>
      <c r="CB4" s="131"/>
      <c r="CC4" s="132"/>
      <c r="CD4" s="130" t="str">
        <f>"Week "&amp;(CD6-($C$4-WEEKDAY($C$4,1)+2))/7+1</f>
        <v>Week 11</v>
      </c>
      <c r="CE4" s="131"/>
      <c r="CF4" s="131"/>
      <c r="CG4" s="131"/>
      <c r="CH4" s="131"/>
      <c r="CI4" s="131"/>
      <c r="CJ4" s="132"/>
      <c r="CK4" s="130" t="str">
        <f>"Week "&amp;(CK6-($C$4-WEEKDAY($C$4,1)+2))/7+1</f>
        <v>Week 12</v>
      </c>
      <c r="CL4" s="131"/>
      <c r="CM4" s="131"/>
      <c r="CN4" s="131"/>
      <c r="CO4" s="131"/>
      <c r="CP4" s="131"/>
      <c r="CQ4" s="132"/>
      <c r="CR4" s="130" t="str">
        <f>"Week "&amp;(CR6-($C$4-WEEKDAY($C$4,1)+2))/7+1</f>
        <v>Week 13</v>
      </c>
      <c r="CS4" s="131"/>
      <c r="CT4" s="131"/>
      <c r="CU4" s="131"/>
      <c r="CV4" s="131"/>
      <c r="CW4" s="131"/>
      <c r="CX4" s="132"/>
      <c r="CY4" s="130" t="str">
        <f>"Week "&amp;(CY6-($C$4-WEEKDAY($C$4,1)+2))/7+1</f>
        <v>Week 14</v>
      </c>
      <c r="CZ4" s="131"/>
      <c r="DA4" s="131"/>
      <c r="DB4" s="131"/>
      <c r="DC4" s="131"/>
      <c r="DD4" s="131"/>
      <c r="DE4" s="132"/>
    </row>
    <row r="5" spans="1:109" ht="17.25" customHeight="1">
      <c r="A5" s="85"/>
      <c r="B5" s="86" t="s">
        <v>5</v>
      </c>
      <c r="C5" s="129" t="s">
        <v>6</v>
      </c>
      <c r="D5" s="129"/>
      <c r="E5" s="129"/>
      <c r="F5" s="85"/>
      <c r="G5" s="85"/>
      <c r="H5" s="85"/>
      <c r="I5" s="85"/>
      <c r="J5" s="85"/>
      <c r="K5" s="30"/>
      <c r="L5" s="134">
        <f>L6</f>
        <v>45544</v>
      </c>
      <c r="M5" s="135"/>
      <c r="N5" s="135"/>
      <c r="O5" s="135"/>
      <c r="P5" s="135"/>
      <c r="Q5" s="135"/>
      <c r="R5" s="136"/>
      <c r="S5" s="134">
        <f>S6</f>
        <v>45551</v>
      </c>
      <c r="T5" s="135"/>
      <c r="U5" s="135"/>
      <c r="V5" s="135"/>
      <c r="W5" s="135"/>
      <c r="X5" s="135"/>
      <c r="Y5" s="136"/>
      <c r="Z5" s="134">
        <f>Z6</f>
        <v>45558</v>
      </c>
      <c r="AA5" s="135"/>
      <c r="AB5" s="135"/>
      <c r="AC5" s="135"/>
      <c r="AD5" s="135"/>
      <c r="AE5" s="135"/>
      <c r="AF5" s="136"/>
      <c r="AG5" s="134">
        <f>AG6</f>
        <v>45565</v>
      </c>
      <c r="AH5" s="135"/>
      <c r="AI5" s="135"/>
      <c r="AJ5" s="135"/>
      <c r="AK5" s="135"/>
      <c r="AL5" s="135"/>
      <c r="AM5" s="136"/>
      <c r="AN5" s="134">
        <f>AN6</f>
        <v>45572</v>
      </c>
      <c r="AO5" s="135"/>
      <c r="AP5" s="135"/>
      <c r="AQ5" s="135"/>
      <c r="AR5" s="135"/>
      <c r="AS5" s="135"/>
      <c r="AT5" s="136"/>
      <c r="AU5" s="134">
        <f>AU6</f>
        <v>45579</v>
      </c>
      <c r="AV5" s="135"/>
      <c r="AW5" s="135"/>
      <c r="AX5" s="135"/>
      <c r="AY5" s="135"/>
      <c r="AZ5" s="135"/>
      <c r="BA5" s="136"/>
      <c r="BB5" s="134">
        <f>BB6</f>
        <v>45586</v>
      </c>
      <c r="BC5" s="135"/>
      <c r="BD5" s="135"/>
      <c r="BE5" s="135"/>
      <c r="BF5" s="135"/>
      <c r="BG5" s="135"/>
      <c r="BH5" s="136"/>
      <c r="BI5" s="134">
        <f>BI6</f>
        <v>45593</v>
      </c>
      <c r="BJ5" s="135"/>
      <c r="BK5" s="135"/>
      <c r="BL5" s="135"/>
      <c r="BM5" s="135"/>
      <c r="BN5" s="135"/>
      <c r="BO5" s="136"/>
      <c r="BP5" s="134">
        <f>BP6</f>
        <v>45600</v>
      </c>
      <c r="BQ5" s="135"/>
      <c r="BR5" s="135"/>
      <c r="BS5" s="135"/>
      <c r="BT5" s="135"/>
      <c r="BU5" s="135"/>
      <c r="BV5" s="136"/>
      <c r="BW5" s="134">
        <f>BW6</f>
        <v>45607</v>
      </c>
      <c r="BX5" s="135"/>
      <c r="BY5" s="135"/>
      <c r="BZ5" s="135"/>
      <c r="CA5" s="135"/>
      <c r="CB5" s="135"/>
      <c r="CC5" s="136"/>
      <c r="CD5" s="134">
        <f>CD6</f>
        <v>45614</v>
      </c>
      <c r="CE5" s="135"/>
      <c r="CF5" s="135"/>
      <c r="CG5" s="135"/>
      <c r="CH5" s="135"/>
      <c r="CI5" s="135"/>
      <c r="CJ5" s="136"/>
      <c r="CK5" s="134">
        <f>CK6</f>
        <v>45621</v>
      </c>
      <c r="CL5" s="135"/>
      <c r="CM5" s="135"/>
      <c r="CN5" s="135"/>
      <c r="CO5" s="135"/>
      <c r="CP5" s="135"/>
      <c r="CQ5" s="136"/>
      <c r="CR5" s="134">
        <f>CR6</f>
        <v>45628</v>
      </c>
      <c r="CS5" s="135"/>
      <c r="CT5" s="135"/>
      <c r="CU5" s="135"/>
      <c r="CV5" s="135"/>
      <c r="CW5" s="135"/>
      <c r="CX5" s="136"/>
      <c r="CY5" s="134">
        <f>CY6</f>
        <v>45635</v>
      </c>
      <c r="CZ5" s="135"/>
      <c r="DA5" s="135"/>
      <c r="DB5" s="135"/>
      <c r="DC5" s="135"/>
      <c r="DD5" s="135"/>
      <c r="DE5" s="136"/>
    </row>
    <row r="6" spans="1:109">
      <c r="A6" s="30"/>
      <c r="B6" s="30"/>
      <c r="C6" s="30"/>
      <c r="D6" s="30"/>
      <c r="E6" s="30"/>
      <c r="F6" s="30"/>
      <c r="G6" s="30"/>
      <c r="H6" s="30"/>
      <c r="I6" s="30"/>
      <c r="J6" s="30"/>
      <c r="K6" s="30"/>
      <c r="L6" s="70">
        <f>C4-WEEKDAY(C4,1)+2+7*(I4-1)</f>
        <v>45544</v>
      </c>
      <c r="M6" s="61">
        <f t="shared" ref="M6:AR6" si="0">L6+1</f>
        <v>45545</v>
      </c>
      <c r="N6" s="61">
        <f t="shared" si="0"/>
        <v>45546</v>
      </c>
      <c r="O6" s="61">
        <f t="shared" si="0"/>
        <v>45547</v>
      </c>
      <c r="P6" s="61">
        <f t="shared" si="0"/>
        <v>45548</v>
      </c>
      <c r="Q6" s="61">
        <f t="shared" si="0"/>
        <v>45549</v>
      </c>
      <c r="R6" s="71">
        <f t="shared" si="0"/>
        <v>45550</v>
      </c>
      <c r="S6" s="70">
        <f t="shared" si="0"/>
        <v>45551</v>
      </c>
      <c r="T6" s="61">
        <f t="shared" si="0"/>
        <v>45552</v>
      </c>
      <c r="U6" s="61">
        <f t="shared" si="0"/>
        <v>45553</v>
      </c>
      <c r="V6" s="61">
        <f t="shared" si="0"/>
        <v>45554</v>
      </c>
      <c r="W6" s="61">
        <f t="shared" si="0"/>
        <v>45555</v>
      </c>
      <c r="X6" s="61">
        <f t="shared" si="0"/>
        <v>45556</v>
      </c>
      <c r="Y6" s="71">
        <f t="shared" si="0"/>
        <v>45557</v>
      </c>
      <c r="Z6" s="70">
        <f t="shared" si="0"/>
        <v>45558</v>
      </c>
      <c r="AA6" s="61">
        <f t="shared" si="0"/>
        <v>45559</v>
      </c>
      <c r="AB6" s="61">
        <f t="shared" si="0"/>
        <v>45560</v>
      </c>
      <c r="AC6" s="61">
        <f t="shared" si="0"/>
        <v>45561</v>
      </c>
      <c r="AD6" s="61">
        <f t="shared" si="0"/>
        <v>45562</v>
      </c>
      <c r="AE6" s="61">
        <f t="shared" si="0"/>
        <v>45563</v>
      </c>
      <c r="AF6" s="71">
        <f t="shared" si="0"/>
        <v>45564</v>
      </c>
      <c r="AG6" s="70">
        <f t="shared" si="0"/>
        <v>45565</v>
      </c>
      <c r="AH6" s="61">
        <f t="shared" si="0"/>
        <v>45566</v>
      </c>
      <c r="AI6" s="61">
        <f t="shared" si="0"/>
        <v>45567</v>
      </c>
      <c r="AJ6" s="61">
        <f t="shared" si="0"/>
        <v>45568</v>
      </c>
      <c r="AK6" s="61">
        <f t="shared" si="0"/>
        <v>45569</v>
      </c>
      <c r="AL6" s="61">
        <f t="shared" si="0"/>
        <v>45570</v>
      </c>
      <c r="AM6" s="71">
        <f t="shared" si="0"/>
        <v>45571</v>
      </c>
      <c r="AN6" s="70">
        <f t="shared" si="0"/>
        <v>45572</v>
      </c>
      <c r="AO6" s="61">
        <f t="shared" si="0"/>
        <v>45573</v>
      </c>
      <c r="AP6" s="61">
        <f t="shared" si="0"/>
        <v>45574</v>
      </c>
      <c r="AQ6" s="61">
        <f t="shared" si="0"/>
        <v>45575</v>
      </c>
      <c r="AR6" s="61">
        <f t="shared" si="0"/>
        <v>45576</v>
      </c>
      <c r="AS6" s="61">
        <f t="shared" ref="AS6:BO6" si="1">AR6+1</f>
        <v>45577</v>
      </c>
      <c r="AT6" s="71">
        <f t="shared" si="1"/>
        <v>45578</v>
      </c>
      <c r="AU6" s="70">
        <f t="shared" si="1"/>
        <v>45579</v>
      </c>
      <c r="AV6" s="61">
        <f t="shared" si="1"/>
        <v>45580</v>
      </c>
      <c r="AW6" s="61">
        <f t="shared" si="1"/>
        <v>45581</v>
      </c>
      <c r="AX6" s="61">
        <f t="shared" si="1"/>
        <v>45582</v>
      </c>
      <c r="AY6" s="61">
        <f t="shared" si="1"/>
        <v>45583</v>
      </c>
      <c r="AZ6" s="61">
        <f t="shared" si="1"/>
        <v>45584</v>
      </c>
      <c r="BA6" s="71">
        <f t="shared" si="1"/>
        <v>45585</v>
      </c>
      <c r="BB6" s="70">
        <f t="shared" si="1"/>
        <v>45586</v>
      </c>
      <c r="BC6" s="61">
        <f t="shared" si="1"/>
        <v>45587</v>
      </c>
      <c r="BD6" s="61">
        <f t="shared" si="1"/>
        <v>45588</v>
      </c>
      <c r="BE6" s="61">
        <f t="shared" si="1"/>
        <v>45589</v>
      </c>
      <c r="BF6" s="61">
        <f t="shared" si="1"/>
        <v>45590</v>
      </c>
      <c r="BG6" s="61">
        <f t="shared" si="1"/>
        <v>45591</v>
      </c>
      <c r="BH6" s="71">
        <f t="shared" si="1"/>
        <v>45592</v>
      </c>
      <c r="BI6" s="70">
        <f t="shared" si="1"/>
        <v>45593</v>
      </c>
      <c r="BJ6" s="61">
        <f t="shared" si="1"/>
        <v>45594</v>
      </c>
      <c r="BK6" s="61">
        <f t="shared" si="1"/>
        <v>45595</v>
      </c>
      <c r="BL6" s="61">
        <f t="shared" si="1"/>
        <v>45596</v>
      </c>
      <c r="BM6" s="61">
        <f t="shared" si="1"/>
        <v>45597</v>
      </c>
      <c r="BN6" s="61">
        <f t="shared" si="1"/>
        <v>45598</v>
      </c>
      <c r="BO6" s="71">
        <f t="shared" si="1"/>
        <v>45599</v>
      </c>
      <c r="BP6" s="70">
        <f t="shared" ref="BP6" si="2">BO6+1</f>
        <v>45600</v>
      </c>
      <c r="BQ6" s="61">
        <f t="shared" ref="BQ6" si="3">BP6+1</f>
        <v>45601</v>
      </c>
      <c r="BR6" s="61">
        <f t="shared" ref="BR6" si="4">BQ6+1</f>
        <v>45602</v>
      </c>
      <c r="BS6" s="61">
        <f t="shared" ref="BS6" si="5">BR6+1</f>
        <v>45603</v>
      </c>
      <c r="BT6" s="61">
        <f t="shared" ref="BT6" si="6">BS6+1</f>
        <v>45604</v>
      </c>
      <c r="BU6" s="61">
        <f t="shared" ref="BU6" si="7">BT6+1</f>
        <v>45605</v>
      </c>
      <c r="BV6" s="71">
        <f t="shared" ref="BV6" si="8">BU6+1</f>
        <v>45606</v>
      </c>
      <c r="BW6" s="70">
        <f t="shared" ref="BW6" si="9">BV6+1</f>
        <v>45607</v>
      </c>
      <c r="BX6" s="61">
        <f t="shared" ref="BX6" si="10">BW6+1</f>
        <v>45608</v>
      </c>
      <c r="BY6" s="61">
        <f t="shared" ref="BY6" si="11">BX6+1</f>
        <v>45609</v>
      </c>
      <c r="BZ6" s="61">
        <f t="shared" ref="BZ6" si="12">BY6+1</f>
        <v>45610</v>
      </c>
      <c r="CA6" s="61">
        <f t="shared" ref="CA6" si="13">BZ6+1</f>
        <v>45611</v>
      </c>
      <c r="CB6" s="61">
        <f t="shared" ref="CB6" si="14">CA6+1</f>
        <v>45612</v>
      </c>
      <c r="CC6" s="71">
        <f t="shared" ref="CC6" si="15">CB6+1</f>
        <v>45613</v>
      </c>
      <c r="CD6" s="70">
        <f t="shared" ref="CD6" si="16">CC6+1</f>
        <v>45614</v>
      </c>
      <c r="CE6" s="61">
        <f t="shared" ref="CE6" si="17">CD6+1</f>
        <v>45615</v>
      </c>
      <c r="CF6" s="61">
        <f t="shared" ref="CF6" si="18">CE6+1</f>
        <v>45616</v>
      </c>
      <c r="CG6" s="61">
        <f t="shared" ref="CG6" si="19">CF6+1</f>
        <v>45617</v>
      </c>
      <c r="CH6" s="61">
        <f t="shared" ref="CH6" si="20">CG6+1</f>
        <v>45618</v>
      </c>
      <c r="CI6" s="61">
        <f t="shared" ref="CI6" si="21">CH6+1</f>
        <v>45619</v>
      </c>
      <c r="CJ6" s="71">
        <f t="shared" ref="CJ6" si="22">CI6+1</f>
        <v>45620</v>
      </c>
      <c r="CK6" s="70">
        <f t="shared" ref="CK6" si="23">CJ6+1</f>
        <v>45621</v>
      </c>
      <c r="CL6" s="61">
        <f t="shared" ref="CL6" si="24">CK6+1</f>
        <v>45622</v>
      </c>
      <c r="CM6" s="61">
        <f t="shared" ref="CM6" si="25">CL6+1</f>
        <v>45623</v>
      </c>
      <c r="CN6" s="61">
        <f t="shared" ref="CN6" si="26">CM6+1</f>
        <v>45624</v>
      </c>
      <c r="CO6" s="61">
        <f t="shared" ref="CO6" si="27">CN6+1</f>
        <v>45625</v>
      </c>
      <c r="CP6" s="61">
        <f t="shared" ref="CP6" si="28">CO6+1</f>
        <v>45626</v>
      </c>
      <c r="CQ6" s="71">
        <f t="shared" ref="CQ6" si="29">CP6+1</f>
        <v>45627</v>
      </c>
      <c r="CR6" s="70">
        <f t="shared" ref="CR6" si="30">CQ6+1</f>
        <v>45628</v>
      </c>
      <c r="CS6" s="61">
        <f t="shared" ref="CS6" si="31">CR6+1</f>
        <v>45629</v>
      </c>
      <c r="CT6" s="61">
        <f t="shared" ref="CT6" si="32">CS6+1</f>
        <v>45630</v>
      </c>
      <c r="CU6" s="61">
        <f t="shared" ref="CU6" si="33">CT6+1</f>
        <v>45631</v>
      </c>
      <c r="CV6" s="61">
        <f t="shared" ref="CV6" si="34">CU6+1</f>
        <v>45632</v>
      </c>
      <c r="CW6" s="61">
        <f t="shared" ref="CW6" si="35">CV6+1</f>
        <v>45633</v>
      </c>
      <c r="CX6" s="71">
        <f t="shared" ref="CX6" si="36">CW6+1</f>
        <v>45634</v>
      </c>
      <c r="CY6" s="70">
        <f t="shared" ref="CY6" si="37">CX6+1</f>
        <v>45635</v>
      </c>
      <c r="CZ6" s="61">
        <f t="shared" ref="CZ6" si="38">CY6+1</f>
        <v>45636</v>
      </c>
      <c r="DA6" s="61">
        <f t="shared" ref="DA6" si="39">CZ6+1</f>
        <v>45637</v>
      </c>
      <c r="DB6" s="61">
        <f t="shared" ref="DB6" si="40">DA6+1</f>
        <v>45638</v>
      </c>
      <c r="DC6" s="61">
        <f t="shared" ref="DC6" si="41">DB6+1</f>
        <v>45639</v>
      </c>
      <c r="DD6" s="61">
        <f t="shared" ref="DD6" si="42">DC6+1</f>
        <v>45640</v>
      </c>
      <c r="DE6" s="71">
        <f t="shared" ref="DE6" si="43">DD6+1</f>
        <v>45641</v>
      </c>
    </row>
    <row r="7" spans="1:109" s="2" customFormat="1" ht="21.75">
      <c r="A7" s="88" t="s">
        <v>7</v>
      </c>
      <c r="B7" s="88" t="s">
        <v>8</v>
      </c>
      <c r="C7" s="89" t="s">
        <v>9</v>
      </c>
      <c r="D7" s="90" t="s">
        <v>10</v>
      </c>
      <c r="E7" s="91" t="s">
        <v>11</v>
      </c>
      <c r="F7" s="91" t="s">
        <v>12</v>
      </c>
      <c r="G7" s="89" t="s">
        <v>13</v>
      </c>
      <c r="H7" s="89" t="s">
        <v>14</v>
      </c>
      <c r="I7" s="89" t="s">
        <v>15</v>
      </c>
      <c r="J7" s="89" t="s">
        <v>16</v>
      </c>
      <c r="K7" s="89"/>
      <c r="L7" s="92" t="str">
        <f>CHOOSE(WEEKDAY(L6,1),"S","M","T","W","T","F","S")</f>
        <v>M</v>
      </c>
      <c r="M7" s="93" t="str">
        <f>CHOOSE(WEEKDAY(M6,1),"S","M","T","W","T","F","S")</f>
        <v>T</v>
      </c>
      <c r="N7" s="93" t="str">
        <f>CHOOSE(WEEKDAY(N6,1),"S","M","T","W","T","F","S")</f>
        <v>W</v>
      </c>
      <c r="O7" s="93" t="str">
        <f>CHOOSE(WEEKDAY(O6,1),"S","M","T","W","T","F","S")</f>
        <v>T</v>
      </c>
      <c r="P7" s="93" t="str">
        <f>CHOOSE(WEEKDAY(P6,1),"S","M","T","W","T","F","S")</f>
        <v>F</v>
      </c>
      <c r="Q7" s="93" t="str">
        <f>CHOOSE(WEEKDAY(Q6,1),"S","M","T","W","T","F","S")</f>
        <v>S</v>
      </c>
      <c r="R7" s="94" t="str">
        <f>CHOOSE(WEEKDAY(R6,1),"S","M","T","W","T","F","S")</f>
        <v>S</v>
      </c>
      <c r="S7" s="92" t="str">
        <f>CHOOSE(WEEKDAY(S6,1),"S","M","T","W","T","F","S")</f>
        <v>M</v>
      </c>
      <c r="T7" s="93" t="str">
        <f>CHOOSE(WEEKDAY(T6,1),"S","M","T","W","T","F","S")</f>
        <v>T</v>
      </c>
      <c r="U7" s="93" t="str">
        <f>CHOOSE(WEEKDAY(U6,1),"S","M","T","W","T","F","S")</f>
        <v>W</v>
      </c>
      <c r="V7" s="93" t="str">
        <f>CHOOSE(WEEKDAY(V6,1),"S","M","T","W","T","F","S")</f>
        <v>T</v>
      </c>
      <c r="W7" s="93" t="str">
        <f>CHOOSE(WEEKDAY(W6,1),"S","M","T","W","T","F","S")</f>
        <v>F</v>
      </c>
      <c r="X7" s="93" t="str">
        <f>CHOOSE(WEEKDAY(X6,1),"S","M","T","W","T","F","S")</f>
        <v>S</v>
      </c>
      <c r="Y7" s="94" t="str">
        <f>CHOOSE(WEEKDAY(Y6,1),"S","M","T","W","T","F","S")</f>
        <v>S</v>
      </c>
      <c r="Z7" s="92" t="str">
        <f>CHOOSE(WEEKDAY(Z6,1),"S","M","T","W","T","F","S")</f>
        <v>M</v>
      </c>
      <c r="AA7" s="93" t="str">
        <f>CHOOSE(WEEKDAY(AA6,1),"S","M","T","W","T","F","S")</f>
        <v>T</v>
      </c>
      <c r="AB7" s="93" t="str">
        <f>CHOOSE(WEEKDAY(AB6,1),"S","M","T","W","T","F","S")</f>
        <v>W</v>
      </c>
      <c r="AC7" s="93" t="str">
        <f>CHOOSE(WEEKDAY(AC6,1),"S","M","T","W","T","F","S")</f>
        <v>T</v>
      </c>
      <c r="AD7" s="93" t="str">
        <f>CHOOSE(WEEKDAY(AD6,1),"S","M","T","W","T","F","S")</f>
        <v>F</v>
      </c>
      <c r="AE7" s="93" t="str">
        <f>CHOOSE(WEEKDAY(AE6,1),"S","M","T","W","T","F","S")</f>
        <v>S</v>
      </c>
      <c r="AF7" s="94" t="str">
        <f>CHOOSE(WEEKDAY(AF6,1),"S","M","T","W","T","F","S")</f>
        <v>S</v>
      </c>
      <c r="AG7" s="92" t="str">
        <f>CHOOSE(WEEKDAY(AG6,1),"S","M","T","W","T","F","S")</f>
        <v>M</v>
      </c>
      <c r="AH7" s="93" t="str">
        <f>CHOOSE(WEEKDAY(AH6,1),"S","M","T","W","T","F","S")</f>
        <v>T</v>
      </c>
      <c r="AI7" s="93" t="str">
        <f>CHOOSE(WEEKDAY(AI6,1),"S","M","T","W","T","F","S")</f>
        <v>W</v>
      </c>
      <c r="AJ7" s="93" t="str">
        <f>CHOOSE(WEEKDAY(AJ6,1),"S","M","T","W","T","F","S")</f>
        <v>T</v>
      </c>
      <c r="AK7" s="93" t="str">
        <f>CHOOSE(WEEKDAY(AK6,1),"S","M","T","W","T","F","S")</f>
        <v>F</v>
      </c>
      <c r="AL7" s="93" t="str">
        <f>CHOOSE(WEEKDAY(AL6,1),"S","M","T","W","T","F","S")</f>
        <v>S</v>
      </c>
      <c r="AM7" s="94" t="str">
        <f>CHOOSE(WEEKDAY(AM6,1),"S","M","T","W","T","F","S")</f>
        <v>S</v>
      </c>
      <c r="AN7" s="92" t="str">
        <f>CHOOSE(WEEKDAY(AN6,1),"S","M","T","W","T","F","S")</f>
        <v>M</v>
      </c>
      <c r="AO7" s="93" t="str">
        <f>CHOOSE(WEEKDAY(AO6,1),"S","M","T","W","T","F","S")</f>
        <v>T</v>
      </c>
      <c r="AP7" s="93" t="str">
        <f>CHOOSE(WEEKDAY(AP6,1),"S","M","T","W","T","F","S")</f>
        <v>W</v>
      </c>
      <c r="AQ7" s="93" t="str">
        <f>CHOOSE(WEEKDAY(AQ6,1),"S","M","T","W","T","F","S")</f>
        <v>T</v>
      </c>
      <c r="AR7" s="93" t="str">
        <f>CHOOSE(WEEKDAY(AR6,1),"S","M","T","W","T","F","S")</f>
        <v>F</v>
      </c>
      <c r="AS7" s="93" t="str">
        <f>CHOOSE(WEEKDAY(AS6,1),"S","M","T","W","T","F","S")</f>
        <v>S</v>
      </c>
      <c r="AT7" s="94" t="str">
        <f>CHOOSE(WEEKDAY(AT6,1),"S","M","T","W","T","F","S")</f>
        <v>S</v>
      </c>
      <c r="AU7" s="92" t="str">
        <f>CHOOSE(WEEKDAY(AU6,1),"S","M","T","W","T","F","S")</f>
        <v>M</v>
      </c>
      <c r="AV7" s="93" t="str">
        <f>CHOOSE(WEEKDAY(AV6,1),"S","M","T","W","T","F","S")</f>
        <v>T</v>
      </c>
      <c r="AW7" s="93" t="str">
        <f>CHOOSE(WEEKDAY(AW6,1),"S","M","T","W","T","F","S")</f>
        <v>W</v>
      </c>
      <c r="AX7" s="93" t="str">
        <f>CHOOSE(WEEKDAY(AX6,1),"S","M","T","W","T","F","S")</f>
        <v>T</v>
      </c>
      <c r="AY7" s="93" t="str">
        <f>CHOOSE(WEEKDAY(AY6,1),"S","M","T","W","T","F","S")</f>
        <v>F</v>
      </c>
      <c r="AZ7" s="93" t="str">
        <f>CHOOSE(WEEKDAY(AZ6,1),"S","M","T","W","T","F","S")</f>
        <v>S</v>
      </c>
      <c r="BA7" s="94" t="str">
        <f>CHOOSE(WEEKDAY(BA6,1),"S","M","T","W","T","F","S")</f>
        <v>S</v>
      </c>
      <c r="BB7" s="92" t="str">
        <f>CHOOSE(WEEKDAY(BB6,1),"S","M","T","W","T","F","S")</f>
        <v>M</v>
      </c>
      <c r="BC7" s="93" t="str">
        <f>CHOOSE(WEEKDAY(BC6,1),"S","M","T","W","T","F","S")</f>
        <v>T</v>
      </c>
      <c r="BD7" s="93" t="str">
        <f>CHOOSE(WEEKDAY(BD6,1),"S","M","T","W","T","F","S")</f>
        <v>W</v>
      </c>
      <c r="BE7" s="93" t="str">
        <f>CHOOSE(WEEKDAY(BE6,1),"S","M","T","W","T","F","S")</f>
        <v>T</v>
      </c>
      <c r="BF7" s="93" t="str">
        <f>CHOOSE(WEEKDAY(BF6,1),"S","M","T","W","T","F","S")</f>
        <v>F</v>
      </c>
      <c r="BG7" s="93" t="str">
        <f>CHOOSE(WEEKDAY(BG6,1),"S","M","T","W","T","F","S")</f>
        <v>S</v>
      </c>
      <c r="BH7" s="94" t="str">
        <f>CHOOSE(WEEKDAY(BH6,1),"S","M","T","W","T","F","S")</f>
        <v>S</v>
      </c>
      <c r="BI7" s="92" t="str">
        <f>CHOOSE(WEEKDAY(BI6,1),"S","M","T","W","T","F","S")</f>
        <v>M</v>
      </c>
      <c r="BJ7" s="93" t="str">
        <f>CHOOSE(WEEKDAY(BJ6,1),"S","M","T","W","T","F","S")</f>
        <v>T</v>
      </c>
      <c r="BK7" s="93" t="str">
        <f>CHOOSE(WEEKDAY(BK6,1),"S","M","T","W","T","F","S")</f>
        <v>W</v>
      </c>
      <c r="BL7" s="93" t="str">
        <f>CHOOSE(WEEKDAY(BL6,1),"S","M","T","W","T","F","S")</f>
        <v>T</v>
      </c>
      <c r="BM7" s="93" t="str">
        <f>CHOOSE(WEEKDAY(BM6,1),"S","M","T","W","T","F","S")</f>
        <v>F</v>
      </c>
      <c r="BN7" s="93" t="str">
        <f>CHOOSE(WEEKDAY(BN6,1),"S","M","T","W","T","F","S")</f>
        <v>S</v>
      </c>
      <c r="BO7" s="94" t="str">
        <f>CHOOSE(WEEKDAY(BO6,1),"S","M","T","W","T","F","S")</f>
        <v>S</v>
      </c>
      <c r="BP7" s="92" t="str">
        <f>CHOOSE(WEEKDAY(BP6,1),"S","M","T","W","T","F","S")</f>
        <v>M</v>
      </c>
      <c r="BQ7" s="93" t="str">
        <f>CHOOSE(WEEKDAY(BQ6,1),"S","M","T","W","T","F","S")</f>
        <v>T</v>
      </c>
      <c r="BR7" s="93" t="str">
        <f>CHOOSE(WEEKDAY(BR6,1),"S","M","T","W","T","F","S")</f>
        <v>W</v>
      </c>
      <c r="BS7" s="93" t="str">
        <f>CHOOSE(WEEKDAY(BS6,1),"S","M","T","W","T","F","S")</f>
        <v>T</v>
      </c>
      <c r="BT7" s="93" t="str">
        <f>CHOOSE(WEEKDAY(BT6,1),"S","M","T","W","T","F","S")</f>
        <v>F</v>
      </c>
      <c r="BU7" s="93" t="str">
        <f>CHOOSE(WEEKDAY(BU6,1),"S","M","T","W","T","F","S")</f>
        <v>S</v>
      </c>
      <c r="BV7" s="94" t="str">
        <f>CHOOSE(WEEKDAY(BV6,1),"S","M","T","W","T","F","S")</f>
        <v>S</v>
      </c>
      <c r="BW7" s="92" t="str">
        <f>CHOOSE(WEEKDAY(BW6,1),"S","M","T","W","T","F","S")</f>
        <v>M</v>
      </c>
      <c r="BX7" s="93" t="str">
        <f>CHOOSE(WEEKDAY(BX6,1),"S","M","T","W","T","F","S")</f>
        <v>T</v>
      </c>
      <c r="BY7" s="93" t="str">
        <f>CHOOSE(WEEKDAY(BY6,1),"S","M","T","W","T","F","S")</f>
        <v>W</v>
      </c>
      <c r="BZ7" s="93" t="str">
        <f>CHOOSE(WEEKDAY(BZ6,1),"S","M","T","W","T","F","S")</f>
        <v>T</v>
      </c>
      <c r="CA7" s="93" t="str">
        <f>CHOOSE(WEEKDAY(CA6,1),"S","M","T","W","T","F","S")</f>
        <v>F</v>
      </c>
      <c r="CB7" s="93" t="str">
        <f>CHOOSE(WEEKDAY(CB6,1),"S","M","T","W","T","F","S")</f>
        <v>S</v>
      </c>
      <c r="CC7" s="94" t="str">
        <f>CHOOSE(WEEKDAY(CC6,1),"S","M","T","W","T","F","S")</f>
        <v>S</v>
      </c>
      <c r="CD7" s="92" t="str">
        <f>CHOOSE(WEEKDAY(CD6,1),"S","M","T","W","T","F","S")</f>
        <v>M</v>
      </c>
      <c r="CE7" s="93" t="str">
        <f>CHOOSE(WEEKDAY(CE6,1),"S","M","T","W","T","F","S")</f>
        <v>T</v>
      </c>
      <c r="CF7" s="93" t="str">
        <f>CHOOSE(WEEKDAY(CF6,1),"S","M","T","W","T","F","S")</f>
        <v>W</v>
      </c>
      <c r="CG7" s="93" t="str">
        <f>CHOOSE(WEEKDAY(CG6,1),"S","M","T","W","T","F","S")</f>
        <v>T</v>
      </c>
      <c r="CH7" s="93" t="str">
        <f>CHOOSE(WEEKDAY(CH6,1),"S","M","T","W","T","F","S")</f>
        <v>F</v>
      </c>
      <c r="CI7" s="93" t="str">
        <f>CHOOSE(WEEKDAY(CI6,1),"S","M","T","W","T","F","S")</f>
        <v>S</v>
      </c>
      <c r="CJ7" s="94" t="str">
        <f>CHOOSE(WEEKDAY(CJ6,1),"S","M","T","W","T","F","S")</f>
        <v>S</v>
      </c>
      <c r="CK7" s="92" t="str">
        <f>CHOOSE(WEEKDAY(CK6,1),"S","M","T","W","T","F","S")</f>
        <v>M</v>
      </c>
      <c r="CL7" s="93" t="str">
        <f>CHOOSE(WEEKDAY(CL6,1),"S","M","T","W","T","F","S")</f>
        <v>T</v>
      </c>
      <c r="CM7" s="93" t="str">
        <f>CHOOSE(WEEKDAY(CM6,1),"S","M","T","W","T","F","S")</f>
        <v>W</v>
      </c>
      <c r="CN7" s="93" t="str">
        <f>CHOOSE(WEEKDAY(CN6,1),"S","M","T","W","T","F","S")</f>
        <v>T</v>
      </c>
      <c r="CO7" s="93" t="str">
        <f>CHOOSE(WEEKDAY(CO6,1),"S","M","T","W","T","F","S")</f>
        <v>F</v>
      </c>
      <c r="CP7" s="93" t="str">
        <f>CHOOSE(WEEKDAY(CP6,1),"S","M","T","W","T","F","S")</f>
        <v>S</v>
      </c>
      <c r="CQ7" s="94" t="str">
        <f>CHOOSE(WEEKDAY(CQ6,1),"S","M","T","W","T","F","S")</f>
        <v>S</v>
      </c>
      <c r="CR7" s="92" t="str">
        <f>CHOOSE(WEEKDAY(CR6,1),"S","M","T","W","T","F","S")</f>
        <v>M</v>
      </c>
      <c r="CS7" s="93" t="str">
        <f>CHOOSE(WEEKDAY(CS6,1),"S","M","T","W","T","F","S")</f>
        <v>T</v>
      </c>
      <c r="CT7" s="93" t="str">
        <f>CHOOSE(WEEKDAY(CT6,1),"S","M","T","W","T","F","S")</f>
        <v>W</v>
      </c>
      <c r="CU7" s="93" t="str">
        <f>CHOOSE(WEEKDAY(CU6,1),"S","M","T","W","T","F","S")</f>
        <v>T</v>
      </c>
      <c r="CV7" s="93" t="str">
        <f>CHOOSE(WEEKDAY(CV6,1),"S","M","T","W","T","F","S")</f>
        <v>F</v>
      </c>
      <c r="CW7" s="93" t="str">
        <f>CHOOSE(WEEKDAY(CW6,1),"S","M","T","W","T","F","S")</f>
        <v>S</v>
      </c>
      <c r="CX7" s="94" t="str">
        <f>CHOOSE(WEEKDAY(CX6,1),"S","M","T","W","T","F","S")</f>
        <v>S</v>
      </c>
      <c r="CY7" s="92" t="str">
        <f>CHOOSE(WEEKDAY(CY6,1),"S","M","T","W","T","F","S")</f>
        <v>M</v>
      </c>
      <c r="CZ7" s="93" t="str">
        <f>CHOOSE(WEEKDAY(CZ6,1),"S","M","T","W","T","F","S")</f>
        <v>T</v>
      </c>
      <c r="DA7" s="93" t="str">
        <f>CHOOSE(WEEKDAY(DA6,1),"S","M","T","W","T","F","S")</f>
        <v>W</v>
      </c>
      <c r="DB7" s="93" t="str">
        <f>CHOOSE(WEEKDAY(DB6,1),"S","M","T","W","T","F","S")</f>
        <v>T</v>
      </c>
      <c r="DC7" s="93" t="str">
        <f>CHOOSE(WEEKDAY(DC6,1),"S","M","T","W","T","F","S")</f>
        <v>F</v>
      </c>
      <c r="DD7" s="93" t="str">
        <f>CHOOSE(WEEKDAY(DD6,1),"S","M","T","W","T","F","S")</f>
        <v>S</v>
      </c>
      <c r="DE7" s="94" t="str">
        <f>CHOOSE(WEEKDAY(DE6,1),"S","M","T","W","T","F","S")</f>
        <v>S</v>
      </c>
    </row>
    <row r="8" spans="1:109" s="34" customFormat="1" ht="18">
      <c r="A8" s="62" t="str">
        <f ca="1">IF(ISERROR(VALUE(SUBSTITUTE(prevWBS,".",""))),"1",IF(ISERROR(FIND("`",SUBSTITUTE(prevWBS,".","`",1))),TEXT(VALUE(prevWBS)+1,"#"),TEXT(VALUE(LEFT(prevWBS,FIND("`",SUBSTITUTE(prevWBS,".","`",1))-1))+1,"#")))</f>
        <v>1</v>
      </c>
      <c r="B8" s="63" t="s">
        <v>17</v>
      </c>
      <c r="C8" s="64"/>
      <c r="D8" s="65"/>
      <c r="E8" s="66"/>
      <c r="F8" s="87" t="str">
        <f>IF(ISBLANK(E8)," - ",IF(G8=0,E8,E8+G8-1))</f>
        <v xml:space="preserve"> - </v>
      </c>
      <c r="G8" s="67"/>
      <c r="H8" s="67"/>
      <c r="I8" s="68"/>
      <c r="J8" s="69" t="str">
        <f>IF(OR(F8=0,E8=0)," - ",NETWORKDAYS(E8,F8))</f>
        <v xml:space="preserve"> - </v>
      </c>
      <c r="K8" s="72"/>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row>
    <row r="9" spans="1:109" s="40" customFormat="1" ht="18">
      <c r="A9" s="39" t="str">
        <f t="shared" ref="A9:A16" ca="1" si="4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6" t="s">
        <v>18</v>
      </c>
      <c r="C9" s="40" t="s">
        <v>19</v>
      </c>
      <c r="D9" s="97"/>
      <c r="E9" s="77">
        <v>45547</v>
      </c>
      <c r="F9" s="78">
        <f>IF(ISBLANK(E9)," - ",IF(G9=0,E9,E9+G9-1))</f>
        <v>45561</v>
      </c>
      <c r="G9" s="41">
        <v>15</v>
      </c>
      <c r="H9" s="41" t="s">
        <v>20</v>
      </c>
      <c r="I9" s="42">
        <v>0.9</v>
      </c>
      <c r="J9" s="43">
        <v>14</v>
      </c>
      <c r="K9" s="73"/>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row>
    <row r="10" spans="1:109" s="40" customFormat="1" ht="24">
      <c r="A10" s="39" t="str">
        <f t="shared" ref="A10:A15" ca="1" si="4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8" t="s">
        <v>21</v>
      </c>
      <c r="C10" s="40" t="s">
        <v>22</v>
      </c>
      <c r="D10" s="97"/>
      <c r="E10" s="77">
        <v>45547</v>
      </c>
      <c r="F10" s="78">
        <f>IF(ISBLANK(E10)," - ",IF(G10=0,E10,E10+G10-1))</f>
        <v>45561</v>
      </c>
      <c r="G10" s="41">
        <v>15</v>
      </c>
      <c r="H10" s="41" t="s">
        <v>23</v>
      </c>
      <c r="I10" s="42">
        <v>1</v>
      </c>
      <c r="J10" s="43">
        <f t="shared" ref="J10:J15" si="46">IF(OR(F10=0,E10=0)," - ",NETWORKDAYS(E10,F10))</f>
        <v>11</v>
      </c>
      <c r="K10" s="73"/>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row>
    <row r="11" spans="1:109" s="40" customFormat="1" ht="24">
      <c r="A11" s="39" t="str">
        <f t="shared" ca="1" si="45"/>
        <v>1.1.2</v>
      </c>
      <c r="B11" s="98" t="s">
        <v>24</v>
      </c>
      <c r="C11" s="96" t="s">
        <v>25</v>
      </c>
      <c r="D11" s="97"/>
      <c r="E11" s="77">
        <v>45547</v>
      </c>
      <c r="F11" s="78">
        <f>IF(ISBLANK(E11)," - ",IF(G11=0,E11,E11+G11-1))</f>
        <v>45561</v>
      </c>
      <c r="G11" s="41">
        <v>15</v>
      </c>
      <c r="H11" s="41" t="s">
        <v>26</v>
      </c>
      <c r="I11" s="42">
        <v>1</v>
      </c>
      <c r="J11" s="43">
        <f t="shared" si="46"/>
        <v>11</v>
      </c>
      <c r="K11" s="73"/>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row>
    <row r="12" spans="1:109" s="40" customFormat="1" ht="24">
      <c r="A12" s="39" t="str">
        <f t="shared" ca="1" si="45"/>
        <v>1.1.3</v>
      </c>
      <c r="B12" s="98" t="s">
        <v>27</v>
      </c>
      <c r="C12" s="96" t="s">
        <v>28</v>
      </c>
      <c r="D12" s="97"/>
      <c r="E12" s="77">
        <v>45547</v>
      </c>
      <c r="F12" s="78">
        <f>IF(ISBLANK(E12)," - ",IF(G12=0,E12,E12+G12-1))</f>
        <v>45561</v>
      </c>
      <c r="G12" s="41">
        <v>15</v>
      </c>
      <c r="H12" s="41" t="s">
        <v>29</v>
      </c>
      <c r="I12" s="42">
        <v>1</v>
      </c>
      <c r="J12" s="43">
        <f t="shared" si="46"/>
        <v>11</v>
      </c>
      <c r="K12" s="73"/>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row>
    <row r="13" spans="1:109" s="40" customFormat="1" ht="18">
      <c r="A13" s="39" t="str">
        <f t="shared" ca="1" si="45"/>
        <v>1.1.4</v>
      </c>
      <c r="B13" s="98" t="s">
        <v>30</v>
      </c>
      <c r="C13" s="40" t="s">
        <v>31</v>
      </c>
      <c r="D13" s="97"/>
      <c r="E13" s="77">
        <v>45547</v>
      </c>
      <c r="F13" s="78">
        <f>IF(ISBLANK(E13)," - ",IF(G13=0,E13,E13+G13-1))</f>
        <v>45561</v>
      </c>
      <c r="G13" s="41">
        <v>15</v>
      </c>
      <c r="H13" s="41" t="s">
        <v>32</v>
      </c>
      <c r="I13" s="42">
        <v>1</v>
      </c>
      <c r="J13" s="43">
        <f t="shared" si="46"/>
        <v>11</v>
      </c>
      <c r="K13" s="73"/>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row>
    <row r="14" spans="1:109" s="40" customFormat="1" ht="18">
      <c r="A14" s="39" t="str">
        <f t="shared" ca="1" si="45"/>
        <v>1.1.5</v>
      </c>
      <c r="B14" s="98" t="s">
        <v>33</v>
      </c>
      <c r="C14" s="40" t="s">
        <v>34</v>
      </c>
      <c r="D14" s="97"/>
      <c r="E14" s="77">
        <v>45547</v>
      </c>
      <c r="F14" s="78">
        <f>IF(ISBLANK(E14)," - ",IF(G14=0,E14,E14+G14-1))</f>
        <v>45561</v>
      </c>
      <c r="G14" s="41">
        <v>15</v>
      </c>
      <c r="H14" s="41" t="s">
        <v>35</v>
      </c>
      <c r="I14" s="42">
        <v>1</v>
      </c>
      <c r="J14" s="43">
        <f t="shared" si="46"/>
        <v>11</v>
      </c>
      <c r="K14" s="73"/>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row>
    <row r="15" spans="1:109" s="40" customFormat="1" ht="18">
      <c r="A15" s="39" t="str">
        <f t="shared" ca="1" si="45"/>
        <v>1.1.6</v>
      </c>
      <c r="B15" s="98" t="s">
        <v>36</v>
      </c>
      <c r="C15" s="40" t="s">
        <v>37</v>
      </c>
      <c r="D15" s="97"/>
      <c r="E15" s="77">
        <v>45547</v>
      </c>
      <c r="F15" s="78">
        <f>IF(ISBLANK(E15)," - ",IF(G15=0,E15,E15+G15-1))</f>
        <v>45561</v>
      </c>
      <c r="G15" s="41">
        <v>15</v>
      </c>
      <c r="H15" s="41" t="s">
        <v>38</v>
      </c>
      <c r="I15" s="42">
        <v>0.9</v>
      </c>
      <c r="J15" s="43">
        <f t="shared" si="46"/>
        <v>11</v>
      </c>
      <c r="K15" s="73"/>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row>
    <row r="16" spans="1:109" s="40" customFormat="1" ht="18">
      <c r="A16" s="39" t="str">
        <f t="shared" ca="1" si="44"/>
        <v>1.2</v>
      </c>
      <c r="B16" s="96" t="s">
        <v>39</v>
      </c>
      <c r="C16" s="40" t="s">
        <v>19</v>
      </c>
      <c r="D16" s="97"/>
      <c r="E16" s="77">
        <v>45552</v>
      </c>
      <c r="F16" s="78">
        <f>IF(ISBLANK(E16)," - ",IF(G16=0,E16,E16+G16-1))</f>
        <v>45559</v>
      </c>
      <c r="G16" s="41">
        <v>8</v>
      </c>
      <c r="H16" s="41" t="s">
        <v>40</v>
      </c>
      <c r="I16" s="42">
        <v>1</v>
      </c>
      <c r="J16" s="43">
        <v>6</v>
      </c>
      <c r="K16" s="73"/>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row>
    <row r="17" spans="1:67" s="40" customFormat="1" ht="18">
      <c r="A17" s="39" t="str">
        <f t="shared" ref="A17:A23" ca="1" si="4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7" s="98" t="s">
        <v>41</v>
      </c>
      <c r="C17" s="40" t="s">
        <v>37</v>
      </c>
      <c r="D17" s="97"/>
      <c r="E17" s="77">
        <v>45552</v>
      </c>
      <c r="F17" s="78">
        <f>IF(ISBLANK(E17)," - ",IF(G17=0,E17,E17+G17-1))</f>
        <v>45559</v>
      </c>
      <c r="G17" s="41">
        <v>8</v>
      </c>
      <c r="H17" s="41" t="s">
        <v>42</v>
      </c>
      <c r="I17" s="42">
        <v>1</v>
      </c>
      <c r="J17" s="43">
        <v>6</v>
      </c>
      <c r="K17" s="73"/>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row>
    <row r="18" spans="1:67" s="40" customFormat="1" ht="18">
      <c r="A18" s="39" t="str">
        <f t="shared" ca="1" si="47"/>
        <v>1.2.2</v>
      </c>
      <c r="B18" s="98" t="s">
        <v>43</v>
      </c>
      <c r="C18" s="40" t="s">
        <v>44</v>
      </c>
      <c r="D18" s="97"/>
      <c r="E18" s="77">
        <v>45552</v>
      </c>
      <c r="F18" s="78">
        <f>IF(ISBLANK(E18)," - ",IF(G18=0,E18,E18+G18-1))</f>
        <v>45559</v>
      </c>
      <c r="G18" s="41">
        <v>8</v>
      </c>
      <c r="H18" s="41" t="s">
        <v>42</v>
      </c>
      <c r="I18" s="42">
        <v>1</v>
      </c>
      <c r="J18" s="43">
        <f t="shared" ref="J18:J76" si="48">IF(OR(F18=0,E18=0)," - ",NETWORKDAYS(E18,F18))</f>
        <v>6</v>
      </c>
      <c r="K18" s="73"/>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row>
    <row r="19" spans="1:67" s="40" customFormat="1" ht="18">
      <c r="A19" s="39" t="str">
        <f t="shared" ca="1" si="47"/>
        <v>1.2.3</v>
      </c>
      <c r="B19" s="98" t="s">
        <v>45</v>
      </c>
      <c r="C19" s="40" t="s">
        <v>46</v>
      </c>
      <c r="D19" s="97"/>
      <c r="E19" s="77">
        <v>45552</v>
      </c>
      <c r="F19" s="78">
        <f>IF(ISBLANK(E19)," - ",IF(G19=0,E19,E19+G19-1))</f>
        <v>45559</v>
      </c>
      <c r="G19" s="41">
        <v>8</v>
      </c>
      <c r="H19" s="41" t="s">
        <v>42</v>
      </c>
      <c r="I19" s="42">
        <v>1</v>
      </c>
      <c r="J19" s="43">
        <f t="shared" si="48"/>
        <v>6</v>
      </c>
      <c r="K19" s="73"/>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row>
    <row r="20" spans="1:67" s="40" customFormat="1" ht="18">
      <c r="A20" s="39" t="str">
        <f t="shared" ca="1" si="47"/>
        <v>1.2.4</v>
      </c>
      <c r="B20" s="98" t="s">
        <v>47</v>
      </c>
      <c r="C20" s="40" t="s">
        <v>22</v>
      </c>
      <c r="D20" s="97"/>
      <c r="E20" s="77">
        <v>45552</v>
      </c>
      <c r="F20" s="78">
        <f>IF(ISBLANK(E20)," - ",IF(G20=0,E20,E20+G20-1))</f>
        <v>45559</v>
      </c>
      <c r="G20" s="41">
        <v>8</v>
      </c>
      <c r="H20" s="41" t="s">
        <v>42</v>
      </c>
      <c r="I20" s="42">
        <v>1</v>
      </c>
      <c r="J20" s="43">
        <f t="shared" si="48"/>
        <v>6</v>
      </c>
      <c r="K20" s="73"/>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row>
    <row r="21" spans="1:67" s="40" customFormat="1" ht="24">
      <c r="A21" s="39" t="str">
        <f t="shared" ca="1" si="47"/>
        <v>1.2.5</v>
      </c>
      <c r="B21" s="98" t="s">
        <v>48</v>
      </c>
      <c r="C21" s="40" t="s">
        <v>31</v>
      </c>
      <c r="D21" s="97"/>
      <c r="E21" s="77">
        <v>45552</v>
      </c>
      <c r="F21" s="78">
        <f>IF(ISBLANK(E21)," - ",IF(G21=0,E21,E21+G21-1))</f>
        <v>45559</v>
      </c>
      <c r="G21" s="41">
        <v>8</v>
      </c>
      <c r="H21" s="41" t="s">
        <v>42</v>
      </c>
      <c r="I21" s="42">
        <v>1</v>
      </c>
      <c r="J21" s="43">
        <f t="shared" si="48"/>
        <v>6</v>
      </c>
      <c r="K21" s="73"/>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row>
    <row r="22" spans="1:67" s="40" customFormat="1" ht="24">
      <c r="A22" s="39" t="str">
        <f t="shared" ca="1" si="47"/>
        <v>1.2.6</v>
      </c>
      <c r="B22" s="98" t="s">
        <v>49</v>
      </c>
      <c r="C22" s="40" t="s">
        <v>50</v>
      </c>
      <c r="D22" s="97"/>
      <c r="E22" s="77">
        <v>45552</v>
      </c>
      <c r="F22" s="78">
        <f>IF(ISBLANK(E22)," - ",IF(G22=0,E22,E22+G22-1))</f>
        <v>45559</v>
      </c>
      <c r="G22" s="41">
        <v>8</v>
      </c>
      <c r="H22" s="41" t="s">
        <v>42</v>
      </c>
      <c r="I22" s="42">
        <v>1</v>
      </c>
      <c r="J22" s="43">
        <f t="shared" si="48"/>
        <v>6</v>
      </c>
      <c r="K22" s="73"/>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row>
    <row r="23" spans="1:67" s="40" customFormat="1" ht="24">
      <c r="A23" s="39" t="str">
        <f t="shared" ca="1" si="47"/>
        <v>1.2.7</v>
      </c>
      <c r="B23" s="98" t="s">
        <v>51</v>
      </c>
      <c r="C23" s="96" t="s">
        <v>52</v>
      </c>
      <c r="D23" s="97"/>
      <c r="E23" s="77">
        <v>45552</v>
      </c>
      <c r="F23" s="78">
        <f>IF(ISBLANK(E23)," - ",IF(G23=0,E23,E23+G23-1))</f>
        <v>45559</v>
      </c>
      <c r="G23" s="41">
        <v>8</v>
      </c>
      <c r="H23" s="41" t="s">
        <v>42</v>
      </c>
      <c r="I23" s="42">
        <v>1</v>
      </c>
      <c r="J23" s="43">
        <f t="shared" si="48"/>
        <v>6</v>
      </c>
      <c r="K23" s="73"/>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row>
    <row r="24" spans="1:67" s="34" customFormat="1" ht="18">
      <c r="A24" s="32" t="str">
        <f ca="1">IF(ISERROR(VALUE(SUBSTITUTE(prevWBS,".",""))),"1",IF(ISERROR(FIND("`",SUBSTITUTE(prevWBS,".","`",1))),TEXT(VALUE(prevWBS)+1,"#"),TEXT(VALUE(LEFT(prevWBS,FIND("`",SUBSTITUTE(prevWBS,".","`",1))-1))+1,"#")))</f>
        <v>2</v>
      </c>
      <c r="B24" s="33" t="s">
        <v>53</v>
      </c>
      <c r="D24" s="35"/>
      <c r="E24" s="79"/>
      <c r="F24" s="79" t="str">
        <f>IF(ISBLANK(E24)," - ",IF(G24=0,E24,E24+G24-1))</f>
        <v xml:space="preserve"> - </v>
      </c>
      <c r="G24" s="36"/>
      <c r="H24" s="36"/>
      <c r="I24" s="37"/>
      <c r="J24" s="38" t="str">
        <f t="shared" si="48"/>
        <v xml:space="preserve"> - </v>
      </c>
      <c r="K24" s="7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row>
    <row r="25" spans="1:67" s="40" customFormat="1" ht="24">
      <c r="A25"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5" s="96" t="s">
        <v>54</v>
      </c>
      <c r="C25" s="96" t="s">
        <v>55</v>
      </c>
      <c r="D25" s="97"/>
      <c r="E25" s="77">
        <v>45561</v>
      </c>
      <c r="F25" s="78">
        <f>IF(ISBLANK(E25)," - ",IF(G25=0,E25,E25+G25-1))</f>
        <v>45568</v>
      </c>
      <c r="G25" s="41">
        <v>8</v>
      </c>
      <c r="H25" s="41" t="s">
        <v>56</v>
      </c>
      <c r="I25" s="42">
        <v>1</v>
      </c>
      <c r="J25" s="43">
        <f t="shared" si="48"/>
        <v>6</v>
      </c>
      <c r="K25" s="73"/>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row>
    <row r="26" spans="1:67" s="40" customFormat="1" ht="18">
      <c r="A26"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96" t="s">
        <v>57</v>
      </c>
      <c r="C26" s="40" t="s">
        <v>19</v>
      </c>
      <c r="D26" s="97"/>
      <c r="E26" s="77">
        <v>45566</v>
      </c>
      <c r="F26" s="78">
        <f>IF(ISBLANK(E26)," - ",IF(G26=0,E26,E26+G26-1))</f>
        <v>45566</v>
      </c>
      <c r="G26" s="41">
        <v>1</v>
      </c>
      <c r="H26" s="41" t="s">
        <v>58</v>
      </c>
      <c r="I26" s="42">
        <v>1</v>
      </c>
      <c r="J26" s="43">
        <f t="shared" si="48"/>
        <v>1</v>
      </c>
      <c r="K26" s="73"/>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row>
    <row r="27" spans="1:67" s="40" customFormat="1" ht="24">
      <c r="A27"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7" s="96" t="s">
        <v>59</v>
      </c>
      <c r="C27" s="96" t="s">
        <v>25</v>
      </c>
      <c r="D27" s="97"/>
      <c r="E27" s="77">
        <v>45568</v>
      </c>
      <c r="F27" s="78">
        <f>IF(ISBLANK(E27)," - ",IF(G27=0,E27,E27+G27-1))</f>
        <v>45575</v>
      </c>
      <c r="G27" s="41">
        <v>8</v>
      </c>
      <c r="H27" s="41" t="s">
        <v>60</v>
      </c>
      <c r="I27" s="42">
        <v>0.6</v>
      </c>
      <c r="J27" s="43">
        <f t="shared" si="48"/>
        <v>6</v>
      </c>
      <c r="K27" s="73"/>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row>
    <row r="28" spans="1:67" s="40" customFormat="1" ht="24">
      <c r="A28"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8" s="96" t="s">
        <v>61</v>
      </c>
      <c r="C28" s="96" t="s">
        <v>62</v>
      </c>
      <c r="D28" s="97"/>
      <c r="E28" s="77">
        <v>45561</v>
      </c>
      <c r="F28" s="78">
        <f>IF(ISBLANK(E28)," - ",IF(G28=0,E28,E28+G28-1))</f>
        <v>45575</v>
      </c>
      <c r="G28" s="41">
        <v>15</v>
      </c>
      <c r="H28" s="41" t="s">
        <v>63</v>
      </c>
      <c r="I28" s="42">
        <v>0.6</v>
      </c>
      <c r="J28" s="43">
        <f t="shared" si="48"/>
        <v>11</v>
      </c>
      <c r="K28" s="73"/>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row>
    <row r="29" spans="1:67" s="40" customFormat="1" ht="24">
      <c r="A29"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9" s="96" t="s">
        <v>64</v>
      </c>
      <c r="C29" s="40" t="s">
        <v>22</v>
      </c>
      <c r="D29" s="97"/>
      <c r="E29" s="77">
        <v>45568</v>
      </c>
      <c r="F29" s="78">
        <f>IF(ISBLANK(E29)," - ",IF(G29=0,E29,E29+G29-1))</f>
        <v>45575</v>
      </c>
      <c r="G29" s="41">
        <v>8</v>
      </c>
      <c r="H29" s="41" t="s">
        <v>65</v>
      </c>
      <c r="I29" s="42">
        <v>1</v>
      </c>
      <c r="J29" s="43">
        <f t="shared" ref="J29:J31" si="49">IF(OR(F29=0,E29=0)," - ",NETWORKDAYS(E29,F29))</f>
        <v>6</v>
      </c>
      <c r="K29" s="73"/>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row>
    <row r="30" spans="1:67" s="40" customFormat="1" ht="18">
      <c r="A30" s="39">
        <v>2.6</v>
      </c>
      <c r="B30" s="96" t="s">
        <v>66</v>
      </c>
      <c r="C30" s="40" t="s">
        <v>34</v>
      </c>
      <c r="D30" s="97"/>
      <c r="E30" s="77">
        <v>45568</v>
      </c>
      <c r="F30" s="78">
        <f>IF(ISBLANK(E30)," - ",IF(G30=0,E30,E30+G30-1))</f>
        <v>45575</v>
      </c>
      <c r="G30" s="41">
        <v>8</v>
      </c>
      <c r="H30" s="41" t="s">
        <v>67</v>
      </c>
      <c r="I30" s="42">
        <v>0.9</v>
      </c>
      <c r="J30" s="43">
        <f t="shared" si="49"/>
        <v>6</v>
      </c>
      <c r="K30" s="73"/>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row>
    <row r="31" spans="1:67" s="40" customFormat="1" ht="18">
      <c r="A31" s="39">
        <v>2.7</v>
      </c>
      <c r="B31" s="96" t="s">
        <v>68</v>
      </c>
      <c r="C31" s="40" t="s">
        <v>50</v>
      </c>
      <c r="D31" s="97"/>
      <c r="E31" s="77">
        <v>45561</v>
      </c>
      <c r="F31" s="78">
        <f>IF(ISBLANK(E31)," - ",IF(G31=0,E31,E31+G31-1))</f>
        <v>45575</v>
      </c>
      <c r="G31" s="41">
        <v>15</v>
      </c>
      <c r="H31" s="41" t="s">
        <v>69</v>
      </c>
      <c r="I31" s="42">
        <v>1</v>
      </c>
      <c r="J31" s="43">
        <f t="shared" si="49"/>
        <v>11</v>
      </c>
      <c r="K31" s="73"/>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row>
    <row r="32" spans="1:67" s="40" customFormat="1" ht="18">
      <c r="A32"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32" s="96" t="s">
        <v>70</v>
      </c>
      <c r="C32" s="40" t="s">
        <v>44</v>
      </c>
      <c r="D32" s="97"/>
      <c r="E32" s="77">
        <v>45561</v>
      </c>
      <c r="F32" s="78">
        <f>IF(ISBLANK(E32)," - ",IF(G32=0,E32,E32+G32-1))</f>
        <v>45575</v>
      </c>
      <c r="G32" s="41">
        <v>15</v>
      </c>
      <c r="H32" s="41" t="s">
        <v>71</v>
      </c>
      <c r="I32" s="42">
        <v>1</v>
      </c>
      <c r="J32" s="43">
        <f t="shared" si="48"/>
        <v>11</v>
      </c>
      <c r="K32" s="73"/>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row>
    <row r="33" spans="1:67" s="40" customFormat="1" ht="18">
      <c r="A33"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2.9</v>
      </c>
      <c r="B33" s="96" t="s">
        <v>72</v>
      </c>
      <c r="C33" s="40" t="s">
        <v>19</v>
      </c>
      <c r="D33" s="97"/>
      <c r="E33" s="77">
        <v>45566</v>
      </c>
      <c r="F33" s="78">
        <f>IF(ISBLANK(E33)," - ",IF(G33=0,E33,E33+G33-1))</f>
        <v>45566</v>
      </c>
      <c r="G33" s="41">
        <v>1</v>
      </c>
      <c r="H33" s="41" t="s">
        <v>73</v>
      </c>
      <c r="I33" s="42">
        <v>1</v>
      </c>
      <c r="J33" s="43">
        <f t="shared" ref="J33:J41" si="50">IF(OR(F33=0,E33=0)," - ",NETWORKDAYS(E33,F33))</f>
        <v>1</v>
      </c>
      <c r="K33" s="73"/>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row>
    <row r="34" spans="1:67" s="40" customFormat="1" ht="18">
      <c r="A34" s="32" t="str">
        <f ca="1">IF(ISERROR(VALUE(SUBSTITUTE(prevWBS,".",""))),"1",IF(ISERROR(FIND("`",SUBSTITUTE(prevWBS,".","`",1))),TEXT(VALUE(prevWBS)+1,"#"),TEXT(VALUE(LEFT(prevWBS,FIND("`",SUBSTITUTE(prevWBS,".","`",1))-1))+1,"#")))</f>
        <v>3</v>
      </c>
      <c r="B34" s="33" t="s">
        <v>74</v>
      </c>
      <c r="C34" s="34"/>
      <c r="D34" s="35"/>
      <c r="E34" s="79"/>
      <c r="F34" s="79" t="str">
        <f>IF(ISBLANK(E34)," - ",IF(G34=0,E34,E34+G34-1))</f>
        <v xml:space="preserve"> - </v>
      </c>
      <c r="G34" s="36"/>
      <c r="H34" s="36"/>
      <c r="I34" s="37"/>
      <c r="J34" s="38" t="str">
        <f t="shared" si="50"/>
        <v xml:space="preserve"> - </v>
      </c>
      <c r="K34" s="7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row>
    <row r="35" spans="1:67" s="40" customFormat="1" ht="21.75">
      <c r="A35"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96" t="s">
        <v>54</v>
      </c>
      <c r="C35" s="96" t="s">
        <v>75</v>
      </c>
      <c r="D35" s="97"/>
      <c r="E35" s="77">
        <v>45575</v>
      </c>
      <c r="F35" s="78">
        <f>IF(ISBLANK(E35)," - ",IF(G35=0,E35,E35+G35-1))</f>
        <v>45589</v>
      </c>
      <c r="G35" s="41">
        <v>15</v>
      </c>
      <c r="H35" s="41" t="s">
        <v>76</v>
      </c>
      <c r="I35" s="42">
        <v>1</v>
      </c>
      <c r="J35" s="43">
        <f t="shared" si="50"/>
        <v>11</v>
      </c>
      <c r="K35" s="73"/>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row>
    <row r="36" spans="1:67" s="40" customFormat="1" ht="18">
      <c r="A36"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6" s="96" t="s">
        <v>77</v>
      </c>
      <c r="C36" s="40" t="s">
        <v>19</v>
      </c>
      <c r="D36" s="97"/>
      <c r="E36" s="77">
        <v>45587</v>
      </c>
      <c r="F36" s="78">
        <f>IF(ISBLANK(E36)," - ",IF(G36=0,E36,E36+G36-1))</f>
        <v>45587</v>
      </c>
      <c r="G36" s="41">
        <v>1</v>
      </c>
      <c r="H36" s="41" t="s">
        <v>78</v>
      </c>
      <c r="I36" s="42">
        <v>1</v>
      </c>
      <c r="J36" s="43">
        <f t="shared" si="50"/>
        <v>1</v>
      </c>
      <c r="K36" s="73"/>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row>
    <row r="37" spans="1:67" s="40" customFormat="1" ht="21.75">
      <c r="A37"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7" s="96" t="s">
        <v>79</v>
      </c>
      <c r="C37" s="96" t="s">
        <v>25</v>
      </c>
      <c r="D37" s="97"/>
      <c r="E37" s="77">
        <v>45575</v>
      </c>
      <c r="F37" s="78">
        <f>IF(ISBLANK(E37)," - ",IF(G37=0,E37,E37+G37-1))</f>
        <v>45589</v>
      </c>
      <c r="G37" s="41">
        <v>15</v>
      </c>
      <c r="H37" s="41" t="s">
        <v>80</v>
      </c>
      <c r="I37" s="42">
        <v>0.6</v>
      </c>
      <c r="J37" s="43">
        <f t="shared" si="50"/>
        <v>11</v>
      </c>
      <c r="K37" s="73"/>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row>
    <row r="38" spans="1:67" s="40" customFormat="1" ht="18">
      <c r="A38"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8" s="96" t="s">
        <v>61</v>
      </c>
      <c r="C38" s="96" t="s">
        <v>31</v>
      </c>
      <c r="D38" s="97"/>
      <c r="E38" s="77">
        <v>45575</v>
      </c>
      <c r="F38" s="78">
        <f>IF(ISBLANK(E38)," - ",IF(G38=0,E38,E38+G38-1))</f>
        <v>45589</v>
      </c>
      <c r="G38" s="41">
        <v>15</v>
      </c>
      <c r="H38" s="41" t="s">
        <v>81</v>
      </c>
      <c r="I38" s="42">
        <v>0.9</v>
      </c>
      <c r="J38" s="43">
        <f t="shared" si="50"/>
        <v>11</v>
      </c>
      <c r="K38" s="73"/>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row>
    <row r="39" spans="1:67" s="40" customFormat="1" ht="21.75">
      <c r="A39"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9" s="96" t="s">
        <v>82</v>
      </c>
      <c r="C39" s="40" t="s">
        <v>22</v>
      </c>
      <c r="D39" s="97"/>
      <c r="E39" s="77">
        <v>45575</v>
      </c>
      <c r="F39" s="78">
        <f>IF(ISBLANK(E39)," - ",IF(G39=0,E39,E39+G39-1))</f>
        <v>45589</v>
      </c>
      <c r="G39" s="41">
        <v>15</v>
      </c>
      <c r="H39" s="41" t="s">
        <v>83</v>
      </c>
      <c r="I39" s="42">
        <v>1</v>
      </c>
      <c r="J39" s="43">
        <f t="shared" si="50"/>
        <v>11</v>
      </c>
      <c r="K39" s="73"/>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row>
    <row r="40" spans="1:67" s="40" customFormat="1" ht="18">
      <c r="A40"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0" s="96" t="s">
        <v>84</v>
      </c>
      <c r="C40" s="40" t="s">
        <v>34</v>
      </c>
      <c r="D40" s="97"/>
      <c r="E40" s="77">
        <v>45575</v>
      </c>
      <c r="F40" s="78">
        <f>IF(ISBLANK(E40)," - ",IF(G40=0,E40,E40+G40-1))</f>
        <v>45589</v>
      </c>
      <c r="G40" s="41">
        <v>15</v>
      </c>
      <c r="H40" s="41" t="s">
        <v>85</v>
      </c>
      <c r="I40" s="42">
        <v>0.7</v>
      </c>
      <c r="J40" s="43">
        <f t="shared" si="50"/>
        <v>11</v>
      </c>
      <c r="K40" s="73"/>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row>
    <row r="41" spans="1:67" s="40" customFormat="1" ht="21.75">
      <c r="A41"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1" s="96" t="s">
        <v>86</v>
      </c>
      <c r="C41" s="96" t="s">
        <v>87</v>
      </c>
      <c r="D41" s="97"/>
      <c r="E41" s="77">
        <v>45575</v>
      </c>
      <c r="F41" s="78">
        <f>IF(ISBLANK(E41)," - ",IF(G41=0,E41,E41+G41-1))</f>
        <v>45589</v>
      </c>
      <c r="G41" s="41">
        <v>15</v>
      </c>
      <c r="H41" s="41" t="s">
        <v>88</v>
      </c>
      <c r="I41" s="42">
        <v>0.5</v>
      </c>
      <c r="J41" s="43">
        <f t="shared" si="50"/>
        <v>11</v>
      </c>
      <c r="K41" s="73"/>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row>
    <row r="42" spans="1:67" s="40" customFormat="1" ht="18">
      <c r="A42"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42" s="96" t="s">
        <v>89</v>
      </c>
      <c r="C42" s="40" t="s">
        <v>90</v>
      </c>
      <c r="D42" s="97"/>
      <c r="E42" s="77">
        <v>45575</v>
      </c>
      <c r="F42" s="78">
        <f>IF(ISBLANK(E42)," - ",IF(G42=0,E42,E42+G42-1))</f>
        <v>45589</v>
      </c>
      <c r="G42" s="41">
        <v>15</v>
      </c>
      <c r="H42" s="41" t="s">
        <v>91</v>
      </c>
      <c r="I42" s="42">
        <v>0.7</v>
      </c>
      <c r="J42" s="43">
        <f t="shared" ref="J42:J50" si="51">IF(OR(F42=0,E42=0)," - ",NETWORKDAYS(E42,F42))</f>
        <v>11</v>
      </c>
      <c r="K42" s="73"/>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row>
    <row r="43" spans="1:67" s="40" customFormat="1" ht="18">
      <c r="A43" s="32" t="str">
        <f ca="1">IF(ISERROR(VALUE(SUBSTITUTE(prevWBS,".",""))),"1",IF(ISERROR(FIND("`",SUBSTITUTE(prevWBS,".","`",1))),TEXT(VALUE(prevWBS)+1,"#"),TEXT(VALUE(LEFT(prevWBS,FIND("`",SUBSTITUTE(prevWBS,".","`",1))-1))+1,"#")))</f>
        <v>4</v>
      </c>
      <c r="B43" s="33" t="s">
        <v>92</v>
      </c>
      <c r="C43" s="34"/>
      <c r="D43" s="35"/>
      <c r="E43" s="79"/>
      <c r="F43" s="79" t="str">
        <f>IF(ISBLANK(E43)," - ",IF(G43=0,E43,E43+G43-1))</f>
        <v xml:space="preserve"> - </v>
      </c>
      <c r="G43" s="36"/>
      <c r="H43" s="36"/>
      <c r="I43" s="37"/>
      <c r="J43" s="38" t="str">
        <f t="shared" si="51"/>
        <v xml:space="preserve"> - </v>
      </c>
      <c r="K43" s="7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row>
    <row r="44" spans="1:67" s="40" customFormat="1" ht="18">
      <c r="A44"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4" s="96" t="s">
        <v>93</v>
      </c>
      <c r="C44" s="96" t="s">
        <v>19</v>
      </c>
      <c r="D44" s="97"/>
      <c r="E44" s="77">
        <v>45595</v>
      </c>
      <c r="F44" s="78">
        <f>IF(ISBLANK(E44)," - ",IF(G44=0,E44,E44+G44-1))</f>
        <v>45595</v>
      </c>
      <c r="G44" s="41">
        <v>1</v>
      </c>
      <c r="H44" s="41" t="s">
        <v>94</v>
      </c>
      <c r="I44" s="42">
        <v>1</v>
      </c>
      <c r="J44" s="43">
        <f t="shared" si="51"/>
        <v>1</v>
      </c>
      <c r="K44" s="73"/>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row>
    <row r="45" spans="1:67" s="40" customFormat="1" ht="18">
      <c r="A45"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5" s="96" t="s">
        <v>95</v>
      </c>
      <c r="C45" s="40" t="s">
        <v>19</v>
      </c>
      <c r="D45" s="97"/>
      <c r="E45" s="77">
        <v>45589</v>
      </c>
      <c r="F45" s="78">
        <f>IF(ISBLANK(E45)," - ",IF(G45=0,E45,E45+G45-1))</f>
        <v>45594</v>
      </c>
      <c r="G45" s="41">
        <v>6</v>
      </c>
      <c r="H45" s="41" t="s">
        <v>96</v>
      </c>
      <c r="I45" s="42">
        <v>1</v>
      </c>
      <c r="J45" s="43">
        <v>5</v>
      </c>
      <c r="K45" s="73"/>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row>
    <row r="46" spans="1:67" s="40" customFormat="1" ht="18">
      <c r="A46"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6" s="96" t="s">
        <v>97</v>
      </c>
      <c r="C46" s="96" t="s">
        <v>19</v>
      </c>
      <c r="D46" s="97"/>
      <c r="E46" s="77">
        <v>45589</v>
      </c>
      <c r="F46" s="78">
        <f>IF(ISBLANK(E46)," - ",IF(G46=0,E46,E46+G46-1))</f>
        <v>45601</v>
      </c>
      <c r="G46" s="41">
        <v>13</v>
      </c>
      <c r="H46" s="41" t="s">
        <v>98</v>
      </c>
      <c r="I46" s="42">
        <v>1</v>
      </c>
      <c r="J46" s="43">
        <v>7</v>
      </c>
      <c r="K46" s="73"/>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row>
    <row r="47" spans="1:67" s="40" customFormat="1" ht="18">
      <c r="A47"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7" s="96" t="s">
        <v>33</v>
      </c>
      <c r="C47" s="96"/>
      <c r="D47" s="97"/>
      <c r="E47" s="77">
        <v>45589</v>
      </c>
      <c r="F47" s="78">
        <f>IF(ISBLANK(E47)," - ",IF(G47=0,E47,E47+G47-1))</f>
        <v>45600</v>
      </c>
      <c r="G47" s="41">
        <v>12</v>
      </c>
      <c r="H47" s="41" t="s">
        <v>99</v>
      </c>
      <c r="I47" s="42">
        <v>0.6</v>
      </c>
      <c r="J47" s="43">
        <f t="shared" si="51"/>
        <v>8</v>
      </c>
      <c r="K47" s="73"/>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row>
    <row r="48" spans="1:67" s="40" customFormat="1" ht="18">
      <c r="A48"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8" s="96" t="s">
        <v>61</v>
      </c>
      <c r="D48" s="97"/>
      <c r="E48" s="77">
        <v>45589</v>
      </c>
      <c r="F48" s="78">
        <f>IF(ISBLANK(E48)," - ",IF(G48=0,E48,E48+G48-1))</f>
        <v>45600</v>
      </c>
      <c r="G48" s="41">
        <v>12</v>
      </c>
      <c r="H48" s="41" t="s">
        <v>100</v>
      </c>
      <c r="I48" s="42">
        <v>0.55000000000000004</v>
      </c>
      <c r="J48" s="43">
        <f t="shared" si="51"/>
        <v>8</v>
      </c>
      <c r="K48" s="73"/>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row>
    <row r="49" spans="1:67" s="40" customFormat="1" ht="18">
      <c r="A49"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49" s="96" t="s">
        <v>101</v>
      </c>
      <c r="D49" s="97"/>
      <c r="E49" s="77">
        <v>45589</v>
      </c>
      <c r="F49" s="78">
        <f>IF(ISBLANK(E49)," - ",IF(G49=0,E49,E49+G49-1))</f>
        <v>45603</v>
      </c>
      <c r="G49" s="41">
        <v>15</v>
      </c>
      <c r="H49" s="41" t="s">
        <v>102</v>
      </c>
      <c r="I49" s="42">
        <v>0.4</v>
      </c>
      <c r="J49" s="43">
        <f t="shared" si="51"/>
        <v>11</v>
      </c>
      <c r="K49" s="73"/>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row>
    <row r="50" spans="1:67" s="40" customFormat="1" ht="18">
      <c r="A50"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50" s="96" t="s">
        <v>36</v>
      </c>
      <c r="C50" s="96"/>
      <c r="D50" s="97"/>
      <c r="E50" s="77">
        <v>45589</v>
      </c>
      <c r="F50" s="78">
        <f>IF(ISBLANK(E50)," - ",IF(G50=0,E50,E50+G50-1))</f>
        <v>45589</v>
      </c>
      <c r="G50" s="41">
        <v>1</v>
      </c>
      <c r="H50" s="41" t="s">
        <v>103</v>
      </c>
      <c r="I50" s="42">
        <v>0</v>
      </c>
      <c r="J50" s="43">
        <f t="shared" si="51"/>
        <v>1</v>
      </c>
      <c r="K50" s="73"/>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row>
    <row r="51" spans="1:67" s="40" customFormat="1" ht="18">
      <c r="A51" s="32" t="str">
        <f ca="1">IF(ISERROR(VALUE(SUBSTITUTE(prevWBS,".",""))),"1",IF(ISERROR(FIND("`",SUBSTITUTE(prevWBS,".","`",1))),TEXT(VALUE(prevWBS)+1,"#"),TEXT(VALUE(LEFT(prevWBS,FIND("`",SUBSTITUTE(prevWBS,".","`",1))-1))+1,"#")))</f>
        <v>5</v>
      </c>
      <c r="B51" s="33" t="s">
        <v>104</v>
      </c>
      <c r="C51" s="34"/>
      <c r="D51" s="35"/>
      <c r="E51" s="79"/>
      <c r="F51" s="79" t="str">
        <f>IF(ISBLANK(E51)," - ",IF(G51=0,E51,E51+G51-1))</f>
        <v xml:space="preserve"> - </v>
      </c>
      <c r="G51" s="36"/>
      <c r="H51" s="36"/>
      <c r="I51" s="37"/>
      <c r="J51" s="38" t="str">
        <f t="shared" ref="J51:J52" si="52">IF(OR(F51=0,E51=0)," - ",NETWORKDAYS(E51,F51))</f>
        <v xml:space="preserve"> - </v>
      </c>
      <c r="K51" s="7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row>
    <row r="52" spans="1:67" s="40" customFormat="1" ht="18">
      <c r="A52"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2" s="96" t="s">
        <v>33</v>
      </c>
      <c r="C52" s="96"/>
      <c r="D52" s="97"/>
      <c r="E52" s="77">
        <v>45603</v>
      </c>
      <c r="F52" s="78">
        <f>IF(ISBLANK(E52)," - ",IF(G52=0,E52,E52+G52-1))</f>
        <v>45630</v>
      </c>
      <c r="G52" s="41">
        <v>28</v>
      </c>
      <c r="H52" s="41"/>
      <c r="I52" s="42">
        <v>0.1</v>
      </c>
      <c r="J52" s="43">
        <f t="shared" si="52"/>
        <v>20</v>
      </c>
      <c r="K52" s="73"/>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row>
    <row r="53" spans="1:67" s="40" customFormat="1" ht="18">
      <c r="A53"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3" s="96" t="s">
        <v>61</v>
      </c>
      <c r="D53" s="97"/>
      <c r="E53" s="77">
        <v>45603</v>
      </c>
      <c r="F53" s="78">
        <f>IF(ISBLANK(E53)," - ",IF(G53=0,E53,E53+G53-1))</f>
        <v>45630</v>
      </c>
      <c r="G53" s="41">
        <v>28</v>
      </c>
      <c r="H53" s="41"/>
      <c r="I53" s="42">
        <v>0.5</v>
      </c>
      <c r="J53" s="43">
        <v>5</v>
      </c>
      <c r="K53" s="73"/>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row>
    <row r="54" spans="1:67" s="40" customFormat="1" ht="18">
      <c r="A54"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54" s="96" t="s">
        <v>101</v>
      </c>
      <c r="C54" s="96"/>
      <c r="D54" s="97"/>
      <c r="E54" s="77">
        <v>45603</v>
      </c>
      <c r="F54" s="78">
        <f>IF(ISBLANK(E54)," - ",IF(G54=0,E54,E54+G54-1))</f>
        <v>45630</v>
      </c>
      <c r="G54" s="41">
        <v>28</v>
      </c>
      <c r="H54" s="41"/>
      <c r="I54" s="42">
        <v>0.1</v>
      </c>
      <c r="J54" s="43">
        <v>7</v>
      </c>
      <c r="K54" s="73"/>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row>
    <row r="55" spans="1:67" s="40" customFormat="1" ht="18">
      <c r="A55"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55" s="96" t="s">
        <v>105</v>
      </c>
      <c r="C55" s="96"/>
      <c r="D55" s="97"/>
      <c r="E55" s="77">
        <v>45603</v>
      </c>
      <c r="F55" s="78">
        <f>IF(ISBLANK(E55)," - ",IF(G55=0,E55,E55+G55-1))</f>
        <v>45630</v>
      </c>
      <c r="G55" s="41">
        <v>28</v>
      </c>
      <c r="H55" s="41"/>
      <c r="I55" s="42">
        <v>0.2</v>
      </c>
      <c r="J55" s="43">
        <f t="shared" ref="J55" si="53">IF(OR(F55=0,E55=0)," - ",NETWORKDAYS(E55,F55))</f>
        <v>20</v>
      </c>
      <c r="K55" s="73"/>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row>
    <row r="56" spans="1:67" s="34" customFormat="1" ht="18">
      <c r="A56" s="32" t="str">
        <f ca="1">IF(ISERROR(VALUE(SUBSTITUTE(prevWBS,".",""))),"1",IF(ISERROR(FIND("`",SUBSTITUTE(prevWBS,".","`",1))),TEXT(VALUE(prevWBS)+1,"#"),TEXT(VALUE(LEFT(prevWBS,FIND("`",SUBSTITUTE(prevWBS,".","`",1))-1))+1,"#")))</f>
        <v>6</v>
      </c>
      <c r="B56" s="33" t="s">
        <v>106</v>
      </c>
      <c r="D56" s="35"/>
      <c r="E56" s="79"/>
      <c r="F56" s="79" t="str">
        <f>IF(ISBLANK(E56)," - ",IF(G56=0,E56,E56+G56-1))</f>
        <v xml:space="preserve"> - </v>
      </c>
      <c r="G56" s="36"/>
      <c r="H56" s="36"/>
      <c r="I56" s="37"/>
      <c r="J56" s="38" t="str">
        <f t="shared" si="48"/>
        <v xml:space="preserve"> - </v>
      </c>
      <c r="K56" s="7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row>
    <row r="57" spans="1:67" s="40" customFormat="1" ht="18">
      <c r="A57"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7" s="96" t="s">
        <v>107</v>
      </c>
      <c r="D57" s="97"/>
      <c r="E57" s="77">
        <v>45663</v>
      </c>
      <c r="F57" s="78">
        <f>IF(ISBLANK(E57)," - ",IF(G57=0,E57,E57+G57-1))</f>
        <v>45683</v>
      </c>
      <c r="G57" s="41">
        <v>21</v>
      </c>
      <c r="H57" s="41" t="s">
        <v>108</v>
      </c>
      <c r="I57" s="42">
        <v>0</v>
      </c>
      <c r="J57" s="43">
        <f t="shared" si="48"/>
        <v>15</v>
      </c>
      <c r="K57" s="73"/>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row>
    <row r="58" spans="1:67" s="40" customFormat="1" ht="18">
      <c r="A58"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8" s="96" t="s">
        <v>109</v>
      </c>
      <c r="D58" s="97"/>
      <c r="E58" s="77">
        <v>45663</v>
      </c>
      <c r="F58" s="78">
        <f>IF(ISBLANK(E58)," - ",IF(G58=0,E58,E58+G58-1))</f>
        <v>45683</v>
      </c>
      <c r="G58" s="41">
        <v>21</v>
      </c>
      <c r="H58" s="41" t="s">
        <v>110</v>
      </c>
      <c r="I58" s="42">
        <v>0</v>
      </c>
      <c r="J58" s="43">
        <f t="shared" si="48"/>
        <v>15</v>
      </c>
      <c r="K58" s="73"/>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row>
    <row r="59" spans="1:67" s="40" customFormat="1" ht="21.75">
      <c r="A59"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9" s="96" t="s">
        <v>111</v>
      </c>
      <c r="D59" s="97"/>
      <c r="E59" s="77">
        <v>45663</v>
      </c>
      <c r="F59" s="78">
        <f>IF(ISBLANK(E59)," - ",IF(G59=0,E59,E59+G59-1))</f>
        <v>45683</v>
      </c>
      <c r="G59" s="41">
        <v>21</v>
      </c>
      <c r="H59" s="41" t="s">
        <v>112</v>
      </c>
      <c r="I59" s="42">
        <v>0</v>
      </c>
      <c r="J59" s="43">
        <f t="shared" si="48"/>
        <v>15</v>
      </c>
      <c r="K59" s="73"/>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row>
    <row r="60" spans="1:67" s="40" customFormat="1" ht="18">
      <c r="A60"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60" s="96" t="s">
        <v>113</v>
      </c>
      <c r="D60" s="97"/>
      <c r="E60" s="77">
        <v>45663</v>
      </c>
      <c r="F60" s="78">
        <f>IF(ISBLANK(E60)," - ",IF(G60=0,E60,E60+G60-1))</f>
        <v>45683</v>
      </c>
      <c r="G60" s="41">
        <v>21</v>
      </c>
      <c r="H60" s="41" t="s">
        <v>114</v>
      </c>
      <c r="I60" s="42">
        <v>0</v>
      </c>
      <c r="J60" s="43">
        <f t="shared" si="48"/>
        <v>15</v>
      </c>
      <c r="K60" s="73"/>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row>
    <row r="61" spans="1:67" s="40" customFormat="1" ht="18">
      <c r="A61"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61" s="96" t="s">
        <v>115</v>
      </c>
      <c r="D61" s="97"/>
      <c r="E61" s="77">
        <v>45663</v>
      </c>
      <c r="F61" s="78">
        <f>IF(ISBLANK(E61)," - ",IF(G61=0,E61,E61+G61-1))</f>
        <v>45683</v>
      </c>
      <c r="G61" s="41">
        <v>21</v>
      </c>
      <c r="H61" s="41" t="s">
        <v>116</v>
      </c>
      <c r="I61" s="42">
        <v>0</v>
      </c>
      <c r="J61" s="43">
        <f t="shared" si="48"/>
        <v>15</v>
      </c>
      <c r="K61" s="73"/>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row>
    <row r="62" spans="1:67" s="40" customFormat="1" ht="18">
      <c r="A62"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6.6</v>
      </c>
      <c r="B62" s="96" t="s">
        <v>105</v>
      </c>
      <c r="D62" s="97"/>
      <c r="E62" s="77">
        <v>45663</v>
      </c>
      <c r="F62" s="78">
        <f>IF(ISBLANK(E62)," - ",IF(G62=0,E62,E62+G62-1))</f>
        <v>45690</v>
      </c>
      <c r="G62" s="41">
        <v>28</v>
      </c>
      <c r="H62" s="41" t="s">
        <v>117</v>
      </c>
      <c r="I62" s="42">
        <v>0</v>
      </c>
      <c r="J62" s="43">
        <f t="shared" ref="J62" si="54">IF(OR(F62=0,E62=0)," - ",NETWORKDAYS(E62,F62))</f>
        <v>20</v>
      </c>
      <c r="K62" s="73"/>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row>
    <row r="63" spans="1:67" s="34" customFormat="1" ht="18">
      <c r="A63" s="32" t="str">
        <f ca="1">IF(ISERROR(VALUE(SUBSTITUTE(prevWBS,".",""))),"1",IF(ISERROR(FIND("`",SUBSTITUTE(prevWBS,".","`",1))),TEXT(VALUE(prevWBS)+1,"#"),TEXT(VALUE(LEFT(prevWBS,FIND("`",SUBSTITUTE(prevWBS,".","`",1))-1))+1,"#")))</f>
        <v>7</v>
      </c>
      <c r="B63" s="33" t="s">
        <v>118</v>
      </c>
      <c r="D63" s="35"/>
      <c r="E63" s="79"/>
      <c r="F63" s="79" t="str">
        <f>IF(ISBLANK(E63)," - ",IF(G63=0,E63,E63+G63-1))</f>
        <v xml:space="preserve"> - </v>
      </c>
      <c r="G63" s="36"/>
      <c r="H63" s="36"/>
      <c r="I63" s="37"/>
      <c r="J63" s="38" t="str">
        <f t="shared" si="48"/>
        <v xml:space="preserve"> - </v>
      </c>
      <c r="K63" s="7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row>
    <row r="64" spans="1:67" s="40" customFormat="1" ht="18">
      <c r="A64"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64" s="96" t="s">
        <v>119</v>
      </c>
      <c r="D64" s="97"/>
      <c r="E64" s="77">
        <v>43129</v>
      </c>
      <c r="F64" s="78">
        <f>IF(ISBLANK(E64)," - ",IF(G64=0,E64,E64+G64-1))</f>
        <v>43129</v>
      </c>
      <c r="G64" s="41">
        <v>1</v>
      </c>
      <c r="H64" s="41"/>
      <c r="I64" s="42">
        <v>0</v>
      </c>
      <c r="J64" s="43">
        <f t="shared" si="48"/>
        <v>1</v>
      </c>
      <c r="K64" s="73"/>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row>
    <row r="65" spans="1:67" s="40" customFormat="1" ht="18">
      <c r="A65"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65" s="96" t="s">
        <v>119</v>
      </c>
      <c r="D65" s="97"/>
      <c r="E65" s="77">
        <v>43130</v>
      </c>
      <c r="F65" s="78">
        <f>IF(ISBLANK(E65)," - ",IF(G65=0,E65,E65+G65-1))</f>
        <v>43130</v>
      </c>
      <c r="G65" s="41">
        <v>1</v>
      </c>
      <c r="H65" s="41"/>
      <c r="I65" s="42">
        <v>0</v>
      </c>
      <c r="J65" s="43">
        <f t="shared" si="48"/>
        <v>1</v>
      </c>
      <c r="K65" s="73"/>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row>
    <row r="66" spans="1:67" s="40" customFormat="1" ht="18">
      <c r="A66"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66" s="96" t="s">
        <v>119</v>
      </c>
      <c r="D66" s="97"/>
      <c r="E66" s="77">
        <v>43131</v>
      </c>
      <c r="F66" s="78">
        <f>IF(ISBLANK(E66)," - ",IF(G66=0,E66,E66+G66-1))</f>
        <v>43131</v>
      </c>
      <c r="G66" s="41">
        <v>1</v>
      </c>
      <c r="H66" s="41"/>
      <c r="I66" s="42">
        <v>0</v>
      </c>
      <c r="J66" s="43">
        <f t="shared" si="48"/>
        <v>1</v>
      </c>
      <c r="K66" s="73"/>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row>
    <row r="67" spans="1:67" s="40" customFormat="1" ht="18">
      <c r="A67"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67" s="96" t="s">
        <v>119</v>
      </c>
      <c r="D67" s="97"/>
      <c r="E67" s="77">
        <v>43132</v>
      </c>
      <c r="F67" s="78">
        <f>IF(ISBLANK(E67)," - ",IF(G67=0,E67,E67+G67-1))</f>
        <v>43132</v>
      </c>
      <c r="G67" s="41">
        <v>1</v>
      </c>
      <c r="H67" s="41"/>
      <c r="I67" s="42">
        <v>0</v>
      </c>
      <c r="J67" s="43">
        <f t="shared" si="48"/>
        <v>1</v>
      </c>
      <c r="K67" s="73"/>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row>
    <row r="68" spans="1:67" s="40" customFormat="1" ht="18">
      <c r="A68"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68" s="96" t="s">
        <v>119</v>
      </c>
      <c r="D68" s="97"/>
      <c r="E68" s="77">
        <v>43133</v>
      </c>
      <c r="F68" s="78">
        <f>IF(ISBLANK(E68)," - ",IF(G68=0,E68,E68+G68-1))</f>
        <v>43133</v>
      </c>
      <c r="G68" s="41">
        <v>1</v>
      </c>
      <c r="H68" s="41"/>
      <c r="I68" s="42">
        <v>0</v>
      </c>
      <c r="J68" s="43">
        <f t="shared" si="48"/>
        <v>1</v>
      </c>
      <c r="K68" s="73"/>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row>
    <row r="69" spans="1:67" s="34" customFormat="1" ht="18">
      <c r="A69" s="32" t="str">
        <f ca="1">IF(ISERROR(VALUE(SUBSTITUTE(prevWBS,".",""))),"1",IF(ISERROR(FIND("`",SUBSTITUTE(prevWBS,".","`",1))),TEXT(VALUE(prevWBS)+1,"#"),TEXT(VALUE(LEFT(prevWBS,FIND("`",SUBSTITUTE(prevWBS,".","`",1))-1))+1,"#")))</f>
        <v>8</v>
      </c>
      <c r="B69" s="33" t="s">
        <v>120</v>
      </c>
      <c r="D69" s="35"/>
      <c r="E69" s="79"/>
      <c r="F69" s="79" t="str">
        <f>IF(ISBLANK(E69)," - ",IF(G69=0,E69,E69+G69-1))</f>
        <v xml:space="preserve"> - </v>
      </c>
      <c r="G69" s="36"/>
      <c r="H69" s="36"/>
      <c r="I69" s="37"/>
      <c r="J69" s="38" t="str">
        <f t="shared" si="48"/>
        <v xml:space="preserve"> - </v>
      </c>
      <c r="K69" s="7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row>
    <row r="70" spans="1:67" s="40" customFormat="1" ht="18">
      <c r="A70"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70" s="96" t="s">
        <v>119</v>
      </c>
      <c r="D70" s="97"/>
      <c r="E70" s="77">
        <v>43129</v>
      </c>
      <c r="F70" s="78">
        <f>IF(ISBLANK(E70)," - ",IF(G70=0,E70,E70+G70-1))</f>
        <v>43129</v>
      </c>
      <c r="G70" s="41">
        <v>1</v>
      </c>
      <c r="H70" s="41"/>
      <c r="I70" s="42">
        <v>0</v>
      </c>
      <c r="J70" s="43">
        <f t="shared" si="48"/>
        <v>1</v>
      </c>
      <c r="K70" s="73"/>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row>
    <row r="71" spans="1:67" s="40" customFormat="1" ht="18">
      <c r="A71"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71" s="96" t="s">
        <v>119</v>
      </c>
      <c r="D71" s="97"/>
      <c r="E71" s="77">
        <v>43130</v>
      </c>
      <c r="F71" s="78">
        <f>IF(ISBLANK(E71)," - ",IF(G71=0,E71,E71+G71-1))</f>
        <v>43130</v>
      </c>
      <c r="G71" s="41">
        <v>1</v>
      </c>
      <c r="H71" s="41"/>
      <c r="I71" s="42">
        <v>0</v>
      </c>
      <c r="J71" s="43">
        <f t="shared" si="48"/>
        <v>1</v>
      </c>
      <c r="K71" s="73"/>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row>
    <row r="72" spans="1:67" s="40" customFormat="1" ht="18">
      <c r="A72"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72" s="96" t="s">
        <v>119</v>
      </c>
      <c r="D72" s="97"/>
      <c r="E72" s="77">
        <v>43131</v>
      </c>
      <c r="F72" s="78">
        <f>IF(ISBLANK(E72)," - ",IF(G72=0,E72,E72+G72-1))</f>
        <v>43131</v>
      </c>
      <c r="G72" s="41">
        <v>1</v>
      </c>
      <c r="H72" s="41"/>
      <c r="I72" s="42">
        <v>0</v>
      </c>
      <c r="J72" s="43">
        <f t="shared" si="48"/>
        <v>1</v>
      </c>
      <c r="K72" s="73"/>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row>
    <row r="73" spans="1:67" s="40" customFormat="1" ht="18">
      <c r="A73"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73" s="96" t="s">
        <v>119</v>
      </c>
      <c r="D73" s="97"/>
      <c r="E73" s="77">
        <v>43132</v>
      </c>
      <c r="F73" s="78">
        <f>IF(ISBLANK(E73)," - ",IF(G73=0,E73,E73+G73-1))</f>
        <v>43132</v>
      </c>
      <c r="G73" s="41">
        <v>1</v>
      </c>
      <c r="H73" s="41"/>
      <c r="I73" s="42">
        <v>0</v>
      </c>
      <c r="J73" s="43">
        <f t="shared" si="48"/>
        <v>1</v>
      </c>
      <c r="K73" s="73"/>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row>
    <row r="74" spans="1:67" s="40" customFormat="1" ht="18">
      <c r="A74"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8.5</v>
      </c>
      <c r="B74" s="96" t="s">
        <v>119</v>
      </c>
      <c r="D74" s="97"/>
      <c r="E74" s="77">
        <v>43133</v>
      </c>
      <c r="F74" s="78">
        <f>IF(ISBLANK(E74)," - ",IF(G74=0,E74,E74+G74-1))</f>
        <v>43133</v>
      </c>
      <c r="G74" s="41">
        <v>1</v>
      </c>
      <c r="H74" s="41"/>
      <c r="I74" s="42">
        <v>0</v>
      </c>
      <c r="J74" s="43">
        <f t="shared" si="48"/>
        <v>1</v>
      </c>
      <c r="K74" s="73"/>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row>
    <row r="75" spans="1:67" s="49" customFormat="1" ht="18">
      <c r="A75" s="39"/>
      <c r="B75" s="44"/>
      <c r="C75" s="44"/>
      <c r="D75" s="45"/>
      <c r="E75" s="80"/>
      <c r="F75" s="80"/>
      <c r="G75" s="46"/>
      <c r="H75" s="46"/>
      <c r="I75" s="47"/>
      <c r="J75" s="48" t="str">
        <f t="shared" si="48"/>
        <v xml:space="preserve"> - </v>
      </c>
      <c r="K75" s="75"/>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row>
    <row r="76" spans="1:67" s="49" customFormat="1" ht="18">
      <c r="A76" s="39"/>
      <c r="B76" s="44"/>
      <c r="C76" s="44"/>
      <c r="D76" s="45"/>
      <c r="E76" s="80"/>
      <c r="F76" s="80"/>
      <c r="G76" s="46"/>
      <c r="H76" s="46"/>
      <c r="I76" s="47"/>
      <c r="J76" s="48" t="str">
        <f t="shared" si="48"/>
        <v xml:space="preserve"> - </v>
      </c>
      <c r="K76" s="75"/>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row>
    <row r="77" spans="1:67" s="54" customFormat="1" ht="18">
      <c r="A77" s="50" t="s">
        <v>121</v>
      </c>
      <c r="B77" s="51"/>
      <c r="C77" s="52"/>
      <c r="D77" s="52"/>
      <c r="E77" s="81"/>
      <c r="F77" s="81"/>
      <c r="G77" s="53"/>
      <c r="H77" s="53"/>
      <c r="I77" s="53"/>
      <c r="J77" s="53"/>
      <c r="K77" s="76"/>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row>
    <row r="78" spans="1:67" s="49" customFormat="1" ht="18">
      <c r="A78" s="55" t="s">
        <v>122</v>
      </c>
      <c r="B78" s="56"/>
      <c r="C78" s="56"/>
      <c r="D78" s="56"/>
      <c r="E78" s="82"/>
      <c r="F78" s="82"/>
      <c r="G78" s="56"/>
      <c r="H78" s="56"/>
      <c r="I78" s="56"/>
      <c r="J78" s="56"/>
      <c r="K78" s="76"/>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row>
    <row r="79" spans="1:67" s="49" customFormat="1" ht="18">
      <c r="A79" s="100" t="str">
        <f ca="1">IF(ISERROR(VALUE(SUBSTITUTE(prevWBS,".",""))),"1",IF(ISERROR(FIND("`",SUBSTITUTE(prevWBS,".","`",1))),TEXT(VALUE(prevWBS)+1,"#"),TEXT(VALUE(LEFT(prevWBS,FIND("`",SUBSTITUTE(prevWBS,".","`",1))-1))+1,"#")))</f>
        <v>1</v>
      </c>
      <c r="B79" s="101" t="s">
        <v>123</v>
      </c>
      <c r="C79" s="57"/>
      <c r="D79" s="58"/>
      <c r="E79" s="77"/>
      <c r="F79" s="78" t="str">
        <f>IF(ISBLANK(E79)," - ",IF(G79=0,E79,E79+G79-1))</f>
        <v xml:space="preserve"> - </v>
      </c>
      <c r="G79" s="41"/>
      <c r="H79" s="41"/>
      <c r="I79" s="42"/>
      <c r="J79" s="43" t="str">
        <f>IF(OR(F79=0,E79=0)," - ",NETWORKDAYS(E79,F79))</f>
        <v xml:space="preserve"> - </v>
      </c>
      <c r="K79" s="73"/>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row>
    <row r="80" spans="1:67" s="49" customFormat="1" ht="18">
      <c r="A80" s="39"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0" s="59" t="s">
        <v>124</v>
      </c>
      <c r="C80" s="59"/>
      <c r="D80" s="58"/>
      <c r="E80" s="77"/>
      <c r="F80" s="78" t="str">
        <f>IF(ISBLANK(E80)," - ",IF(G80=0,E80,E80+G80-1))</f>
        <v xml:space="preserve"> - </v>
      </c>
      <c r="G80" s="41"/>
      <c r="H80" s="41"/>
      <c r="I80" s="42"/>
      <c r="J80" s="43" t="str">
        <f t="shared" ref="J80:J82" si="55">IF(OR(F80=0,E80=0)," - ",NETWORKDAYS(E80,F80))</f>
        <v xml:space="preserve"> - </v>
      </c>
      <c r="K80" s="73"/>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row>
    <row r="81" spans="1:67" s="49" customFormat="1" ht="18">
      <c r="A81" s="39"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1" s="60" t="s">
        <v>125</v>
      </c>
      <c r="C81" s="59"/>
      <c r="D81" s="58"/>
      <c r="E81" s="77"/>
      <c r="F81" s="78" t="str">
        <f>IF(ISBLANK(E81)," - ",IF(G81=0,E81,E81+G81-1))</f>
        <v xml:space="preserve"> - </v>
      </c>
      <c r="G81" s="41"/>
      <c r="H81" s="41"/>
      <c r="I81" s="42"/>
      <c r="J81" s="43" t="str">
        <f t="shared" si="55"/>
        <v xml:space="preserve"> - </v>
      </c>
      <c r="K81" s="73"/>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row>
    <row r="82" spans="1:67" s="49" customFormat="1" ht="18">
      <c r="A82" s="39" t="str">
        <f ca="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2" s="60" t="s">
        <v>126</v>
      </c>
      <c r="C82" s="59"/>
      <c r="D82" s="58"/>
      <c r="E82" s="77"/>
      <c r="F82" s="78" t="str">
        <f>IF(ISBLANK(E82)," - ",IF(G82=0,E82,E82+G82-1))</f>
        <v xml:space="preserve"> - </v>
      </c>
      <c r="G82" s="41"/>
      <c r="H82" s="41"/>
      <c r="I82" s="42"/>
      <c r="J82" s="43" t="str">
        <f t="shared" si="55"/>
        <v xml:space="preserve"> - </v>
      </c>
      <c r="K82" s="73"/>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row>
  </sheetData>
  <sheetProtection formatCells="0" formatColumns="0" formatRows="0" insertRows="0" deleteRows="0"/>
  <mergeCells count="31">
    <mergeCell ref="CR4:CX4"/>
    <mergeCell ref="CY4:DE4"/>
    <mergeCell ref="CK5:CQ5"/>
    <mergeCell ref="CR5:CX5"/>
    <mergeCell ref="CY5:DE5"/>
    <mergeCell ref="BP5:BV5"/>
    <mergeCell ref="BW5:CC5"/>
    <mergeCell ref="CD4:CJ4"/>
    <mergeCell ref="CD5:CJ5"/>
    <mergeCell ref="CK4:CQ4"/>
    <mergeCell ref="BP4:BV4"/>
    <mergeCell ref="BW4:CC4"/>
    <mergeCell ref="AG4:AM4"/>
    <mergeCell ref="AG5:AM5"/>
    <mergeCell ref="BI4:BO4"/>
    <mergeCell ref="BI5:BO5"/>
    <mergeCell ref="AN5:AT5"/>
    <mergeCell ref="AU4:BA4"/>
    <mergeCell ref="AU5:BA5"/>
    <mergeCell ref="AN4:AT4"/>
    <mergeCell ref="BB4:BH4"/>
    <mergeCell ref="BB5:BH5"/>
    <mergeCell ref="L1:AF1"/>
    <mergeCell ref="C5:E5"/>
    <mergeCell ref="S4:Y4"/>
    <mergeCell ref="L4:R4"/>
    <mergeCell ref="C4:E4"/>
    <mergeCell ref="S5:Y5"/>
    <mergeCell ref="L5:R5"/>
    <mergeCell ref="Z4:AF4"/>
    <mergeCell ref="Z5:AF5"/>
  </mergeCells>
  <phoneticPr fontId="3" type="noConversion"/>
  <conditionalFormatting sqref="I8:I82">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7" priority="49">
      <formula>L$6=TODAY()</formula>
    </cfRule>
  </conditionalFormatting>
  <conditionalFormatting sqref="L6:BO82">
    <cfRule type="expression" dxfId="6" priority="12">
      <formula>L$6=TODAY()</formula>
    </cfRule>
  </conditionalFormatting>
  <conditionalFormatting sqref="L8:BO82">
    <cfRule type="expression" dxfId="5" priority="52">
      <formula>AND($E8&lt;=L$6,ROUNDDOWN(($F8-$E8+1)*$I8,0)+$E8-1&gt;=L$6)</formula>
    </cfRule>
    <cfRule type="expression" dxfId="4" priority="53">
      <formula>AND(NOT(ISBLANK($E8)),$E8&lt;=L$6,$F8&gt;=L$6)</formula>
    </cfRule>
  </conditionalFormatting>
  <conditionalFormatting sqref="BP6:CJ7">
    <cfRule type="expression" dxfId="3" priority="4">
      <formula>BP$6=TODAY()</formula>
    </cfRule>
  </conditionalFormatting>
  <conditionalFormatting sqref="BP6:CJ7">
    <cfRule type="expression" dxfId="2" priority="3">
      <formula>BP$6=TODAY()</formula>
    </cfRule>
  </conditionalFormatting>
  <conditionalFormatting sqref="CK6:DE7">
    <cfRule type="expression" dxfId="1" priority="2">
      <formula>CK$6=TODAY()</formula>
    </cfRule>
  </conditionalFormatting>
  <conditionalFormatting sqref="CK6:DE7">
    <cfRule type="expression" dxfId="0" priority="1">
      <formula>CK$6=TODAY()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hyperlinks>
    <hyperlink ref="L1:AF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75:B76 B70 B71:B73 A78:B78 B77 E24 E56 E69 I75:I78 I24 I56 I69:I73 G79 G80:G81 G82 I57:I60 G69:G73 G56 G24 E75:G78" unlockedFormula="1"/>
    <ignoredError sqref="A69 A56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cols>
    <col min="1" max="1" width="5.5703125" customWidth="1"/>
    <col min="2" max="2" width="37.7109375" customWidth="1"/>
    <col min="3" max="3" width="55.140625" customWidth="1"/>
    <col min="4" max="7" width="8.85546875"/>
  </cols>
  <sheetData>
    <row r="1" spans="1:3" ht="30" customHeight="1">
      <c r="A1" s="20" t="s">
        <v>127</v>
      </c>
    </row>
    <row r="4" spans="1:3">
      <c r="C4" s="4" t="s">
        <v>128</v>
      </c>
    </row>
    <row r="5" spans="1:3">
      <c r="C5" s="2" t="s">
        <v>129</v>
      </c>
    </row>
    <row r="6" spans="1:3">
      <c r="C6" s="2"/>
    </row>
    <row r="7" spans="1:3" ht="18">
      <c r="C7" s="13" t="s">
        <v>130</v>
      </c>
    </row>
    <row r="8" spans="1:3">
      <c r="C8" s="14" t="s">
        <v>131</v>
      </c>
    </row>
    <row r="10" spans="1:3">
      <c r="C10" s="2" t="s">
        <v>132</v>
      </c>
    </row>
    <row r="11" spans="1:3">
      <c r="C11" s="2" t="s">
        <v>133</v>
      </c>
    </row>
    <row r="13" spans="1:3" ht="18">
      <c r="C13" s="13" t="s">
        <v>134</v>
      </c>
    </row>
    <row r="16" spans="1:3" ht="15.75">
      <c r="A16" s="16" t="s">
        <v>135</v>
      </c>
    </row>
    <row r="18" spans="2:2" ht="15">
      <c r="B18" s="15" t="s">
        <v>136</v>
      </c>
    </row>
    <row r="19" spans="2:2">
      <c r="B19" s="2" t="s">
        <v>137</v>
      </c>
    </row>
    <row r="20" spans="2:2">
      <c r="B20" s="2" t="s">
        <v>138</v>
      </c>
    </row>
    <row r="22" spans="2:2" ht="15">
      <c r="B22" s="15" t="s">
        <v>139</v>
      </c>
    </row>
    <row r="23" spans="2:2">
      <c r="B23" s="2" t="s">
        <v>140</v>
      </c>
    </row>
    <row r="24" spans="2:2">
      <c r="B24" s="2" t="s">
        <v>141</v>
      </c>
    </row>
    <row r="26" spans="2:2" ht="15">
      <c r="B26" s="15" t="s">
        <v>142</v>
      </c>
    </row>
    <row r="27" spans="2:2">
      <c r="B27" s="2" t="s">
        <v>143</v>
      </c>
    </row>
    <row r="28" spans="2:2">
      <c r="B28" s="2" t="s">
        <v>144</v>
      </c>
    </row>
    <row r="29" spans="2:2">
      <c r="B29" s="2" t="s">
        <v>145</v>
      </c>
    </row>
    <row r="30" spans="2:2">
      <c r="B30" t="s">
        <v>146</v>
      </c>
    </row>
    <row r="31" spans="2:2">
      <c r="B31" t="s">
        <v>147</v>
      </c>
    </row>
    <row r="32" spans="2:2">
      <c r="B32" t="s">
        <v>148</v>
      </c>
    </row>
    <row r="34" spans="2:2" ht="15">
      <c r="B34" s="15" t="s">
        <v>149</v>
      </c>
    </row>
    <row r="35" spans="2:2">
      <c r="B35" s="2" t="s">
        <v>150</v>
      </c>
    </row>
    <row r="36" spans="2:2">
      <c r="B36" s="2" t="s">
        <v>151</v>
      </c>
    </row>
    <row r="37" spans="2:2">
      <c r="B37" s="2" t="s">
        <v>152</v>
      </c>
    </row>
    <row r="39" spans="2:2" ht="15">
      <c r="B39" s="15" t="s">
        <v>153</v>
      </c>
    </row>
    <row r="40" spans="2:2">
      <c r="B40" s="2" t="s">
        <v>154</v>
      </c>
    </row>
    <row r="42" spans="2:2" ht="15">
      <c r="B42" s="15" t="s">
        <v>155</v>
      </c>
    </row>
    <row r="43" spans="2:2">
      <c r="B43" s="2" t="s">
        <v>156</v>
      </c>
    </row>
    <row r="44" spans="2:2">
      <c r="B44" s="2" t="s">
        <v>157</v>
      </c>
    </row>
    <row r="46" spans="2:2" ht="18">
      <c r="B46" s="13" t="s">
        <v>158</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cols>
    <col min="1" max="1" width="5.5703125" style="2" customWidth="1"/>
    <col min="2" max="2" width="90.42578125" style="2" customWidth="1"/>
    <col min="3" max="3" width="16.42578125" style="2" bestFit="1" customWidth="1"/>
    <col min="4" max="16384" width="8.85546875" style="2"/>
  </cols>
  <sheetData>
    <row r="1" spans="1:3" ht="30" customHeight="1">
      <c r="A1" s="24" t="s">
        <v>159</v>
      </c>
      <c r="B1" s="25"/>
    </row>
    <row r="2" spans="1:3" ht="14.25">
      <c r="A2" s="108" t="s">
        <v>131</v>
      </c>
      <c r="B2" s="3"/>
    </row>
    <row r="3" spans="1:3">
      <c r="B3" s="3"/>
    </row>
    <row r="4" spans="1:3" ht="18">
      <c r="A4" s="103" t="s">
        <v>160</v>
      </c>
      <c r="B4" s="16"/>
    </row>
    <row r="5" spans="1:3" ht="57">
      <c r="B5" s="109" t="s">
        <v>161</v>
      </c>
    </row>
    <row r="7" spans="1:3" ht="28.5">
      <c r="B7" s="109" t="s">
        <v>162</v>
      </c>
    </row>
    <row r="9" spans="1:3" ht="14.25">
      <c r="B9" s="108" t="s">
        <v>163</v>
      </c>
    </row>
    <row r="11" spans="1:3" ht="28.5">
      <c r="B11" s="107" t="s">
        <v>164</v>
      </c>
    </row>
    <row r="13" spans="1:3" ht="18">
      <c r="A13" s="137" t="s">
        <v>165</v>
      </c>
      <c r="B13" s="137"/>
    </row>
    <row r="15" spans="1:3" s="104" customFormat="1" ht="18">
      <c r="A15" s="111"/>
      <c r="B15" s="110" t="s">
        <v>166</v>
      </c>
    </row>
    <row r="16" spans="1:3" s="104" customFormat="1" ht="18">
      <c r="A16" s="111"/>
      <c r="B16" s="110" t="s">
        <v>167</v>
      </c>
      <c r="C16" s="106" t="s">
        <v>168</v>
      </c>
    </row>
    <row r="17" spans="1:3" ht="18">
      <c r="A17" s="112"/>
      <c r="B17" s="110" t="s">
        <v>169</v>
      </c>
    </row>
    <row r="18" spans="1:3" ht="18">
      <c r="A18" s="112"/>
      <c r="B18" s="110" t="s">
        <v>170</v>
      </c>
    </row>
    <row r="19" spans="1:3" ht="18">
      <c r="A19" s="112"/>
      <c r="B19" s="110" t="s">
        <v>171</v>
      </c>
    </row>
    <row r="20" spans="1:3" s="104" customFormat="1" ht="18">
      <c r="A20" s="111"/>
      <c r="B20" s="110" t="s">
        <v>172</v>
      </c>
      <c r="C20" s="105" t="s">
        <v>173</v>
      </c>
    </row>
    <row r="21" spans="1:3" ht="18">
      <c r="A21" s="112"/>
      <c r="B21" s="110" t="s">
        <v>174</v>
      </c>
    </row>
    <row r="22" spans="1:3" ht="18">
      <c r="A22" s="112"/>
      <c r="B22" s="113" t="s">
        <v>175</v>
      </c>
    </row>
    <row r="23" spans="1:3" ht="18">
      <c r="A23" s="112"/>
      <c r="B23" s="4"/>
    </row>
    <row r="24" spans="1:3" ht="18">
      <c r="A24" s="137" t="s">
        <v>176</v>
      </c>
      <c r="B24" s="137"/>
    </row>
    <row r="25" spans="1:3" ht="43.5">
      <c r="A25" s="112"/>
      <c r="B25" s="110" t="s">
        <v>177</v>
      </c>
    </row>
    <row r="26" spans="1:3" ht="18">
      <c r="A26" s="112"/>
      <c r="B26" s="110"/>
    </row>
    <row r="27" spans="1:3" ht="18">
      <c r="A27" s="112"/>
      <c r="B27" s="127" t="s">
        <v>178</v>
      </c>
    </row>
    <row r="28" spans="1:3" ht="18">
      <c r="A28" s="112"/>
      <c r="B28" s="110" t="s">
        <v>179</v>
      </c>
    </row>
    <row r="29" spans="1:3" ht="28.5">
      <c r="A29" s="112"/>
      <c r="B29" s="110" t="s">
        <v>180</v>
      </c>
    </row>
    <row r="30" spans="1:3" ht="18">
      <c r="A30" s="112"/>
      <c r="B30" s="110"/>
    </row>
    <row r="31" spans="1:3" ht="18">
      <c r="A31" s="112"/>
      <c r="B31" s="127" t="s">
        <v>181</v>
      </c>
    </row>
    <row r="32" spans="1:3" ht="18">
      <c r="A32" s="112"/>
      <c r="B32" s="110" t="s">
        <v>182</v>
      </c>
    </row>
    <row r="33" spans="1:2" ht="18">
      <c r="A33" s="112"/>
      <c r="B33" s="110" t="s">
        <v>183</v>
      </c>
    </row>
    <row r="34" spans="1:2" ht="18">
      <c r="A34" s="112"/>
      <c r="B34" s="4"/>
    </row>
    <row r="35" spans="1:2" ht="28.5">
      <c r="A35" s="112"/>
      <c r="B35" s="110" t="s">
        <v>184</v>
      </c>
    </row>
    <row r="36" spans="1:2" ht="18">
      <c r="A36" s="112"/>
      <c r="B36" s="114" t="s">
        <v>185</v>
      </c>
    </row>
    <row r="37" spans="1:2" ht="18">
      <c r="A37" s="112"/>
      <c r="B37" s="4"/>
    </row>
    <row r="38" spans="1:2" ht="18">
      <c r="A38" s="137" t="s">
        <v>186</v>
      </c>
      <c r="B38" s="137"/>
    </row>
    <row r="39" spans="1:2" ht="28.5">
      <c r="B39" s="110" t="s">
        <v>187</v>
      </c>
    </row>
    <row r="41" spans="1:2" ht="14.25">
      <c r="B41" s="110" t="s">
        <v>188</v>
      </c>
    </row>
    <row r="43" spans="1:2" ht="28.5">
      <c r="B43" s="110" t="s">
        <v>189</v>
      </c>
    </row>
    <row r="45" spans="1:2" ht="28.5">
      <c r="B45" s="110" t="s">
        <v>190</v>
      </c>
    </row>
    <row r="46" spans="1:2">
      <c r="B46" s="11"/>
    </row>
    <row r="47" spans="1:2" ht="28.5">
      <c r="B47" s="110" t="s">
        <v>191</v>
      </c>
    </row>
    <row r="49" spans="1:2" ht="18">
      <c r="A49" s="137" t="s">
        <v>192</v>
      </c>
      <c r="B49" s="137"/>
    </row>
    <row r="50" spans="1:2" ht="28.5">
      <c r="B50" s="110" t="s">
        <v>193</v>
      </c>
    </row>
    <row r="52" spans="1:2" ht="14.25">
      <c r="A52" s="115" t="s">
        <v>194</v>
      </c>
      <c r="B52" s="110" t="s">
        <v>195</v>
      </c>
    </row>
    <row r="53" spans="1:2" ht="14.25">
      <c r="A53" s="115" t="s">
        <v>196</v>
      </c>
      <c r="B53" s="110" t="s">
        <v>197</v>
      </c>
    </row>
    <row r="54" spans="1:2" ht="14.25">
      <c r="A54" s="115" t="s">
        <v>198</v>
      </c>
      <c r="B54" s="110" t="s">
        <v>199</v>
      </c>
    </row>
    <row r="55" spans="1:2" ht="28.5">
      <c r="A55" s="107"/>
      <c r="B55" s="110" t="s">
        <v>200</v>
      </c>
    </row>
    <row r="56" spans="1:2" ht="28.5">
      <c r="A56" s="107"/>
      <c r="B56" s="110" t="s">
        <v>201</v>
      </c>
    </row>
    <row r="57" spans="1:2" ht="14.25">
      <c r="A57" s="115" t="s">
        <v>202</v>
      </c>
      <c r="B57" s="110" t="s">
        <v>203</v>
      </c>
    </row>
    <row r="58" spans="1:2" ht="14.25">
      <c r="A58" s="107"/>
      <c r="B58" s="110" t="s">
        <v>204</v>
      </c>
    </row>
    <row r="59" spans="1:2" ht="14.25">
      <c r="A59" s="107"/>
      <c r="B59" s="110" t="s">
        <v>205</v>
      </c>
    </row>
    <row r="60" spans="1:2" ht="14.25">
      <c r="A60" s="115" t="s">
        <v>206</v>
      </c>
      <c r="B60" s="110" t="s">
        <v>207</v>
      </c>
    </row>
    <row r="61" spans="1:2" ht="28.5">
      <c r="A61" s="107"/>
      <c r="B61" s="110" t="s">
        <v>208</v>
      </c>
    </row>
    <row r="62" spans="1:2" ht="14.25">
      <c r="A62" s="115" t="s">
        <v>209</v>
      </c>
      <c r="B62" s="110" t="s">
        <v>210</v>
      </c>
    </row>
    <row r="63" spans="1:2" ht="14.25">
      <c r="A63" s="116"/>
      <c r="B63" s="110" t="s">
        <v>211</v>
      </c>
    </row>
    <row r="64" spans="1:2">
      <c r="B64" s="5"/>
    </row>
    <row r="65" spans="1:2" ht="18">
      <c r="A65" s="137" t="s">
        <v>212</v>
      </c>
      <c r="B65" s="137"/>
    </row>
    <row r="66" spans="1:2" ht="42.75">
      <c r="B66" s="110" t="s">
        <v>213</v>
      </c>
    </row>
    <row r="68" spans="1:2" ht="18">
      <c r="A68" s="137" t="s">
        <v>214</v>
      </c>
      <c r="B68" s="137"/>
    </row>
    <row r="69" spans="1:2" ht="15">
      <c r="A69" s="122" t="s">
        <v>215</v>
      </c>
      <c r="B69" s="123" t="s">
        <v>216</v>
      </c>
    </row>
    <row r="70" spans="1:2" ht="28.5">
      <c r="A70" s="116"/>
      <c r="B70" s="121" t="s">
        <v>217</v>
      </c>
    </row>
    <row r="71" spans="1:2" ht="14.25">
      <c r="A71" s="116"/>
      <c r="B71" s="117"/>
    </row>
    <row r="72" spans="1:2" ht="15">
      <c r="A72" s="122" t="s">
        <v>215</v>
      </c>
      <c r="B72" s="123" t="s">
        <v>218</v>
      </c>
    </row>
    <row r="73" spans="1:2" ht="28.5">
      <c r="A73" s="116"/>
      <c r="B73" s="121" t="s">
        <v>219</v>
      </c>
    </row>
    <row r="74" spans="1:2" ht="14.25">
      <c r="A74" s="116"/>
      <c r="B74" s="117"/>
    </row>
    <row r="75" spans="1:2" ht="15">
      <c r="A75" s="122" t="s">
        <v>215</v>
      </c>
      <c r="B75" s="125" t="s">
        <v>220</v>
      </c>
    </row>
    <row r="76" spans="1:2" ht="42.75">
      <c r="A76" s="116"/>
      <c r="B76" s="109" t="s">
        <v>221</v>
      </c>
    </row>
    <row r="77" spans="1:2" ht="14.25">
      <c r="A77" s="116"/>
      <c r="B77" s="116"/>
    </row>
    <row r="78" spans="1:2" ht="15">
      <c r="A78" s="122" t="s">
        <v>215</v>
      </c>
      <c r="B78" s="125" t="s">
        <v>222</v>
      </c>
    </row>
    <row r="79" spans="1:2" ht="28.5">
      <c r="A79" s="116"/>
      <c r="B79" s="109" t="s">
        <v>223</v>
      </c>
    </row>
    <row r="80" spans="1:2" ht="14.25">
      <c r="A80" s="116"/>
      <c r="B80" s="116"/>
    </row>
    <row r="81" spans="1:2" ht="15">
      <c r="A81" s="122" t="s">
        <v>215</v>
      </c>
      <c r="B81" s="125" t="s">
        <v>224</v>
      </c>
    </row>
    <row r="82" spans="1:2" ht="14.25">
      <c r="A82" s="116"/>
      <c r="B82" s="120" t="s">
        <v>225</v>
      </c>
    </row>
    <row r="83" spans="1:2" ht="14.25">
      <c r="A83" s="116"/>
      <c r="B83" s="120" t="s">
        <v>226</v>
      </c>
    </row>
    <row r="84" spans="1:2" ht="14.25">
      <c r="A84" s="116"/>
      <c r="B84" s="120" t="s">
        <v>227</v>
      </c>
    </row>
    <row r="85" spans="1:2" ht="15">
      <c r="A85" s="116"/>
      <c r="B85" s="119"/>
    </row>
    <row r="86" spans="1:2" ht="15">
      <c r="A86" s="122" t="s">
        <v>215</v>
      </c>
      <c r="B86" s="125" t="s">
        <v>228</v>
      </c>
    </row>
    <row r="87" spans="1:2" ht="42.75">
      <c r="A87" s="116"/>
      <c r="B87" s="109" t="s">
        <v>229</v>
      </c>
    </row>
    <row r="88" spans="1:2" ht="14.25">
      <c r="A88" s="116"/>
      <c r="B88" s="118" t="s">
        <v>230</v>
      </c>
    </row>
    <row r="89" spans="1:2" ht="57">
      <c r="A89" s="116"/>
      <c r="B89" s="124" t="s">
        <v>231</v>
      </c>
    </row>
    <row r="90" spans="1:2" ht="14.25">
      <c r="A90" s="116"/>
      <c r="B90" s="116"/>
    </row>
    <row r="91" spans="1:2" ht="15">
      <c r="A91" s="122" t="s">
        <v>215</v>
      </c>
      <c r="B91" s="125" t="s">
        <v>232</v>
      </c>
    </row>
    <row r="92" spans="1:2" ht="28.5">
      <c r="A92" s="107"/>
      <c r="B92" s="120" t="s">
        <v>233</v>
      </c>
    </row>
    <row r="94" spans="1:2">
      <c r="A94" s="17" t="s">
        <v>234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cols>
    <col min="1" max="1" width="5.5703125" style="2" customWidth="1"/>
    <col min="2" max="2" width="82.140625" style="2" customWidth="1"/>
  </cols>
  <sheetData>
    <row r="1" spans="1:3" ht="30" customHeight="1">
      <c r="A1" s="24" t="s">
        <v>235</v>
      </c>
      <c r="B1" s="24"/>
    </row>
    <row r="2" spans="1:3" ht="15">
      <c r="B2" s="28"/>
    </row>
    <row r="3" spans="1:3" ht="15">
      <c r="A3" s="26"/>
      <c r="B3" s="21" t="s">
        <v>236</v>
      </c>
      <c r="C3" s="27"/>
    </row>
    <row r="4" spans="1:3" ht="14.25">
      <c r="A4" s="6"/>
      <c r="B4" s="23" t="s">
        <v>131</v>
      </c>
      <c r="C4" s="7"/>
    </row>
    <row r="5" spans="1:3" ht="15">
      <c r="A5" s="6"/>
      <c r="B5" s="8"/>
      <c r="C5" s="7"/>
    </row>
    <row r="6" spans="1:3" ht="15.75">
      <c r="A6" s="6"/>
      <c r="B6" s="9" t="s">
        <v>234</v>
      </c>
      <c r="C6" s="7"/>
    </row>
    <row r="7" spans="1:3" ht="15">
      <c r="A7" s="6"/>
      <c r="B7" s="8"/>
      <c r="C7" s="7"/>
    </row>
    <row r="8" spans="1:3" ht="30">
      <c r="A8" s="6"/>
      <c r="B8" s="8" t="s">
        <v>237</v>
      </c>
      <c r="C8" s="7"/>
    </row>
    <row r="9" spans="1:3" ht="15">
      <c r="A9" s="6"/>
      <c r="B9" s="8"/>
      <c r="C9" s="7"/>
    </row>
    <row r="10" spans="1:3" ht="46.5">
      <c r="A10" s="6"/>
      <c r="B10" s="8" t="s">
        <v>238</v>
      </c>
      <c r="C10" s="7"/>
    </row>
    <row r="11" spans="1:3" ht="15">
      <c r="A11" s="6"/>
      <c r="B11" s="8"/>
      <c r="C11" s="7"/>
    </row>
    <row r="12" spans="1:3" ht="45">
      <c r="A12" s="6"/>
      <c r="B12" s="8" t="s">
        <v>239</v>
      </c>
      <c r="C12" s="7"/>
    </row>
    <row r="13" spans="1:3" ht="15">
      <c r="A13" s="6"/>
      <c r="B13" s="8"/>
      <c r="C13" s="7"/>
    </row>
    <row r="14" spans="1:3" ht="60">
      <c r="A14" s="6"/>
      <c r="B14" s="8" t="s">
        <v>240</v>
      </c>
      <c r="C14" s="7"/>
    </row>
    <row r="15" spans="1:3" ht="15">
      <c r="A15" s="6"/>
      <c r="B15" s="8"/>
      <c r="C15" s="7"/>
    </row>
    <row r="16" spans="1:3" ht="30.75">
      <c r="A16" s="6"/>
      <c r="B16" s="8" t="s">
        <v>241</v>
      </c>
      <c r="C16" s="7"/>
    </row>
    <row r="17" spans="1:3" ht="15">
      <c r="A17" s="6"/>
      <c r="B17" s="8"/>
      <c r="C17" s="7"/>
    </row>
    <row r="18" spans="1:3" ht="15.75">
      <c r="A18" s="6"/>
      <c r="B18" s="9" t="s">
        <v>242</v>
      </c>
      <c r="C18" s="7"/>
    </row>
    <row r="19" spans="1:3" ht="15">
      <c r="A19" s="6"/>
      <c r="B19" s="22" t="s">
        <v>243</v>
      </c>
      <c r="C19" s="7"/>
    </row>
    <row r="20" spans="1:3" ht="15">
      <c r="A20" s="6"/>
      <c r="B20" s="10"/>
      <c r="C20" s="7"/>
    </row>
    <row r="21" spans="1:3">
      <c r="A21" s="6"/>
      <c r="B21" s="6"/>
      <c r="C21" s="7"/>
    </row>
    <row r="22" spans="1:3">
      <c r="A22" s="6"/>
      <c r="B22" s="6"/>
      <c r="C22" s="7"/>
    </row>
    <row r="23" spans="1:3">
      <c r="A23" s="6"/>
      <c r="B23" s="6"/>
      <c r="C23" s="7"/>
    </row>
    <row r="24" spans="1:3">
      <c r="A24" s="6"/>
      <c r="B24" s="6"/>
      <c r="C24" s="7"/>
    </row>
    <row r="25" spans="1:3">
      <c r="A25" s="6"/>
      <c r="B25" s="6"/>
      <c r="C25" s="7"/>
    </row>
    <row r="26" spans="1:3">
      <c r="A26" s="6"/>
      <c r="B26" s="6"/>
      <c r="C26" s="7"/>
    </row>
    <row r="27" spans="1:3">
      <c r="A27" s="6"/>
      <c r="B27" s="6"/>
      <c r="C27" s="7"/>
    </row>
    <row r="28" spans="1:3">
      <c r="A28" s="6"/>
      <c r="B28" s="6"/>
      <c r="C28" s="7"/>
    </row>
    <row r="29" spans="1:3">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07DD7777E46749B66B21F0DDA2F572" ma:contentTypeVersion="12" ma:contentTypeDescription="Create a new document." ma:contentTypeScope="" ma:versionID="d75636b731ebf0bff8f5f77d6d50b825">
  <xsd:schema xmlns:xsd="http://www.w3.org/2001/XMLSchema" xmlns:xs="http://www.w3.org/2001/XMLSchema" xmlns:p="http://schemas.microsoft.com/office/2006/metadata/properties" xmlns:ns2="5bc5ce46-1eff-4722-9338-521a83f77ace" xmlns:ns3="9c986f3e-8d52-4427-b7fb-dc0c33847236" targetNamespace="http://schemas.microsoft.com/office/2006/metadata/properties" ma:root="true" ma:fieldsID="c503d592d8d0e1df82203d455a01087f" ns2:_="" ns3:_="">
    <xsd:import namespace="5bc5ce46-1eff-4722-9338-521a83f77ace"/>
    <xsd:import namespace="9c986f3e-8d52-4427-b7fb-dc0c33847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c5ce46-1eff-4722-9338-521a83f77a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892c282-ceba-42ac-8ce1-c7c398cdd30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c986f3e-8d52-4427-b7fb-dc0c3384723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d5fcd4f-7c23-41cc-82d1-6bb3767dd9ef}" ma:internalName="TaxCatchAll" ma:showField="CatchAllData" ma:web="9c986f3e-8d52-4427-b7fb-dc0c338472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c5ce46-1eff-4722-9338-521a83f77ace">
      <Terms xmlns="http://schemas.microsoft.com/office/infopath/2007/PartnerControls"/>
    </lcf76f155ced4ddcb4097134ff3c332f>
    <TaxCatchAll xmlns="9c986f3e-8d52-4427-b7fb-dc0c33847236" xsi:nil="true"/>
  </documentManagement>
</p:properties>
</file>

<file path=customXml/itemProps1.xml><?xml version="1.0" encoding="utf-8"?>
<ds:datastoreItem xmlns:ds="http://schemas.openxmlformats.org/officeDocument/2006/customXml" ds:itemID="{AEA44C65-FBB1-401B-BC40-31919198AB4E}"/>
</file>

<file path=customXml/itemProps2.xml><?xml version="1.0" encoding="utf-8"?>
<ds:datastoreItem xmlns:ds="http://schemas.openxmlformats.org/officeDocument/2006/customXml" ds:itemID="{009EDCA1-A5E5-4750-9931-FB91783212AA}"/>
</file>

<file path=customXml/itemProps3.xml><?xml version="1.0" encoding="utf-8"?>
<ds:datastoreItem xmlns:ds="http://schemas.openxmlformats.org/officeDocument/2006/customXml" ds:itemID="{3152521C-1591-4EAB-A251-6C335B3C2AF6}"/>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Brock Drengenberg (Student)</cp:lastModifiedBy>
  <cp:revision/>
  <dcterms:created xsi:type="dcterms:W3CDTF">2010-06-09T16:05:03Z</dcterms:created>
  <dcterms:modified xsi:type="dcterms:W3CDTF">2025-03-04T16:17:11Z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0x0101002A07DD7777E46749B66B21F0DDA2F572</vt:lpwstr>
  </property>
  <property fmtid="{D5CDD505-2E9C-101B-9397-08002B2CF9AE}" pid="6" name="MediaServiceImageTags">
    <vt:lpwstr/>
  </property>
</Properties>
</file>