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John\Desktop\"/>
    </mc:Choice>
  </mc:AlternateContent>
  <xr:revisionPtr revIDLastSave="0" documentId="13_ncr:1_{A0386DA8-8DF6-45A6-8BDD-59937CB3BE62}" xr6:coauthVersionLast="47" xr6:coauthVersionMax="47" xr10:uidLastSave="{00000000-0000-0000-0000-000000000000}"/>
  <bookViews>
    <workbookView xWindow="-120" yWindow="-120" windowWidth="20730" windowHeight="11040" activeTab="2" xr2:uid="{117CEFD9-D82A-4850-937D-F80B39E45D95}"/>
  </bookViews>
  <sheets>
    <sheet name="Clean Data" sheetId="1" r:id="rId1"/>
    <sheet name="PV tables" sheetId="2" r:id="rId2"/>
    <sheet name="Dashboard" sheetId="3" r:id="rId3"/>
  </sheets>
  <definedNames>
    <definedName name="_xlnm._FilterDatabase" localSheetId="0" hidden="1">'Clean Data'!$A$1:$K$31</definedName>
    <definedName name="Slicer_Category">#N/A</definedName>
    <definedName name="Slicer_Product">#N/A</definedName>
    <definedName name="Slicer_Region">#N/A</definedName>
  </definedNames>
  <calcPr calcId="191029"/>
  <pivotCaches>
    <pivotCache cacheId="1" r:id="rId4"/>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1" l="1"/>
  <c r="A10" i="2"/>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A11" i="2"/>
</calcChain>
</file>

<file path=xl/sharedStrings.xml><?xml version="1.0" encoding="utf-8"?>
<sst xmlns="http://schemas.openxmlformats.org/spreadsheetml/2006/main" count="177" uniqueCount="41">
  <si>
    <t>Date</t>
  </si>
  <si>
    <t>Region</t>
  </si>
  <si>
    <t>Product</t>
  </si>
  <si>
    <t>Category</t>
  </si>
  <si>
    <t>Sales</t>
  </si>
  <si>
    <t>Cost</t>
  </si>
  <si>
    <t>Quantity</t>
  </si>
  <si>
    <t>Discount</t>
  </si>
  <si>
    <t>Customer_Type</t>
  </si>
  <si>
    <t>North</t>
  </si>
  <si>
    <t>Laptop</t>
  </si>
  <si>
    <t>Electronics</t>
  </si>
  <si>
    <t>Corporate</t>
  </si>
  <si>
    <t>South</t>
  </si>
  <si>
    <t>Phone</t>
  </si>
  <si>
    <t>Consumer</t>
  </si>
  <si>
    <t>East</t>
  </si>
  <si>
    <t>Chair</t>
  </si>
  <si>
    <t>Furniture</t>
  </si>
  <si>
    <t>Home Office</t>
  </si>
  <si>
    <t>West</t>
  </si>
  <si>
    <t>Desk</t>
  </si>
  <si>
    <t>Tablet</t>
  </si>
  <si>
    <t>Printer</t>
  </si>
  <si>
    <t>Sum of Sales</t>
  </si>
  <si>
    <t>Profit</t>
  </si>
  <si>
    <t>P-Margin</t>
  </si>
  <si>
    <t>Sum of Profit</t>
  </si>
  <si>
    <t>Profit by Region</t>
  </si>
  <si>
    <t>Row Labels</t>
  </si>
  <si>
    <t>Grand Total</t>
  </si>
  <si>
    <t>Total Sales</t>
  </si>
  <si>
    <t>Total Profit</t>
  </si>
  <si>
    <t>Profit by Category</t>
  </si>
  <si>
    <t>Profit by Customer type</t>
  </si>
  <si>
    <t>Profit by Product type</t>
  </si>
  <si>
    <t>Jan</t>
  </si>
  <si>
    <t>Feb</t>
  </si>
  <si>
    <t>Mar</t>
  </si>
  <si>
    <t>Profit by Month</t>
  </si>
  <si>
    <t>Discount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</si>
</sst>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12"/>
      <name val="Calibri"/>
      <family val="2"/>
      <scheme val="minor"/>
    </font>
    <font>
      <b/>
      <sz val="14"/>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2" borderId="0" xfId="0" applyFont="1" applyFill="1"/>
    <xf numFmtId="164" fontId="0" fillId="0" borderId="0" xfId="1" applyNumberFormat="1" applyFont="1"/>
    <xf numFmtId="0" fontId="0" fillId="0" borderId="0" xfId="0" applyNumberFormat="1"/>
    <xf numFmtId="0" fontId="4" fillId="0" borderId="0" xfId="0" applyFont="1"/>
    <xf numFmtId="0" fontId="1" fillId="0" borderId="0" xfId="0" applyFont="1"/>
    <xf numFmtId="0" fontId="3" fillId="2" borderId="0" xfId="0" applyFont="1" applyFill="1" applyAlignment="1">
      <alignment horizontal="center"/>
    </xf>
    <xf numFmtId="0" fontId="1" fillId="2" borderId="0" xfId="0" applyFont="1" applyFill="1" applyAlignment="1">
      <alignment horizontal="center"/>
    </xf>
  </cellXfs>
  <cellStyles count="2">
    <cellStyle name="Currency" xfId="1" builtinId="4"/>
    <cellStyle name="Normal" xfId="0" builtinId="0"/>
  </cellStyles>
  <dxfs count="8">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9" formatCode="m/d/yyyy"/>
    </dxf>
  </dxfs>
  <tableStyles count="1" defaultTableStyle="TableStyleMedium2" defaultPivotStyle="PivotStyleLight16">
    <tableStyle name="Slicer Style 1" pivot="0" table="0" count="0" xr9:uid="{D70988E6-487C-4D1F-94A9-B0D2E6E2CF19}"/>
  </tableStyles>
  <colors>
    <mruColors>
      <color rgb="FFF397D4"/>
      <color rgb="FF78370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DASHBOARD11.xlsx]PV tables!PivotTable5</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Profit</a:t>
            </a:r>
            <a:r>
              <a:rPr lang="en-US" b="0" cap="none" spc="0" baseline="0">
                <a:ln w="0"/>
                <a:solidFill>
                  <a:schemeClr val="tx1"/>
                </a:solidFill>
                <a:effectLst>
                  <a:outerShdw blurRad="38100" dist="19050" dir="2700000" algn="tl" rotWithShape="0">
                    <a:schemeClr val="dk1">
                      <a:alpha val="40000"/>
                    </a:schemeClr>
                  </a:outerShdw>
                </a:effectLst>
              </a:rPr>
              <a:t> by Region</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36963696369636961"/>
          <c:y val="8.3134404579518054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 tables'!$D$4</c:f>
              <c:strCache>
                <c:ptCount val="1"/>
                <c:pt idx="0">
                  <c:v>Total</c:v>
                </c:pt>
              </c:strCache>
            </c:strRef>
          </c:tx>
          <c:spPr>
            <a:solidFill>
              <a:schemeClr val="accent1"/>
            </a:solidFill>
            <a:ln>
              <a:noFill/>
            </a:ln>
            <a:effectLst/>
          </c:spPr>
          <c:invertIfNegative val="0"/>
          <c:cat>
            <c:strRef>
              <c:f>'PV tables'!$C$5:$C$9</c:f>
              <c:strCache>
                <c:ptCount val="4"/>
                <c:pt idx="0">
                  <c:v>North</c:v>
                </c:pt>
                <c:pt idx="1">
                  <c:v>South</c:v>
                </c:pt>
                <c:pt idx="2">
                  <c:v>West</c:v>
                </c:pt>
                <c:pt idx="3">
                  <c:v>East</c:v>
                </c:pt>
              </c:strCache>
            </c:strRef>
          </c:cat>
          <c:val>
            <c:numRef>
              <c:f>'PV tables'!$D$5:$D$9</c:f>
              <c:numCache>
                <c:formatCode>_("$"* #,##0_);_("$"* \(#,##0\);_("$"* "-"??_);_(@_)</c:formatCode>
                <c:ptCount val="4"/>
                <c:pt idx="0">
                  <c:v>1900</c:v>
                </c:pt>
                <c:pt idx="1">
                  <c:v>1500</c:v>
                </c:pt>
                <c:pt idx="2">
                  <c:v>1340</c:v>
                </c:pt>
                <c:pt idx="3">
                  <c:v>1210</c:v>
                </c:pt>
              </c:numCache>
            </c:numRef>
          </c:val>
          <c:extLst>
            <c:ext xmlns:c16="http://schemas.microsoft.com/office/drawing/2014/chart" uri="{C3380CC4-5D6E-409C-BE32-E72D297353CC}">
              <c16:uniqueId val="{00000000-9371-4AE3-B271-C98B1A0A1050}"/>
            </c:ext>
          </c:extLst>
        </c:ser>
        <c:dLbls>
          <c:showLegendKey val="0"/>
          <c:showVal val="0"/>
          <c:showCatName val="0"/>
          <c:showSerName val="0"/>
          <c:showPercent val="0"/>
          <c:showBubbleSize val="0"/>
        </c:dLbls>
        <c:gapWidth val="219"/>
        <c:overlap val="-27"/>
        <c:axId val="1924842495"/>
        <c:axId val="1924848735"/>
      </c:barChart>
      <c:catAx>
        <c:axId val="192484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24848735"/>
        <c:crosses val="autoZero"/>
        <c:auto val="1"/>
        <c:lblAlgn val="ctr"/>
        <c:lblOffset val="100"/>
        <c:noMultiLvlLbl val="0"/>
      </c:catAx>
      <c:valAx>
        <c:axId val="1924848735"/>
        <c:scaling>
          <c:orientation val="minMax"/>
        </c:scaling>
        <c:delete val="0"/>
        <c:axPos val="l"/>
        <c:numFmt formatCode="_(&quot;$&quot;* #,##0_);_(&quot;$&quot;* \(#,##0\);_(&quot;$&quot;* &quot;-&quot;??_);_(@_)"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484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DASHBOARD11.xlsx]PV tables!PivotTable6</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Profit</a:t>
            </a:r>
            <a:r>
              <a:rPr lang="en-US" b="0" cap="none" spc="0" baseline="0">
                <a:ln w="0"/>
                <a:solidFill>
                  <a:schemeClr val="tx1"/>
                </a:solidFill>
                <a:effectLst>
                  <a:outerShdw blurRad="38100" dist="19050" dir="2700000" algn="tl" rotWithShape="0">
                    <a:schemeClr val="dk1">
                      <a:alpha val="40000"/>
                    </a:schemeClr>
                  </a:outerShdw>
                </a:effectLst>
              </a:rPr>
              <a:t> by Category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 tables'!$G$4</c:f>
              <c:strCache>
                <c:ptCount val="1"/>
                <c:pt idx="0">
                  <c:v>Total</c:v>
                </c:pt>
              </c:strCache>
            </c:strRef>
          </c:tx>
          <c:spPr>
            <a:solidFill>
              <a:schemeClr val="accent1"/>
            </a:solidFill>
            <a:ln>
              <a:noFill/>
            </a:ln>
            <a:effectLst/>
          </c:spPr>
          <c:invertIfNegative val="0"/>
          <c:cat>
            <c:strRef>
              <c:f>'PV tables'!$F$5:$F$7</c:f>
              <c:strCache>
                <c:ptCount val="2"/>
                <c:pt idx="0">
                  <c:v>Electronics</c:v>
                </c:pt>
                <c:pt idx="1">
                  <c:v>Furniture</c:v>
                </c:pt>
              </c:strCache>
            </c:strRef>
          </c:cat>
          <c:val>
            <c:numRef>
              <c:f>'PV tables'!$G$5:$G$7</c:f>
              <c:numCache>
                <c:formatCode>_("$"* #,##0_);_("$"* \(#,##0\);_("$"* "-"??_);_(@_)</c:formatCode>
                <c:ptCount val="2"/>
                <c:pt idx="0">
                  <c:v>4560</c:v>
                </c:pt>
                <c:pt idx="1">
                  <c:v>1390</c:v>
                </c:pt>
              </c:numCache>
            </c:numRef>
          </c:val>
          <c:extLst>
            <c:ext xmlns:c16="http://schemas.microsoft.com/office/drawing/2014/chart" uri="{C3380CC4-5D6E-409C-BE32-E72D297353CC}">
              <c16:uniqueId val="{00000000-156A-4BEF-8398-B5E1C54E3424}"/>
            </c:ext>
          </c:extLst>
        </c:ser>
        <c:dLbls>
          <c:showLegendKey val="0"/>
          <c:showVal val="0"/>
          <c:showCatName val="0"/>
          <c:showSerName val="0"/>
          <c:showPercent val="0"/>
          <c:showBubbleSize val="0"/>
        </c:dLbls>
        <c:gapWidth val="219"/>
        <c:overlap val="-27"/>
        <c:axId val="2038322671"/>
        <c:axId val="2038309359"/>
      </c:barChart>
      <c:catAx>
        <c:axId val="203832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38309359"/>
        <c:crosses val="autoZero"/>
        <c:auto val="1"/>
        <c:lblAlgn val="ctr"/>
        <c:lblOffset val="100"/>
        <c:noMultiLvlLbl val="0"/>
      </c:catAx>
      <c:valAx>
        <c:axId val="2038309359"/>
        <c:scaling>
          <c:orientation val="minMax"/>
        </c:scaling>
        <c:delete val="0"/>
        <c:axPos val="l"/>
        <c:numFmt formatCode="_(&quot;$&quot;* #,##0_);_(&quot;$&quot;* \(#,##0\);_(&quot;$&quot;* &quot;-&quot;??_);_(@_)"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8322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DASHBOARD11.xlsx]PV tables!PivotTable7</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350" b="0" cap="none" spc="0">
                <a:ln w="0"/>
                <a:solidFill>
                  <a:schemeClr val="tx1"/>
                </a:solidFill>
                <a:effectLst>
                  <a:outerShdw blurRad="38100" dist="19050" dir="2700000" algn="tl" rotWithShape="0">
                    <a:schemeClr val="dk1">
                      <a:alpha val="40000"/>
                    </a:schemeClr>
                  </a:outerShdw>
                </a:effectLst>
              </a:rPr>
              <a:t>Profit</a:t>
            </a:r>
            <a:r>
              <a:rPr lang="en-US" sz="1350" b="0" cap="none" spc="0" baseline="0">
                <a:ln w="0"/>
                <a:solidFill>
                  <a:schemeClr val="tx1"/>
                </a:solidFill>
                <a:effectLst>
                  <a:outerShdw blurRad="38100" dist="19050" dir="2700000" algn="tl" rotWithShape="0">
                    <a:schemeClr val="dk1">
                      <a:alpha val="40000"/>
                    </a:schemeClr>
                  </a:outerShdw>
                </a:effectLst>
              </a:rPr>
              <a:t> by Customer type</a:t>
            </a:r>
            <a:endParaRPr lang="en-US" sz="1350"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10175936456326341"/>
          <c:y val="0.19903234987192867"/>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'PV tables'!$J$4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43-4DB0-BE74-DD387BCC44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43-4DB0-BE74-DD387BCC44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43-4DB0-BE74-DD387BCC4429}"/>
              </c:ext>
            </c:extLst>
          </c:dPt>
          <c:cat>
            <c:strRef>
              <c:f>'PV tables'!$I$5:$I$8</c:f>
              <c:strCache>
                <c:ptCount val="3"/>
                <c:pt idx="0">
                  <c:v>Corporate</c:v>
                </c:pt>
                <c:pt idx="1">
                  <c:v>Consumer</c:v>
                </c:pt>
                <c:pt idx="2">
                  <c:v>Home Office</c:v>
                </c:pt>
              </c:strCache>
            </c:strRef>
          </c:cat>
          <c:val>
            <c:numRef>
              <c:f>'PV tables'!$J$5:$J$8</c:f>
              <c:numCache>
                <c:formatCode>_("$"* #,##0_);_("$"* \(#,##0\);_("$"* "-"??_);_(@_)</c:formatCode>
                <c:ptCount val="3"/>
                <c:pt idx="0">
                  <c:v>2690</c:v>
                </c:pt>
                <c:pt idx="1">
                  <c:v>2480</c:v>
                </c:pt>
                <c:pt idx="2">
                  <c:v>780</c:v>
                </c:pt>
              </c:numCache>
            </c:numRef>
          </c:val>
          <c:extLst>
            <c:ext xmlns:c16="http://schemas.microsoft.com/office/drawing/2014/chart" uri="{C3380CC4-5D6E-409C-BE32-E72D297353CC}">
              <c16:uniqueId val="{00000006-3943-4DB0-BE74-DD387BCC44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DASHBOARD11.xlsx]PV tables!PivotTable8</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Product</a:t>
            </a:r>
            <a:r>
              <a:rPr lang="en-US" b="0" cap="none" spc="0" baseline="0">
                <a:ln w="0"/>
                <a:solidFill>
                  <a:schemeClr val="tx1"/>
                </a:solidFill>
                <a:effectLst>
                  <a:outerShdw blurRad="38100" dist="19050" dir="2700000" algn="tl" rotWithShape="0">
                    <a:schemeClr val="dk1">
                      <a:alpha val="40000"/>
                    </a:schemeClr>
                  </a:outerShdw>
                </a:effectLst>
              </a:rPr>
              <a:t> Performance</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33053691413598052"/>
          <c:y val="9.7810039370078733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 tables'!$M$4</c:f>
              <c:strCache>
                <c:ptCount val="1"/>
                <c:pt idx="0">
                  <c:v>Total</c:v>
                </c:pt>
              </c:strCache>
            </c:strRef>
          </c:tx>
          <c:spPr>
            <a:ln w="28575" cap="rnd">
              <a:solidFill>
                <a:schemeClr val="accent1"/>
              </a:solidFill>
              <a:round/>
            </a:ln>
            <a:effectLst/>
          </c:spPr>
          <c:marker>
            <c:symbol val="none"/>
          </c:marker>
          <c:cat>
            <c:strRef>
              <c:f>'PV tables'!$L$5:$L$11</c:f>
              <c:strCache>
                <c:ptCount val="6"/>
                <c:pt idx="0">
                  <c:v>Laptop</c:v>
                </c:pt>
                <c:pt idx="1">
                  <c:v>Phone</c:v>
                </c:pt>
                <c:pt idx="2">
                  <c:v>Desk</c:v>
                </c:pt>
                <c:pt idx="3">
                  <c:v>Tablet</c:v>
                </c:pt>
                <c:pt idx="4">
                  <c:v>Printer</c:v>
                </c:pt>
                <c:pt idx="5">
                  <c:v>Chair</c:v>
                </c:pt>
              </c:strCache>
            </c:strRef>
          </c:cat>
          <c:val>
            <c:numRef>
              <c:f>'PV tables'!$M$5:$M$11</c:f>
              <c:numCache>
                <c:formatCode>_("$"* #,##0_);_("$"* \(#,##0\);_("$"* "-"??_);_(@_)</c:formatCode>
                <c:ptCount val="6"/>
                <c:pt idx="0">
                  <c:v>1900</c:v>
                </c:pt>
                <c:pt idx="1">
                  <c:v>1280</c:v>
                </c:pt>
                <c:pt idx="2">
                  <c:v>920</c:v>
                </c:pt>
                <c:pt idx="3">
                  <c:v>880</c:v>
                </c:pt>
                <c:pt idx="4">
                  <c:v>500</c:v>
                </c:pt>
                <c:pt idx="5">
                  <c:v>470</c:v>
                </c:pt>
              </c:numCache>
            </c:numRef>
          </c:val>
          <c:smooth val="0"/>
          <c:extLst>
            <c:ext xmlns:c16="http://schemas.microsoft.com/office/drawing/2014/chart" uri="{C3380CC4-5D6E-409C-BE32-E72D297353CC}">
              <c16:uniqueId val="{00000000-1372-4008-AED8-554939569FDF}"/>
            </c:ext>
          </c:extLst>
        </c:ser>
        <c:dLbls>
          <c:showLegendKey val="0"/>
          <c:showVal val="0"/>
          <c:showCatName val="0"/>
          <c:showSerName val="0"/>
          <c:showPercent val="0"/>
          <c:showBubbleSize val="0"/>
        </c:dLbls>
        <c:smooth val="0"/>
        <c:axId val="2043738751"/>
        <c:axId val="2043730431"/>
      </c:lineChart>
      <c:catAx>
        <c:axId val="204373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43730431"/>
        <c:crosses val="autoZero"/>
        <c:auto val="1"/>
        <c:lblAlgn val="ctr"/>
        <c:lblOffset val="100"/>
        <c:noMultiLvlLbl val="0"/>
      </c:catAx>
      <c:valAx>
        <c:axId val="2043730431"/>
        <c:scaling>
          <c:orientation val="minMax"/>
        </c:scaling>
        <c:delete val="0"/>
        <c:axPos val="l"/>
        <c:numFmt formatCode="_(&quot;$&quot;* #,##0_);_(&quot;$&quot;* \(#,##0\);_(&quot;$&quot;* &quot;-&quot;??_);_(@_)"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373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DASHBOARD11.xlsx]PV tables!PivotTable13</c:name>
    <c:fmtId val="16"/>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Monthly</a:t>
            </a:r>
            <a:r>
              <a:rPr lang="en-US" b="0" cap="none" spc="0" baseline="0">
                <a:ln w="0"/>
                <a:solidFill>
                  <a:schemeClr val="tx1"/>
                </a:solidFill>
                <a:effectLst>
                  <a:outerShdw blurRad="38100" dist="19050" dir="2700000" algn="tl" rotWithShape="0">
                    <a:schemeClr val="dk1">
                      <a:alpha val="40000"/>
                    </a:schemeClr>
                  </a:outerShdw>
                </a:effectLst>
              </a:rPr>
              <a:t> Profit trend</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17641456582633055"/>
          <c:y val="0.12519685039370076"/>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 tables'!$P$4</c:f>
              <c:strCache>
                <c:ptCount val="1"/>
                <c:pt idx="0">
                  <c:v>Total</c:v>
                </c:pt>
              </c:strCache>
            </c:strRef>
          </c:tx>
          <c:spPr>
            <a:solidFill>
              <a:schemeClr val="accent1"/>
            </a:solidFill>
            <a:ln>
              <a:noFill/>
            </a:ln>
            <a:effectLst/>
          </c:spPr>
          <c:invertIfNegative val="0"/>
          <c:cat>
            <c:strRef>
              <c:f>'PV tables'!$O$5:$O$8</c:f>
              <c:strCache>
                <c:ptCount val="3"/>
                <c:pt idx="0">
                  <c:v>Mar</c:v>
                </c:pt>
                <c:pt idx="1">
                  <c:v>Jan</c:v>
                </c:pt>
                <c:pt idx="2">
                  <c:v>Feb</c:v>
                </c:pt>
              </c:strCache>
            </c:strRef>
          </c:cat>
          <c:val>
            <c:numRef>
              <c:f>'PV tables'!$P$5:$P$8</c:f>
              <c:numCache>
                <c:formatCode>_("$"* #,##0_);_("$"* \(#,##0\);_("$"* "-"??_);_(@_)</c:formatCode>
                <c:ptCount val="3"/>
                <c:pt idx="0">
                  <c:v>2100</c:v>
                </c:pt>
                <c:pt idx="1">
                  <c:v>2050</c:v>
                </c:pt>
                <c:pt idx="2">
                  <c:v>1800</c:v>
                </c:pt>
              </c:numCache>
            </c:numRef>
          </c:val>
          <c:extLst>
            <c:ext xmlns:c16="http://schemas.microsoft.com/office/drawing/2014/chart" uri="{C3380CC4-5D6E-409C-BE32-E72D297353CC}">
              <c16:uniqueId val="{00000000-6B5B-427C-89D1-AE6F99465FF8}"/>
            </c:ext>
          </c:extLst>
        </c:ser>
        <c:dLbls>
          <c:showLegendKey val="0"/>
          <c:showVal val="0"/>
          <c:showCatName val="0"/>
          <c:showSerName val="0"/>
          <c:showPercent val="0"/>
          <c:showBubbleSize val="0"/>
        </c:dLbls>
        <c:gapWidth val="219"/>
        <c:overlap val="-27"/>
        <c:axId val="2038302287"/>
        <c:axId val="2038319759"/>
      </c:barChart>
      <c:catAx>
        <c:axId val="203830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38319759"/>
        <c:crosses val="autoZero"/>
        <c:auto val="1"/>
        <c:lblAlgn val="ctr"/>
        <c:lblOffset val="100"/>
        <c:noMultiLvlLbl val="0"/>
      </c:catAx>
      <c:valAx>
        <c:axId val="2038319759"/>
        <c:scaling>
          <c:orientation val="minMax"/>
        </c:scaling>
        <c:delete val="0"/>
        <c:axPos val="l"/>
        <c:numFmt formatCode="_(&quot;$&quot;* #,##0_);_(&quot;$&quot;* \(#,##0\);_(&quot;$&quot;* &quot;-&quot;??_);_(@_)"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83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142873</xdr:colOff>
      <xdr:row>0</xdr:row>
      <xdr:rowOff>0</xdr:rowOff>
    </xdr:from>
    <xdr:to>
      <xdr:col>18</xdr:col>
      <xdr:colOff>114300</xdr:colOff>
      <xdr:row>36</xdr:row>
      <xdr:rowOff>123825</xdr:rowOff>
    </xdr:to>
    <xdr:sp macro="" textlink="">
      <xdr:nvSpPr>
        <xdr:cNvPr id="5" name="Rectangle: Rounded Corners 4">
          <a:extLst>
            <a:ext uri="{FF2B5EF4-FFF2-40B4-BE49-F238E27FC236}">
              <a16:creationId xmlns:a16="http://schemas.microsoft.com/office/drawing/2014/main" id="{8C3807AB-CBF4-4B34-9F1E-CCE82AA68B91}"/>
            </a:ext>
          </a:extLst>
        </xdr:cNvPr>
        <xdr:cNvSpPr/>
      </xdr:nvSpPr>
      <xdr:spPr>
        <a:xfrm>
          <a:off x="142873" y="0"/>
          <a:ext cx="10899009" cy="6958798"/>
        </a:xfrm>
        <a:prstGeom prst="roundRect">
          <a:avLst>
            <a:gd name="adj" fmla="val 162"/>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xdr:colOff>
      <xdr:row>0</xdr:row>
      <xdr:rowOff>9526</xdr:rowOff>
    </xdr:from>
    <xdr:to>
      <xdr:col>2</xdr:col>
      <xdr:colOff>161925</xdr:colOff>
      <xdr:row>2</xdr:row>
      <xdr:rowOff>152400</xdr:rowOff>
    </xdr:to>
    <xdr:sp macro="" textlink="">
      <xdr:nvSpPr>
        <xdr:cNvPr id="6" name="Rectangle: Rounded Corners 5">
          <a:extLst>
            <a:ext uri="{FF2B5EF4-FFF2-40B4-BE49-F238E27FC236}">
              <a16:creationId xmlns:a16="http://schemas.microsoft.com/office/drawing/2014/main" id="{286430D0-73D5-453F-A685-62FDE9BE8931}"/>
            </a:ext>
          </a:extLst>
        </xdr:cNvPr>
        <xdr:cNvSpPr/>
      </xdr:nvSpPr>
      <xdr:spPr>
        <a:xfrm>
          <a:off x="19049" y="9526"/>
          <a:ext cx="1362076" cy="523874"/>
        </a:xfrm>
        <a:prstGeom prst="roundRect">
          <a:avLst/>
        </a:prstGeom>
        <a:gradFill>
          <a:gsLst>
            <a:gs pos="0">
              <a:schemeClr val="accent1"/>
            </a:gs>
            <a:gs pos="50000">
              <a:schemeClr val="accent1">
                <a:lumMod val="105000"/>
                <a:satMod val="103000"/>
                <a:tint val="73000"/>
              </a:schemeClr>
            </a:gs>
            <a:gs pos="100000">
              <a:schemeClr val="accent1">
                <a:lumMod val="105000"/>
                <a:satMod val="109000"/>
                <a:tint val="81000"/>
              </a:schemeClr>
            </a:gs>
          </a:gsLst>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361950</xdr:colOff>
      <xdr:row>0</xdr:row>
      <xdr:rowOff>0</xdr:rowOff>
    </xdr:from>
    <xdr:to>
      <xdr:col>17</xdr:col>
      <xdr:colOff>514351</xdr:colOff>
      <xdr:row>2</xdr:row>
      <xdr:rowOff>142875</xdr:rowOff>
    </xdr:to>
    <xdr:sp macro="" textlink="">
      <xdr:nvSpPr>
        <xdr:cNvPr id="7" name="Rectangle: Rounded Corners 6">
          <a:extLst>
            <a:ext uri="{FF2B5EF4-FFF2-40B4-BE49-F238E27FC236}">
              <a16:creationId xmlns:a16="http://schemas.microsoft.com/office/drawing/2014/main" id="{BE939648-AA03-41F7-996B-1CB1E920B3FA}"/>
            </a:ext>
          </a:extLst>
        </xdr:cNvPr>
        <xdr:cNvSpPr/>
      </xdr:nvSpPr>
      <xdr:spPr>
        <a:xfrm>
          <a:off x="1581150" y="0"/>
          <a:ext cx="9296401" cy="523875"/>
        </a:xfrm>
        <a:prstGeom prst="roundRect">
          <a:avLst/>
        </a:prstGeom>
        <a:gradFill>
          <a:gsLst>
            <a:gs pos="0">
              <a:schemeClr val="accent1"/>
            </a:gs>
            <a:gs pos="50000">
              <a:schemeClr val="accent1">
                <a:lumMod val="105000"/>
                <a:satMod val="103000"/>
                <a:tint val="73000"/>
              </a:schemeClr>
            </a:gs>
            <a:gs pos="100000">
              <a:schemeClr val="accent1">
                <a:lumMod val="105000"/>
                <a:satMod val="109000"/>
                <a:tint val="81000"/>
              </a:schemeClr>
            </a:gs>
          </a:gsLst>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38100</xdr:colOff>
      <xdr:row>2</xdr:row>
      <xdr:rowOff>171451</xdr:rowOff>
    </xdr:from>
    <xdr:to>
      <xdr:col>2</xdr:col>
      <xdr:colOff>314325</xdr:colOff>
      <xdr:row>30</xdr:row>
      <xdr:rowOff>9525</xdr:rowOff>
    </xdr:to>
    <xdr:sp macro="" textlink="">
      <xdr:nvSpPr>
        <xdr:cNvPr id="11" name="Rectangle: Rounded Corners 10">
          <a:extLst>
            <a:ext uri="{FF2B5EF4-FFF2-40B4-BE49-F238E27FC236}">
              <a16:creationId xmlns:a16="http://schemas.microsoft.com/office/drawing/2014/main" id="{F46E7570-A7EA-40D7-BE1E-EC0A6A9F16DF}"/>
            </a:ext>
          </a:extLst>
        </xdr:cNvPr>
        <xdr:cNvSpPr/>
      </xdr:nvSpPr>
      <xdr:spPr>
        <a:xfrm>
          <a:off x="38100" y="552451"/>
          <a:ext cx="1495425" cy="5172074"/>
        </a:xfrm>
        <a:prstGeom prst="roundRect">
          <a:avLst/>
        </a:prstGeom>
        <a:gradFill>
          <a:gsLst>
            <a:gs pos="0">
              <a:schemeClr val="accent1"/>
            </a:gs>
            <a:gs pos="50000">
              <a:schemeClr val="accent1">
                <a:lumMod val="105000"/>
                <a:satMod val="103000"/>
                <a:tint val="73000"/>
              </a:schemeClr>
            </a:gs>
            <a:gs pos="100000">
              <a:schemeClr val="accent1">
                <a:lumMod val="105000"/>
                <a:satMod val="109000"/>
                <a:tint val="81000"/>
              </a:schemeClr>
            </a:gs>
          </a:gsLst>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476249</xdr:colOff>
      <xdr:row>3</xdr:row>
      <xdr:rowOff>47626</xdr:rowOff>
    </xdr:from>
    <xdr:to>
      <xdr:col>6</xdr:col>
      <xdr:colOff>342900</xdr:colOff>
      <xdr:row>5</xdr:row>
      <xdr:rowOff>104775</xdr:rowOff>
    </xdr:to>
    <xdr:sp macro="" textlink="">
      <xdr:nvSpPr>
        <xdr:cNvPr id="12" name="Rectangle: Rounded Corners 11">
          <a:extLst>
            <a:ext uri="{FF2B5EF4-FFF2-40B4-BE49-F238E27FC236}">
              <a16:creationId xmlns:a16="http://schemas.microsoft.com/office/drawing/2014/main" id="{B3A4B3BE-861A-4ABF-B4DE-594F316C3D52}"/>
            </a:ext>
          </a:extLst>
        </xdr:cNvPr>
        <xdr:cNvSpPr/>
      </xdr:nvSpPr>
      <xdr:spPr>
        <a:xfrm>
          <a:off x="1695449" y="619126"/>
          <a:ext cx="2305051" cy="438149"/>
        </a:xfrm>
        <a:prstGeom prst="roundRect">
          <a:avLst/>
        </a:prstGeom>
        <a:gradFill>
          <a:gsLst>
            <a:gs pos="19488">
              <a:srgbClr val="ADCFD8"/>
            </a:gs>
            <a:gs pos="0">
              <a:schemeClr val="accent6">
                <a:lumMod val="20000"/>
                <a:lumOff val="80000"/>
              </a:schemeClr>
            </a:gs>
            <a:gs pos="48000">
              <a:schemeClr val="accent5">
                <a:lumMod val="97000"/>
                <a:lumOff val="3000"/>
              </a:schemeClr>
            </a:gs>
            <a:gs pos="100000">
              <a:schemeClr val="accent5">
                <a:lumMod val="60000"/>
                <a:lumOff val="40000"/>
              </a:schemeClr>
            </a:gs>
          </a:gsLst>
          <a:lin ang="162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504823</xdr:colOff>
      <xdr:row>5</xdr:row>
      <xdr:rowOff>133351</xdr:rowOff>
    </xdr:from>
    <xdr:to>
      <xdr:col>10</xdr:col>
      <xdr:colOff>419101</xdr:colOff>
      <xdr:row>17</xdr:row>
      <xdr:rowOff>1</xdr:rowOff>
    </xdr:to>
    <xdr:sp macro="" textlink="">
      <xdr:nvSpPr>
        <xdr:cNvPr id="14" name="Rectangle: Rounded Corners 13">
          <a:extLst>
            <a:ext uri="{FF2B5EF4-FFF2-40B4-BE49-F238E27FC236}">
              <a16:creationId xmlns:a16="http://schemas.microsoft.com/office/drawing/2014/main" id="{865E81FB-3ED4-459A-AB86-154763C843D7}"/>
            </a:ext>
          </a:extLst>
        </xdr:cNvPr>
        <xdr:cNvSpPr/>
      </xdr:nvSpPr>
      <xdr:spPr>
        <a:xfrm>
          <a:off x="1724023" y="1085851"/>
          <a:ext cx="4791078" cy="2152650"/>
        </a:xfrm>
        <a:prstGeom prst="roundRect">
          <a:avLst/>
        </a:prstGeom>
        <a:gradFill>
          <a:gsLst>
            <a:gs pos="19488">
              <a:srgbClr val="ADCFD8"/>
            </a:gs>
            <a:gs pos="0">
              <a:schemeClr val="accent6">
                <a:lumMod val="20000"/>
                <a:lumOff val="80000"/>
              </a:schemeClr>
            </a:gs>
            <a:gs pos="48000">
              <a:schemeClr val="accent5">
                <a:lumMod val="97000"/>
                <a:lumOff val="3000"/>
              </a:schemeClr>
            </a:gs>
            <a:gs pos="100000">
              <a:schemeClr val="accent5">
                <a:lumMod val="60000"/>
                <a:lumOff val="40000"/>
              </a:schemeClr>
            </a:gs>
          </a:gsLst>
          <a:lin ang="162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533397</xdr:colOff>
      <xdr:row>2</xdr:row>
      <xdr:rowOff>161927</xdr:rowOff>
    </xdr:from>
    <xdr:to>
      <xdr:col>14</xdr:col>
      <xdr:colOff>123825</xdr:colOff>
      <xdr:row>21</xdr:row>
      <xdr:rowOff>76203</xdr:rowOff>
    </xdr:to>
    <xdr:sp macro="" textlink="">
      <xdr:nvSpPr>
        <xdr:cNvPr id="16" name="Rectangle: Rounded Corners 15">
          <a:extLst>
            <a:ext uri="{FF2B5EF4-FFF2-40B4-BE49-F238E27FC236}">
              <a16:creationId xmlns:a16="http://schemas.microsoft.com/office/drawing/2014/main" id="{7F3EB589-8B49-4C73-939E-14A0E93EC3B2}"/>
            </a:ext>
          </a:extLst>
        </xdr:cNvPr>
        <xdr:cNvSpPr/>
      </xdr:nvSpPr>
      <xdr:spPr>
        <a:xfrm rot="5400000">
          <a:off x="5876923" y="1295401"/>
          <a:ext cx="3533776" cy="2028828"/>
        </a:xfrm>
        <a:prstGeom prst="roundRect">
          <a:avLst/>
        </a:prstGeom>
        <a:gradFill>
          <a:gsLst>
            <a:gs pos="19488">
              <a:srgbClr val="ADCFD8"/>
            </a:gs>
            <a:gs pos="0">
              <a:schemeClr val="accent6">
                <a:lumMod val="20000"/>
                <a:lumOff val="80000"/>
              </a:schemeClr>
            </a:gs>
            <a:gs pos="48000">
              <a:schemeClr val="accent5">
                <a:lumMod val="97000"/>
                <a:lumOff val="3000"/>
              </a:schemeClr>
            </a:gs>
            <a:gs pos="100000">
              <a:schemeClr val="accent5">
                <a:lumMod val="60000"/>
                <a:lumOff val="40000"/>
              </a:schemeClr>
            </a:gs>
          </a:gsLst>
          <a:lin ang="162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457199</xdr:colOff>
      <xdr:row>17</xdr:row>
      <xdr:rowOff>38100</xdr:rowOff>
    </xdr:from>
    <xdr:to>
      <xdr:col>10</xdr:col>
      <xdr:colOff>419101</xdr:colOff>
      <xdr:row>29</xdr:row>
      <xdr:rowOff>171449</xdr:rowOff>
    </xdr:to>
    <xdr:sp macro="" textlink="">
      <xdr:nvSpPr>
        <xdr:cNvPr id="17" name="Rectangle: Rounded Corners 16">
          <a:extLst>
            <a:ext uri="{FF2B5EF4-FFF2-40B4-BE49-F238E27FC236}">
              <a16:creationId xmlns:a16="http://schemas.microsoft.com/office/drawing/2014/main" id="{31D2F1A0-1671-4ABB-9CE5-76CC901CC9D1}"/>
            </a:ext>
          </a:extLst>
        </xdr:cNvPr>
        <xdr:cNvSpPr/>
      </xdr:nvSpPr>
      <xdr:spPr>
        <a:xfrm>
          <a:off x="1676399" y="3276600"/>
          <a:ext cx="4838702" cy="2419349"/>
        </a:xfrm>
        <a:prstGeom prst="roundRect">
          <a:avLst/>
        </a:prstGeom>
        <a:gradFill>
          <a:gsLst>
            <a:gs pos="19488">
              <a:srgbClr val="ADCFD8"/>
            </a:gs>
            <a:gs pos="0">
              <a:schemeClr val="accent6">
                <a:lumMod val="20000"/>
                <a:lumOff val="80000"/>
              </a:schemeClr>
            </a:gs>
            <a:gs pos="48000">
              <a:schemeClr val="accent5">
                <a:lumMod val="97000"/>
                <a:lumOff val="3000"/>
              </a:schemeClr>
            </a:gs>
            <a:gs pos="100000">
              <a:schemeClr val="accent5">
                <a:lumMod val="60000"/>
                <a:lumOff val="40000"/>
              </a:schemeClr>
            </a:gs>
          </a:gsLst>
          <a:lin ang="162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180975</xdr:colOff>
      <xdr:row>3</xdr:row>
      <xdr:rowOff>0</xdr:rowOff>
    </xdr:from>
    <xdr:to>
      <xdr:col>17</xdr:col>
      <xdr:colOff>533401</xdr:colOff>
      <xdr:row>11</xdr:row>
      <xdr:rowOff>57150</xdr:rowOff>
    </xdr:to>
    <xdr:sp macro="" textlink="">
      <xdr:nvSpPr>
        <xdr:cNvPr id="19" name="Rectangle: Rounded Corners 18">
          <a:extLst>
            <a:ext uri="{FF2B5EF4-FFF2-40B4-BE49-F238E27FC236}">
              <a16:creationId xmlns:a16="http://schemas.microsoft.com/office/drawing/2014/main" id="{8C5585A5-8FE5-4021-97CA-6ED387B57A96}"/>
            </a:ext>
          </a:extLst>
        </xdr:cNvPr>
        <xdr:cNvSpPr/>
      </xdr:nvSpPr>
      <xdr:spPr>
        <a:xfrm>
          <a:off x="8715375" y="571500"/>
          <a:ext cx="2181226" cy="1581150"/>
        </a:xfrm>
        <a:prstGeom prst="roundRect">
          <a:avLst/>
        </a:prstGeom>
        <a:gradFill>
          <a:gsLst>
            <a:gs pos="19488">
              <a:srgbClr val="ADCFD8"/>
            </a:gs>
            <a:gs pos="0">
              <a:schemeClr val="accent6">
                <a:lumMod val="20000"/>
                <a:lumOff val="80000"/>
              </a:schemeClr>
            </a:gs>
            <a:gs pos="48000">
              <a:schemeClr val="accent5">
                <a:lumMod val="97000"/>
                <a:lumOff val="3000"/>
              </a:schemeClr>
            </a:gs>
            <a:gs pos="100000">
              <a:schemeClr val="accent5">
                <a:lumMod val="60000"/>
                <a:lumOff val="40000"/>
              </a:schemeClr>
            </a:gs>
          </a:gsLst>
          <a:lin ang="162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114298</xdr:colOff>
      <xdr:row>11</xdr:row>
      <xdr:rowOff>171450</xdr:rowOff>
    </xdr:from>
    <xdr:to>
      <xdr:col>18</xdr:col>
      <xdr:colOff>85725</xdr:colOff>
      <xdr:row>22</xdr:row>
      <xdr:rowOff>9525</xdr:rowOff>
    </xdr:to>
    <xdr:sp macro="" textlink="">
      <xdr:nvSpPr>
        <xdr:cNvPr id="20" name="Rectangle: Rounded Corners 19">
          <a:extLst>
            <a:ext uri="{FF2B5EF4-FFF2-40B4-BE49-F238E27FC236}">
              <a16:creationId xmlns:a16="http://schemas.microsoft.com/office/drawing/2014/main" id="{5C30C2CB-ADFF-42FD-90F9-8D06A9491F5B}"/>
            </a:ext>
          </a:extLst>
        </xdr:cNvPr>
        <xdr:cNvSpPr/>
      </xdr:nvSpPr>
      <xdr:spPr>
        <a:xfrm>
          <a:off x="8648698" y="2266950"/>
          <a:ext cx="2409827" cy="1933575"/>
        </a:xfrm>
        <a:prstGeom prst="roundRect">
          <a:avLst/>
        </a:prstGeom>
        <a:gradFill>
          <a:gsLst>
            <a:gs pos="19488">
              <a:srgbClr val="ADCFD8"/>
            </a:gs>
            <a:gs pos="0">
              <a:schemeClr val="accent6">
                <a:lumMod val="20000"/>
                <a:lumOff val="80000"/>
              </a:schemeClr>
            </a:gs>
            <a:gs pos="48000">
              <a:schemeClr val="accent5">
                <a:lumMod val="97000"/>
                <a:lumOff val="3000"/>
              </a:schemeClr>
            </a:gs>
            <a:gs pos="100000">
              <a:schemeClr val="accent5">
                <a:lumMod val="60000"/>
                <a:lumOff val="40000"/>
              </a:schemeClr>
            </a:gs>
          </a:gsLst>
          <a:lin ang="162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76200</xdr:colOff>
      <xdr:row>0</xdr:row>
      <xdr:rowOff>57150</xdr:rowOff>
    </xdr:from>
    <xdr:to>
      <xdr:col>8</xdr:col>
      <xdr:colOff>561975</xdr:colOff>
      <xdr:row>2</xdr:row>
      <xdr:rowOff>114300</xdr:rowOff>
    </xdr:to>
    <xdr:sp macro="" textlink="">
      <xdr:nvSpPr>
        <xdr:cNvPr id="22" name="Rectangle 21">
          <a:extLst>
            <a:ext uri="{FF2B5EF4-FFF2-40B4-BE49-F238E27FC236}">
              <a16:creationId xmlns:a16="http://schemas.microsoft.com/office/drawing/2014/main" id="{48B1E08A-9183-426C-AF98-6434D2771482}"/>
            </a:ext>
          </a:extLst>
        </xdr:cNvPr>
        <xdr:cNvSpPr/>
      </xdr:nvSpPr>
      <xdr:spPr>
        <a:xfrm>
          <a:off x="2514600" y="57150"/>
          <a:ext cx="2924175" cy="438150"/>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PROFITABILITY</a:t>
          </a:r>
          <a:r>
            <a:rPr lang="en-US" sz="1800" b="1" baseline="0"/>
            <a:t> DASHBOARD</a:t>
          </a:r>
          <a:endParaRPr lang="en-US" sz="1800" b="1"/>
        </a:p>
      </xdr:txBody>
    </xdr:sp>
    <xdr:clientData/>
  </xdr:twoCellAnchor>
  <xdr:twoCellAnchor editAs="oneCell">
    <xdr:from>
      <xdr:col>3</xdr:col>
      <xdr:colOff>95250</xdr:colOff>
      <xdr:row>0</xdr:row>
      <xdr:rowOff>57150</xdr:rowOff>
    </xdr:from>
    <xdr:to>
      <xdr:col>4</xdr:col>
      <xdr:colOff>57150</xdr:colOff>
      <xdr:row>2</xdr:row>
      <xdr:rowOff>133350</xdr:rowOff>
    </xdr:to>
    <xdr:pic>
      <xdr:nvPicPr>
        <xdr:cNvPr id="24" name="Graphic 23" descr="Bar graph with upward trend with solid fill">
          <a:extLst>
            <a:ext uri="{FF2B5EF4-FFF2-40B4-BE49-F238E27FC236}">
              <a16:creationId xmlns:a16="http://schemas.microsoft.com/office/drawing/2014/main" id="{38B4CFFC-1DBC-4E14-B3FD-AFA55E56B8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24050" y="57150"/>
          <a:ext cx="571500" cy="457200"/>
        </a:xfrm>
        <a:prstGeom prst="rect">
          <a:avLst/>
        </a:prstGeom>
      </xdr:spPr>
    </xdr:pic>
    <xdr:clientData/>
  </xdr:twoCellAnchor>
  <xdr:twoCellAnchor>
    <xdr:from>
      <xdr:col>6</xdr:col>
      <xdr:colOff>419098</xdr:colOff>
      <xdr:row>3</xdr:row>
      <xdr:rowOff>38100</xdr:rowOff>
    </xdr:from>
    <xdr:to>
      <xdr:col>10</xdr:col>
      <xdr:colOff>285749</xdr:colOff>
      <xdr:row>5</xdr:row>
      <xdr:rowOff>95249</xdr:rowOff>
    </xdr:to>
    <xdr:sp macro="" textlink="">
      <xdr:nvSpPr>
        <xdr:cNvPr id="25" name="Rectangle: Rounded Corners 24">
          <a:extLst>
            <a:ext uri="{FF2B5EF4-FFF2-40B4-BE49-F238E27FC236}">
              <a16:creationId xmlns:a16="http://schemas.microsoft.com/office/drawing/2014/main" id="{A6EBE27F-14E3-4A2D-8C59-E7E52D598874}"/>
            </a:ext>
          </a:extLst>
        </xdr:cNvPr>
        <xdr:cNvSpPr/>
      </xdr:nvSpPr>
      <xdr:spPr>
        <a:xfrm>
          <a:off x="4076698" y="609600"/>
          <a:ext cx="2305051" cy="438149"/>
        </a:xfrm>
        <a:prstGeom prst="roundRect">
          <a:avLst/>
        </a:prstGeom>
        <a:gradFill>
          <a:gsLst>
            <a:gs pos="19488">
              <a:srgbClr val="ADCFD8"/>
            </a:gs>
            <a:gs pos="0">
              <a:schemeClr val="accent6">
                <a:lumMod val="20000"/>
                <a:lumOff val="80000"/>
              </a:schemeClr>
            </a:gs>
            <a:gs pos="48000">
              <a:schemeClr val="accent5">
                <a:lumMod val="97000"/>
                <a:lumOff val="3000"/>
              </a:schemeClr>
            </a:gs>
            <a:gs pos="100000">
              <a:schemeClr val="accent5">
                <a:lumMod val="60000"/>
                <a:lumOff val="40000"/>
              </a:schemeClr>
            </a:gs>
          </a:gsLst>
          <a:lin ang="162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409575</xdr:colOff>
      <xdr:row>2</xdr:row>
      <xdr:rowOff>171449</xdr:rowOff>
    </xdr:from>
    <xdr:to>
      <xdr:col>7</xdr:col>
      <xdr:colOff>476250</xdr:colOff>
      <xdr:row>5</xdr:row>
      <xdr:rowOff>85724</xdr:rowOff>
    </xdr:to>
    <xdr:pic>
      <xdr:nvPicPr>
        <xdr:cNvPr id="27" name="Graphic 26" descr="Coins with solid fill">
          <a:extLst>
            <a:ext uri="{FF2B5EF4-FFF2-40B4-BE49-F238E27FC236}">
              <a16:creationId xmlns:a16="http://schemas.microsoft.com/office/drawing/2014/main" id="{FF2FAC64-C7F5-48BA-8FB7-523FBAE5835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67175" y="552449"/>
          <a:ext cx="676275" cy="485775"/>
        </a:xfrm>
        <a:prstGeom prst="rect">
          <a:avLst/>
        </a:prstGeom>
      </xdr:spPr>
    </xdr:pic>
    <xdr:clientData/>
  </xdr:twoCellAnchor>
  <xdr:twoCellAnchor editAs="oneCell">
    <xdr:from>
      <xdr:col>2</xdr:col>
      <xdr:colOff>419100</xdr:colOff>
      <xdr:row>2</xdr:row>
      <xdr:rowOff>171449</xdr:rowOff>
    </xdr:from>
    <xdr:to>
      <xdr:col>4</xdr:col>
      <xdr:colOff>114300</xdr:colOff>
      <xdr:row>5</xdr:row>
      <xdr:rowOff>161924</xdr:rowOff>
    </xdr:to>
    <xdr:pic>
      <xdr:nvPicPr>
        <xdr:cNvPr id="29" name="Graphic 28" descr="Venn diagram with solid fill">
          <a:extLst>
            <a:ext uri="{FF2B5EF4-FFF2-40B4-BE49-F238E27FC236}">
              <a16:creationId xmlns:a16="http://schemas.microsoft.com/office/drawing/2014/main" id="{66EB3444-67AA-485B-8951-FCEA12DABA4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38300" y="552449"/>
          <a:ext cx="914400" cy="561975"/>
        </a:xfrm>
        <a:prstGeom prst="rect">
          <a:avLst/>
        </a:prstGeom>
      </xdr:spPr>
    </xdr:pic>
    <xdr:clientData/>
  </xdr:twoCellAnchor>
  <xdr:twoCellAnchor>
    <xdr:from>
      <xdr:col>3</xdr:col>
      <xdr:colOff>600075</xdr:colOff>
      <xdr:row>2</xdr:row>
      <xdr:rowOff>180976</xdr:rowOff>
    </xdr:from>
    <xdr:to>
      <xdr:col>6</xdr:col>
      <xdr:colOff>76200</xdr:colOff>
      <xdr:row>4</xdr:row>
      <xdr:rowOff>57150</xdr:rowOff>
    </xdr:to>
    <xdr:sp macro="" textlink="">
      <xdr:nvSpPr>
        <xdr:cNvPr id="2" name="Rectangle: Rounded Corners 1">
          <a:extLst>
            <a:ext uri="{FF2B5EF4-FFF2-40B4-BE49-F238E27FC236}">
              <a16:creationId xmlns:a16="http://schemas.microsoft.com/office/drawing/2014/main" id="{BC7FEC34-FA46-4D53-BB2E-FEA0FD8D2399}"/>
            </a:ext>
          </a:extLst>
        </xdr:cNvPr>
        <xdr:cNvSpPr/>
      </xdr:nvSpPr>
      <xdr:spPr>
        <a:xfrm>
          <a:off x="2428875" y="561976"/>
          <a:ext cx="1304925" cy="257174"/>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latin typeface="+mn-lt"/>
            </a:rPr>
            <a:t>TOTAL SALES</a:t>
          </a:r>
        </a:p>
      </xdr:txBody>
    </xdr:sp>
    <xdr:clientData/>
  </xdr:twoCellAnchor>
  <xdr:twoCellAnchor>
    <xdr:from>
      <xdr:col>7</xdr:col>
      <xdr:colOff>447675</xdr:colOff>
      <xdr:row>2</xdr:row>
      <xdr:rowOff>171450</xdr:rowOff>
    </xdr:from>
    <xdr:to>
      <xdr:col>9</xdr:col>
      <xdr:colOff>381000</xdr:colOff>
      <xdr:row>4</xdr:row>
      <xdr:rowOff>47624</xdr:rowOff>
    </xdr:to>
    <xdr:sp macro="" textlink="">
      <xdr:nvSpPr>
        <xdr:cNvPr id="23" name="Rectangle: Rounded Corners 22">
          <a:extLst>
            <a:ext uri="{FF2B5EF4-FFF2-40B4-BE49-F238E27FC236}">
              <a16:creationId xmlns:a16="http://schemas.microsoft.com/office/drawing/2014/main" id="{DE85A0FD-DB55-42EB-B914-7A20BD810F83}"/>
            </a:ext>
          </a:extLst>
        </xdr:cNvPr>
        <xdr:cNvSpPr/>
      </xdr:nvSpPr>
      <xdr:spPr>
        <a:xfrm>
          <a:off x="4714875" y="552450"/>
          <a:ext cx="1152525" cy="257174"/>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latin typeface="+mj-lt"/>
            </a:rPr>
            <a:t>TOTAL PROFIT</a:t>
          </a:r>
        </a:p>
      </xdr:txBody>
    </xdr:sp>
    <xdr:clientData/>
  </xdr:twoCellAnchor>
  <xdr:twoCellAnchor>
    <xdr:from>
      <xdr:col>4</xdr:col>
      <xdr:colOff>9524</xdr:colOff>
      <xdr:row>4</xdr:row>
      <xdr:rowOff>1</xdr:rowOff>
    </xdr:from>
    <xdr:to>
      <xdr:col>6</xdr:col>
      <xdr:colOff>95249</xdr:colOff>
      <xdr:row>5</xdr:row>
      <xdr:rowOff>66675</xdr:rowOff>
    </xdr:to>
    <xdr:sp macro="" textlink="">
      <xdr:nvSpPr>
        <xdr:cNvPr id="26" name="Rectangle: Rounded Corners 25">
          <a:extLst>
            <a:ext uri="{FF2B5EF4-FFF2-40B4-BE49-F238E27FC236}">
              <a16:creationId xmlns:a16="http://schemas.microsoft.com/office/drawing/2014/main" id="{AA4E3F5B-19FE-4B4F-B894-AA030FFD0801}"/>
            </a:ext>
          </a:extLst>
        </xdr:cNvPr>
        <xdr:cNvSpPr/>
      </xdr:nvSpPr>
      <xdr:spPr>
        <a:xfrm>
          <a:off x="2447924" y="762001"/>
          <a:ext cx="1304925" cy="257174"/>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t> </a:t>
          </a:r>
        </a:p>
      </xdr:txBody>
    </xdr:sp>
    <xdr:clientData/>
  </xdr:twoCellAnchor>
  <xdr:twoCellAnchor>
    <xdr:from>
      <xdr:col>4</xdr:col>
      <xdr:colOff>9525</xdr:colOff>
      <xdr:row>3</xdr:row>
      <xdr:rowOff>180976</xdr:rowOff>
    </xdr:from>
    <xdr:to>
      <xdr:col>6</xdr:col>
      <xdr:colOff>95250</xdr:colOff>
      <xdr:row>5</xdr:row>
      <xdr:rowOff>57150</xdr:rowOff>
    </xdr:to>
    <xdr:sp macro="" textlink="Dashboard!$A$10">
      <xdr:nvSpPr>
        <xdr:cNvPr id="28" name="Rectangle: Rounded Corners 27">
          <a:extLst>
            <a:ext uri="{FF2B5EF4-FFF2-40B4-BE49-F238E27FC236}">
              <a16:creationId xmlns:a16="http://schemas.microsoft.com/office/drawing/2014/main" id="{DE5B6835-DD0E-4D70-93E9-0BBA4F2C08D8}"/>
            </a:ext>
          </a:extLst>
        </xdr:cNvPr>
        <xdr:cNvSpPr/>
      </xdr:nvSpPr>
      <xdr:spPr>
        <a:xfrm>
          <a:off x="2447925" y="752476"/>
          <a:ext cx="1304925" cy="257174"/>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79C3CA49-ABC0-428F-8DE6-A0E089CC55ED}" type="TxLink">
            <a:rPr lang="en-US" sz="1100" b="0" i="0" u="none" strike="noStrike">
              <a:solidFill>
                <a:srgbClr val="000000"/>
              </a:solidFill>
              <a:latin typeface="Calibri"/>
              <a:cs typeface="Calibri"/>
            </a:rPr>
            <a:pPr algn="l"/>
            <a:t> </a:t>
          </a:fld>
          <a:endParaRPr lang="en-US" sz="1200" b="1">
            <a:latin typeface="+mn-lt"/>
          </a:endParaRPr>
        </a:p>
      </xdr:txBody>
    </xdr:sp>
    <xdr:clientData/>
  </xdr:twoCellAnchor>
  <xdr:twoCellAnchor>
    <xdr:from>
      <xdr:col>4</xdr:col>
      <xdr:colOff>0</xdr:colOff>
      <xdr:row>3</xdr:row>
      <xdr:rowOff>171451</xdr:rowOff>
    </xdr:from>
    <xdr:to>
      <xdr:col>6</xdr:col>
      <xdr:colOff>85725</xdr:colOff>
      <xdr:row>5</xdr:row>
      <xdr:rowOff>47625</xdr:rowOff>
    </xdr:to>
    <xdr:sp macro="" textlink="Dashboard!$A$10">
      <xdr:nvSpPr>
        <xdr:cNvPr id="30" name="Rectangle: Rounded Corners 29">
          <a:extLst>
            <a:ext uri="{FF2B5EF4-FFF2-40B4-BE49-F238E27FC236}">
              <a16:creationId xmlns:a16="http://schemas.microsoft.com/office/drawing/2014/main" id="{11CCEC60-991B-43D3-AE67-A04527058A5A}"/>
            </a:ext>
          </a:extLst>
        </xdr:cNvPr>
        <xdr:cNvSpPr/>
      </xdr:nvSpPr>
      <xdr:spPr>
        <a:xfrm>
          <a:off x="2438400" y="742951"/>
          <a:ext cx="1304925" cy="257174"/>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E2CFC32-FAFD-4AA7-9690-EAFC4F8BC18B}" type="TxLink">
            <a:rPr lang="en-US" sz="1100" b="0" i="0" u="none" strike="noStrike">
              <a:solidFill>
                <a:srgbClr val="000000"/>
              </a:solidFill>
              <a:latin typeface="Calibri"/>
              <a:cs typeface="Calibri"/>
            </a:rPr>
            <a:pPr algn="l"/>
            <a:t> </a:t>
          </a:fld>
          <a:endParaRPr lang="en-US" sz="1200" b="1">
            <a:latin typeface="+mn-lt"/>
          </a:endParaRPr>
        </a:p>
      </xdr:txBody>
    </xdr:sp>
    <xdr:clientData/>
  </xdr:twoCellAnchor>
  <xdr:twoCellAnchor>
    <xdr:from>
      <xdr:col>3</xdr:col>
      <xdr:colOff>581025</xdr:colOff>
      <xdr:row>4</xdr:row>
      <xdr:rowOff>1</xdr:rowOff>
    </xdr:from>
    <xdr:to>
      <xdr:col>6</xdr:col>
      <xdr:colOff>57150</xdr:colOff>
      <xdr:row>5</xdr:row>
      <xdr:rowOff>66675</xdr:rowOff>
    </xdr:to>
    <xdr:sp macro="" textlink="">
      <xdr:nvSpPr>
        <xdr:cNvPr id="31" name="Rectangle: Rounded Corners 30">
          <a:extLst>
            <a:ext uri="{FF2B5EF4-FFF2-40B4-BE49-F238E27FC236}">
              <a16:creationId xmlns:a16="http://schemas.microsoft.com/office/drawing/2014/main" id="{B40F59CA-A7A5-48F6-B3AB-72D5C36D1035}"/>
            </a:ext>
          </a:extLst>
        </xdr:cNvPr>
        <xdr:cNvSpPr/>
      </xdr:nvSpPr>
      <xdr:spPr>
        <a:xfrm>
          <a:off x="2409825" y="762001"/>
          <a:ext cx="1304925" cy="257174"/>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i="0" u="none" strike="noStrike">
              <a:solidFill>
                <a:schemeClr val="dk1"/>
              </a:solidFill>
              <a:effectLst/>
              <a:latin typeface="+mn-lt"/>
              <a:ea typeface="+mn-ea"/>
              <a:cs typeface="+mn-cs"/>
            </a:rPr>
            <a:t> </a:t>
          </a:r>
          <a:r>
            <a:rPr lang="en-US" sz="1200" b="1" i="0" u="none" strike="noStrike">
              <a:solidFill>
                <a:schemeClr val="dk1"/>
              </a:solidFill>
              <a:effectLst/>
              <a:latin typeface="+mn-lt"/>
              <a:ea typeface="+mn-ea"/>
              <a:cs typeface="+mn-cs"/>
            </a:rPr>
            <a:t>$ </a:t>
          </a:r>
          <a:r>
            <a:rPr lang="en-US" sz="1200" b="1" i="0" u="none" strike="noStrike" baseline="0">
              <a:solidFill>
                <a:schemeClr val="dk1"/>
              </a:solidFill>
              <a:effectLst/>
              <a:latin typeface="+mn-lt"/>
              <a:ea typeface="+mn-ea"/>
              <a:cs typeface="+mn-cs"/>
            </a:rPr>
            <a:t>   </a:t>
          </a:r>
          <a:r>
            <a:rPr lang="en-US" sz="1200" b="1" i="0" u="none" strike="noStrike">
              <a:solidFill>
                <a:schemeClr val="dk1"/>
              </a:solidFill>
              <a:effectLst/>
              <a:latin typeface="+mn-lt"/>
              <a:ea typeface="+mn-ea"/>
              <a:cs typeface="+mn-cs"/>
            </a:rPr>
            <a:t>20,050 </a:t>
          </a:r>
          <a:endParaRPr lang="en-US" sz="1200" b="1">
            <a:latin typeface="+mn-lt"/>
          </a:endParaRPr>
        </a:p>
        <a:p>
          <a:pPr algn="l"/>
          <a:endParaRPr lang="en-US" sz="1200" b="1">
            <a:latin typeface="+mn-lt"/>
          </a:endParaRPr>
        </a:p>
        <a:p>
          <a:pPr algn="l"/>
          <a:endParaRPr lang="en-US" sz="1200" b="1">
            <a:latin typeface="+mn-lt"/>
          </a:endParaRPr>
        </a:p>
        <a:p>
          <a:pPr algn="l"/>
          <a:endParaRPr lang="en-US" sz="1200" b="1">
            <a:latin typeface="+mn-lt"/>
          </a:endParaRPr>
        </a:p>
        <a:p>
          <a:pPr algn="l"/>
          <a:endParaRPr lang="en-US" sz="1200" b="1">
            <a:latin typeface="+mn-lt"/>
          </a:endParaRPr>
        </a:p>
      </xdr:txBody>
    </xdr:sp>
    <xdr:clientData/>
  </xdr:twoCellAnchor>
  <xdr:twoCellAnchor>
    <xdr:from>
      <xdr:col>7</xdr:col>
      <xdr:colOff>400050</xdr:colOff>
      <xdr:row>3</xdr:row>
      <xdr:rowOff>171451</xdr:rowOff>
    </xdr:from>
    <xdr:to>
      <xdr:col>9</xdr:col>
      <xdr:colOff>485775</xdr:colOff>
      <xdr:row>5</xdr:row>
      <xdr:rowOff>47625</xdr:rowOff>
    </xdr:to>
    <xdr:sp macro="" textlink="">
      <xdr:nvSpPr>
        <xdr:cNvPr id="32" name="Rectangle: Rounded Corners 31">
          <a:extLst>
            <a:ext uri="{FF2B5EF4-FFF2-40B4-BE49-F238E27FC236}">
              <a16:creationId xmlns:a16="http://schemas.microsoft.com/office/drawing/2014/main" id="{312945EC-6724-4097-B3AE-45808EE3D654}"/>
            </a:ext>
          </a:extLst>
        </xdr:cNvPr>
        <xdr:cNvSpPr/>
      </xdr:nvSpPr>
      <xdr:spPr>
        <a:xfrm>
          <a:off x="4667250" y="742951"/>
          <a:ext cx="1304925" cy="257174"/>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i="0" u="none" strike="noStrike">
              <a:solidFill>
                <a:schemeClr val="dk1"/>
              </a:solidFill>
              <a:effectLst/>
              <a:latin typeface="+mn-lt"/>
              <a:ea typeface="+mn-ea"/>
              <a:cs typeface="+mn-cs"/>
            </a:rPr>
            <a:t>  </a:t>
          </a:r>
          <a:r>
            <a:rPr lang="en-US" sz="1200" b="1" i="0" u="none" strike="noStrike">
              <a:solidFill>
                <a:schemeClr val="dk1"/>
              </a:solidFill>
              <a:effectLst/>
              <a:latin typeface="+mn-lt"/>
              <a:ea typeface="+mn-ea"/>
              <a:cs typeface="+mn-cs"/>
            </a:rPr>
            <a:t>$ </a:t>
          </a:r>
          <a:r>
            <a:rPr lang="en-US" sz="1200" b="1" i="0" u="none" strike="noStrike" baseline="0">
              <a:solidFill>
                <a:schemeClr val="dk1"/>
              </a:solidFill>
              <a:effectLst/>
              <a:latin typeface="+mn-lt"/>
              <a:ea typeface="+mn-ea"/>
              <a:cs typeface="+mn-cs"/>
            </a:rPr>
            <a:t> </a:t>
          </a:r>
          <a:r>
            <a:rPr lang="en-US" sz="1200" b="1" i="0" u="none" strike="noStrike">
              <a:solidFill>
                <a:schemeClr val="dk1"/>
              </a:solidFill>
              <a:effectLst/>
              <a:latin typeface="+mn-lt"/>
              <a:ea typeface="+mn-ea"/>
              <a:cs typeface="+mn-cs"/>
            </a:rPr>
            <a:t>  5,950 </a:t>
          </a:r>
          <a:endParaRPr lang="en-US" sz="1200" b="1">
            <a:latin typeface="+mn-lt"/>
          </a:endParaRPr>
        </a:p>
        <a:p>
          <a:pPr algn="l"/>
          <a:endParaRPr lang="en-US" sz="1200" b="1">
            <a:latin typeface="+mn-lt"/>
          </a:endParaRPr>
        </a:p>
        <a:p>
          <a:pPr algn="l"/>
          <a:endParaRPr lang="en-US" sz="1200" b="1">
            <a:latin typeface="+mn-lt"/>
          </a:endParaRPr>
        </a:p>
        <a:p>
          <a:pPr algn="l"/>
          <a:endParaRPr lang="en-US" sz="1200" b="1">
            <a:latin typeface="+mn-lt"/>
          </a:endParaRPr>
        </a:p>
        <a:p>
          <a:pPr algn="l"/>
          <a:endParaRPr lang="en-US" sz="1200" b="1">
            <a:latin typeface="+mn-lt"/>
          </a:endParaRPr>
        </a:p>
      </xdr:txBody>
    </xdr:sp>
    <xdr:clientData/>
  </xdr:twoCellAnchor>
  <xdr:twoCellAnchor>
    <xdr:from>
      <xdr:col>2</xdr:col>
      <xdr:colOff>495300</xdr:colOff>
      <xdr:row>5</xdr:row>
      <xdr:rowOff>133350</xdr:rowOff>
    </xdr:from>
    <xdr:to>
      <xdr:col>10</xdr:col>
      <xdr:colOff>428625</xdr:colOff>
      <xdr:row>16</xdr:row>
      <xdr:rowOff>142875</xdr:rowOff>
    </xdr:to>
    <xdr:graphicFrame macro="">
      <xdr:nvGraphicFramePr>
        <xdr:cNvPr id="33" name="Chart 32">
          <a:extLst>
            <a:ext uri="{FF2B5EF4-FFF2-40B4-BE49-F238E27FC236}">
              <a16:creationId xmlns:a16="http://schemas.microsoft.com/office/drawing/2014/main" id="{7ACE41F0-895E-44B0-B797-CBFEAEB7B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533397</xdr:colOff>
      <xdr:row>2</xdr:row>
      <xdr:rowOff>142875</xdr:rowOff>
    </xdr:from>
    <xdr:to>
      <xdr:col>14</xdr:col>
      <xdr:colOff>95250</xdr:colOff>
      <xdr:row>19</xdr:row>
      <xdr:rowOff>161925</xdr:rowOff>
    </xdr:to>
    <xdr:graphicFrame macro="">
      <xdr:nvGraphicFramePr>
        <xdr:cNvPr id="34" name="Chart 33">
          <a:extLst>
            <a:ext uri="{FF2B5EF4-FFF2-40B4-BE49-F238E27FC236}">
              <a16:creationId xmlns:a16="http://schemas.microsoft.com/office/drawing/2014/main" id="{5DBA0C32-2413-4880-81F9-6278223AD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161926</xdr:colOff>
      <xdr:row>3</xdr:row>
      <xdr:rowOff>0</xdr:rowOff>
    </xdr:from>
    <xdr:to>
      <xdr:col>17</xdr:col>
      <xdr:colOff>552450</xdr:colOff>
      <xdr:row>11</xdr:row>
      <xdr:rowOff>57150</xdr:rowOff>
    </xdr:to>
    <xdr:graphicFrame macro="">
      <xdr:nvGraphicFramePr>
        <xdr:cNvPr id="35" name="Chart 34">
          <a:extLst>
            <a:ext uri="{FF2B5EF4-FFF2-40B4-BE49-F238E27FC236}">
              <a16:creationId xmlns:a16="http://schemas.microsoft.com/office/drawing/2014/main" id="{7B2181FA-1861-4CB3-B88D-B6B4369C2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447676</xdr:colOff>
      <xdr:row>17</xdr:row>
      <xdr:rowOff>28575</xdr:rowOff>
    </xdr:from>
    <xdr:to>
      <xdr:col>10</xdr:col>
      <xdr:colOff>419100</xdr:colOff>
      <xdr:row>29</xdr:row>
      <xdr:rowOff>180975</xdr:rowOff>
    </xdr:to>
    <xdr:graphicFrame macro="">
      <xdr:nvGraphicFramePr>
        <xdr:cNvPr id="36" name="Chart 35">
          <a:extLst>
            <a:ext uri="{FF2B5EF4-FFF2-40B4-BE49-F238E27FC236}">
              <a16:creationId xmlns:a16="http://schemas.microsoft.com/office/drawing/2014/main" id="{ABEF6994-1176-4DFE-89FC-A98E5B63B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133350</xdr:colOff>
      <xdr:row>10</xdr:row>
      <xdr:rowOff>85725</xdr:rowOff>
    </xdr:from>
    <xdr:to>
      <xdr:col>17</xdr:col>
      <xdr:colOff>571500</xdr:colOff>
      <xdr:row>19</xdr:row>
      <xdr:rowOff>123825</xdr:rowOff>
    </xdr:to>
    <xdr:graphicFrame macro="">
      <xdr:nvGraphicFramePr>
        <xdr:cNvPr id="37" name="Chart 36">
          <a:extLst>
            <a:ext uri="{FF2B5EF4-FFF2-40B4-BE49-F238E27FC236}">
              <a16:creationId xmlns:a16="http://schemas.microsoft.com/office/drawing/2014/main" id="{6D9E7241-DACA-469E-ADF9-711AE5435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38100</xdr:colOff>
      <xdr:row>2</xdr:row>
      <xdr:rowOff>171451</xdr:rowOff>
    </xdr:from>
    <xdr:to>
      <xdr:col>2</xdr:col>
      <xdr:colOff>285750</xdr:colOff>
      <xdr:row>11</xdr:row>
      <xdr:rowOff>9525</xdr:rowOff>
    </xdr:to>
    <mc:AlternateContent xmlns:mc="http://schemas.openxmlformats.org/markup-compatibility/2006" xmlns:a14="http://schemas.microsoft.com/office/drawing/2010/main">
      <mc:Choice Requires="a14">
        <xdr:graphicFrame macro="">
          <xdr:nvGraphicFramePr>
            <xdr:cNvPr id="39" name="Region 1">
              <a:extLst>
                <a:ext uri="{FF2B5EF4-FFF2-40B4-BE49-F238E27FC236}">
                  <a16:creationId xmlns:a16="http://schemas.microsoft.com/office/drawing/2014/main" id="{6E9E6FE6-198D-4651-8E11-1B3F9EF4B2C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100" y="552451"/>
              <a:ext cx="1466850" cy="1552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38101</xdr:colOff>
      <xdr:row>11</xdr:row>
      <xdr:rowOff>66676</xdr:rowOff>
    </xdr:from>
    <xdr:to>
      <xdr:col>2</xdr:col>
      <xdr:colOff>285751</xdr:colOff>
      <xdr:row>21</xdr:row>
      <xdr:rowOff>142875</xdr:rowOff>
    </xdr:to>
    <mc:AlternateContent xmlns:mc="http://schemas.openxmlformats.org/markup-compatibility/2006" xmlns:a14="http://schemas.microsoft.com/office/drawing/2010/main">
      <mc:Choice Requires="a14">
        <xdr:graphicFrame macro="">
          <xdr:nvGraphicFramePr>
            <xdr:cNvPr id="40" name="Product 1">
              <a:extLst>
                <a:ext uri="{FF2B5EF4-FFF2-40B4-BE49-F238E27FC236}">
                  <a16:creationId xmlns:a16="http://schemas.microsoft.com/office/drawing/2014/main" id="{0F8F34E2-0225-407F-8D50-53DEE9F744B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8101" y="2162176"/>
              <a:ext cx="1466850" cy="1981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21</xdr:row>
      <xdr:rowOff>161926</xdr:rowOff>
    </xdr:from>
    <xdr:to>
      <xdr:col>2</xdr:col>
      <xdr:colOff>314325</xdr:colOff>
      <xdr:row>30</xdr:row>
      <xdr:rowOff>0</xdr:rowOff>
    </xdr:to>
    <mc:AlternateContent xmlns:mc="http://schemas.openxmlformats.org/markup-compatibility/2006" xmlns:a14="http://schemas.microsoft.com/office/drawing/2010/main">
      <mc:Choice Requires="a14">
        <xdr:graphicFrame macro="">
          <xdr:nvGraphicFramePr>
            <xdr:cNvPr id="41" name="Category 1">
              <a:extLst>
                <a:ext uri="{FF2B5EF4-FFF2-40B4-BE49-F238E27FC236}">
                  <a16:creationId xmlns:a16="http://schemas.microsoft.com/office/drawing/2014/main" id="{801F2D3D-AD39-4378-8449-7CBAF09878F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050" y="4162426"/>
              <a:ext cx="1514475" cy="1552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47626</xdr:colOff>
      <xdr:row>0</xdr:row>
      <xdr:rowOff>19050</xdr:rowOff>
    </xdr:from>
    <xdr:to>
      <xdr:col>2</xdr:col>
      <xdr:colOff>285750</xdr:colOff>
      <xdr:row>2</xdr:row>
      <xdr:rowOff>161925</xdr:rowOff>
    </xdr:to>
    <xdr:pic>
      <xdr:nvPicPr>
        <xdr:cNvPr id="18" name="Picture 17">
          <a:extLst>
            <a:ext uri="{FF2B5EF4-FFF2-40B4-BE49-F238E27FC236}">
              <a16:creationId xmlns:a16="http://schemas.microsoft.com/office/drawing/2014/main" id="{1536A2B4-CE12-4EBA-8965-AFC2CEB7ACE0}"/>
            </a:ext>
          </a:extLst>
        </xdr:cNvPr>
        <xdr:cNvPicPr>
          <a:picLocks noChangeAspect="1"/>
        </xdr:cNvPicPr>
      </xdr:nvPicPr>
      <xdr:blipFill>
        <a:blip xmlns:r="http://schemas.openxmlformats.org/officeDocument/2006/relationships" r:embed="rId12"/>
        <a:stretch>
          <a:fillRect/>
        </a:stretch>
      </xdr:blipFill>
      <xdr:spPr>
        <a:xfrm>
          <a:off x="47626" y="19050"/>
          <a:ext cx="1457324" cy="523875"/>
        </a:xfrm>
        <a:prstGeom prst="rect">
          <a:avLst/>
        </a:prstGeom>
      </xdr:spPr>
    </xdr:pic>
    <xdr:clientData/>
  </xdr:twoCellAnchor>
  <xdr:twoCellAnchor>
    <xdr:from>
      <xdr:col>10</xdr:col>
      <xdr:colOff>485773</xdr:colOff>
      <xdr:row>21</xdr:row>
      <xdr:rowOff>123825</xdr:rowOff>
    </xdr:from>
    <xdr:to>
      <xdr:col>18</xdr:col>
      <xdr:colOff>123825</xdr:colOff>
      <xdr:row>36</xdr:row>
      <xdr:rowOff>104775</xdr:rowOff>
    </xdr:to>
    <xdr:sp macro="" textlink="">
      <xdr:nvSpPr>
        <xdr:cNvPr id="42" name="Rectangle: Rounded Corners 41">
          <a:extLst>
            <a:ext uri="{FF2B5EF4-FFF2-40B4-BE49-F238E27FC236}">
              <a16:creationId xmlns:a16="http://schemas.microsoft.com/office/drawing/2014/main" id="{F457AA39-51EA-4D96-864A-8262CF1302DE}"/>
            </a:ext>
          </a:extLst>
        </xdr:cNvPr>
        <xdr:cNvSpPr/>
      </xdr:nvSpPr>
      <xdr:spPr>
        <a:xfrm>
          <a:off x="6581773" y="4124325"/>
          <a:ext cx="4514852" cy="2886075"/>
        </a:xfrm>
        <a:prstGeom prst="roundRect">
          <a:avLst/>
        </a:prstGeom>
        <a:gradFill>
          <a:gsLst>
            <a:gs pos="19488">
              <a:srgbClr val="ADCFD8"/>
            </a:gs>
            <a:gs pos="0">
              <a:schemeClr val="accent6">
                <a:lumMod val="20000"/>
                <a:lumOff val="80000"/>
              </a:schemeClr>
            </a:gs>
            <a:gs pos="48000">
              <a:schemeClr val="accent5">
                <a:lumMod val="97000"/>
                <a:lumOff val="3000"/>
              </a:schemeClr>
            </a:gs>
            <a:gs pos="100000">
              <a:schemeClr val="accent5">
                <a:lumMod val="60000"/>
                <a:lumOff val="40000"/>
              </a:schemeClr>
            </a:gs>
          </a:gsLst>
          <a:lin ang="162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KEY INSIGHTS</a:t>
          </a:r>
          <a:endParaRPr lang="en-US" b="0" cap="none" spc="0">
            <a:ln w="0"/>
            <a:solidFill>
              <a:schemeClr val="tx1"/>
            </a:solidFill>
            <a:effectLst>
              <a:outerShdw blurRad="38100" dist="19050" dir="2700000" algn="tl" rotWithShape="0">
                <a:schemeClr val="dk1">
                  <a:alpha val="40000"/>
                </a:schemeClr>
              </a:outerShdw>
            </a:effectLst>
          </a:endParaRPr>
        </a:p>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Electronics is the most profitable category</a:t>
          </a:r>
          <a:r>
            <a:rPr lang="en-US" b="0" cap="none" spc="0">
              <a:ln w="0"/>
              <a:solidFill>
                <a:schemeClr val="tx1"/>
              </a:solidFill>
              <a:effectLst>
                <a:outerShdw blurRad="38100" dist="19050" dir="2700000" algn="tl" rotWithShape="0">
                  <a:schemeClr val="dk1">
                    <a:alpha val="40000"/>
                  </a:schemeClr>
                </a:outerShdw>
              </a:effectLst>
            </a:rPr>
            <a:t> </a:t>
          </a:r>
        </a:p>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East is the worst performing region</a:t>
          </a:r>
          <a:r>
            <a:rPr lang="en-US" b="0" cap="none" spc="0">
              <a:ln w="0"/>
              <a:solidFill>
                <a:schemeClr val="tx1"/>
              </a:solidFill>
              <a:effectLst>
                <a:outerShdw blurRad="38100" dist="19050" dir="2700000" algn="tl" rotWithShape="0">
                  <a:schemeClr val="dk1">
                    <a:alpha val="40000"/>
                  </a:schemeClr>
                </a:outerShdw>
              </a:effectLst>
            </a:rPr>
            <a:t> </a:t>
          </a:r>
        </a:p>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There is slow but positive increase in profit when compared wiith sales</a:t>
          </a:r>
          <a:r>
            <a:rPr lang="en-US" b="0" cap="none" spc="0">
              <a:ln w="0"/>
              <a:solidFill>
                <a:schemeClr val="tx1"/>
              </a:solidFill>
              <a:effectLst>
                <a:outerShdw blurRad="38100" dist="19050" dir="2700000" algn="tl" rotWithShape="0">
                  <a:schemeClr val="dk1">
                    <a:alpha val="40000"/>
                  </a:schemeClr>
                </a:outerShdw>
              </a:effectLst>
            </a:rPr>
            <a:t> </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Profit remains consistently high across the three months</a:t>
          </a:r>
          <a:r>
            <a:rPr lang="en-US" b="0" cap="none" spc="0">
              <a:ln w="0"/>
              <a:solidFill>
                <a:schemeClr val="tx1"/>
              </a:solidFill>
              <a:effectLst>
                <a:outerShdw blurRad="38100" dist="19050" dir="2700000" algn="tl" rotWithShape="0">
                  <a:schemeClr val="dk1">
                    <a:alpha val="40000"/>
                  </a:schemeClr>
                </a:outerShdw>
              </a:effectLst>
            </a:rPr>
            <a:t> </a:t>
          </a:r>
        </a:p>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business is generally profitable.</a:t>
          </a:r>
        </a:p>
        <a:p>
          <a:pPr algn="l"/>
          <a:endPar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RECOMMENDATIONS</a:t>
          </a:r>
          <a:r>
            <a:rPr lang="en-US" b="0" cap="none" spc="0">
              <a:ln w="0"/>
              <a:solidFill>
                <a:schemeClr val="tx1"/>
              </a:solidFill>
              <a:effectLst>
                <a:outerShdw blurRad="38100" dist="19050" dir="2700000" algn="tl" rotWithShape="0">
                  <a:schemeClr val="dk1">
                    <a:alpha val="40000"/>
                  </a:schemeClr>
                </a:outerShdw>
              </a:effectLst>
            </a:rPr>
            <a:t> </a:t>
          </a:r>
        </a:p>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company should prioritize Electronics growth and review furniture profitability</a:t>
          </a:r>
          <a:r>
            <a:rPr lang="en-US" b="0" cap="none" spc="0">
              <a:ln w="0"/>
              <a:solidFill>
                <a:schemeClr val="tx1"/>
              </a:solidFill>
              <a:effectLst>
                <a:outerShdw blurRad="38100" dist="19050" dir="2700000" algn="tl" rotWithShape="0">
                  <a:schemeClr val="dk1">
                    <a:alpha val="40000"/>
                  </a:schemeClr>
                </a:outerShdw>
              </a:effectLst>
            </a:rPr>
            <a:t> </a:t>
          </a:r>
        </a:p>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company should focus on improving margins and reducing costs</a:t>
          </a:r>
          <a:r>
            <a:rPr lang="en-US" b="0" cap="none" spc="0">
              <a:ln w="0"/>
              <a:solidFill>
                <a:schemeClr val="tx1"/>
              </a:solidFill>
              <a:effectLst>
                <a:outerShdw blurRad="38100" dist="19050" dir="2700000" algn="tl" rotWithShape="0">
                  <a:schemeClr val="dk1">
                    <a:alpha val="40000"/>
                  </a:schemeClr>
                </a:outerShdw>
              </a:effectLst>
            </a:rPr>
            <a:t> </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Month Febuary should be investigated to identify what casued the dip.</a:t>
          </a:r>
          <a:r>
            <a:rPr lang="en-US" b="0" cap="none" spc="0">
              <a:ln w="0"/>
              <a:solidFill>
                <a:schemeClr val="tx1"/>
              </a:solidFill>
              <a:effectLst>
                <a:outerShdw blurRad="38100" dist="19050" dir="2700000" algn="tl" rotWithShape="0">
                  <a:schemeClr val="dk1">
                    <a:alpha val="40000"/>
                  </a:schemeClr>
                </a:outerShdw>
              </a:effectLst>
            </a:rPr>
            <a:t> </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Discount strategy should be reviewed</a:t>
          </a:r>
          <a:r>
            <a:rPr lang="en-US" b="0" cap="none" spc="0">
              <a:ln w="0"/>
              <a:solidFill>
                <a:schemeClr val="tx1"/>
              </a:solidFill>
              <a:effectLst>
                <a:outerShdw blurRad="38100" dist="19050" dir="2700000" algn="tl" rotWithShape="0">
                  <a:schemeClr val="dk1">
                    <a:alpha val="40000"/>
                  </a:schemeClr>
                </a:outerShdw>
              </a:effectLst>
            </a:rPr>
            <a:t> </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Increase and expand investment in the North and study the startegies there and replicate in the east.</a:t>
          </a:r>
          <a:r>
            <a:rPr lang="en-US" b="0" cap="none" spc="0">
              <a:ln w="0"/>
              <a:solidFill>
                <a:schemeClr val="tx1"/>
              </a:solidFill>
              <a:effectLst>
                <a:outerShdw blurRad="38100" dist="19050" dir="2700000" algn="tl" rotWithShape="0">
                  <a:schemeClr val="dk1">
                    <a:alpha val="40000"/>
                  </a:schemeClr>
                </a:outerShdw>
              </a:effectLst>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omplex%20Data%20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refreshedDate="46153.383104513887" createdVersion="7" refreshedVersion="7" minRefreshableVersion="3" recordCount="30" xr:uid="{D27ACE96-0654-4C7D-AFB0-ADE39F31BEDF}">
  <cacheSource type="worksheet">
    <worksheetSource name="Table2"/>
  </cacheSource>
  <cacheFields count="11">
    <cacheField name="Date" numFmtId="14">
      <sharedItems containsSemiMixedTypes="0" containsNonDate="0" containsDate="1" containsString="0" minDate="2025-01-03T00:00:00" maxDate="2025-03-26T00:00:00" count="30">
        <d v="2025-01-03T00:00:00"/>
        <d v="2025-01-05T00:00:00"/>
        <d v="2025-01-07T00:00:00"/>
        <d v="2025-01-09T00:00:00"/>
        <d v="2025-01-12T00:00:00"/>
        <d v="2025-01-15T00:00:00"/>
        <d v="2025-01-18T00:00:00"/>
        <d v="2025-01-20T00:00:00"/>
        <d v="2025-01-23T00:00:00"/>
        <d v="2025-01-25T00:00:00"/>
        <d v="2025-02-02T00:00:00"/>
        <d v="2025-02-04T00:00:00"/>
        <d v="2025-02-06T00:00:00"/>
        <d v="2025-02-10T00:00:00"/>
        <d v="2025-02-12T00:00:00"/>
        <d v="2025-02-15T00:00:00"/>
        <d v="2025-02-18T00:00:00"/>
        <d v="2025-02-20T00:00:00"/>
        <d v="2025-02-23T00:00:00"/>
        <d v="2025-02-26T00:00:00"/>
        <d v="2025-03-02T00:00:00"/>
        <d v="2025-03-05T00:00:00"/>
        <d v="2025-03-08T00:00:00"/>
        <d v="2025-03-10T00:00:00"/>
        <d v="2025-03-12T00:00:00"/>
        <d v="2025-03-15T00:00:00"/>
        <d v="2025-03-18T00:00:00"/>
        <d v="2025-03-20T00:00:00"/>
        <d v="2025-03-22T00:00:00"/>
        <d v="2025-03-25T00:00:00"/>
      </sharedItems>
    </cacheField>
    <cacheField name="Region" numFmtId="0">
      <sharedItems count="4">
        <s v="North"/>
        <s v="South"/>
        <s v="East"/>
        <s v="West"/>
      </sharedItems>
    </cacheField>
    <cacheField name="Product" numFmtId="0">
      <sharedItems count="6">
        <s v="Laptop"/>
        <s v="Phone"/>
        <s v="Chair"/>
        <s v="Desk"/>
        <s v="Tablet"/>
        <s v="Printer"/>
      </sharedItems>
    </cacheField>
    <cacheField name="Category" numFmtId="0">
      <sharedItems count="2">
        <s v="Electronics"/>
        <s v="Furniture"/>
      </sharedItems>
    </cacheField>
    <cacheField name="Sales" numFmtId="0">
      <sharedItems containsSemiMixedTypes="0" containsString="0" containsNumber="1" containsInteger="1" minValue="180" maxValue="1600"/>
    </cacheField>
    <cacheField name="Cost" numFmtId="0">
      <sharedItems containsSemiMixedTypes="0" containsString="0" containsNumber="1" containsInteger="1" minValue="110" maxValue="1200"/>
    </cacheField>
    <cacheField name="Quantity" numFmtId="0">
      <sharedItems containsSemiMixedTypes="0" containsString="0" containsNumber="1" containsInteger="1" minValue="1" maxValue="5"/>
    </cacheField>
    <cacheField name="Discount" numFmtId="0">
      <sharedItems containsSemiMixedTypes="0" containsString="0" containsNumber="1" minValue="0" maxValue="0.2" count="5">
        <n v="0.05"/>
        <n v="0.1"/>
        <n v="0"/>
        <n v="0.15"/>
        <n v="0.2"/>
      </sharedItems>
    </cacheField>
    <cacheField name="Customer_Type" numFmtId="0">
      <sharedItems count="3">
        <s v="Corporate"/>
        <s v="Consumer"/>
        <s v="Home Office"/>
      </sharedItems>
    </cacheField>
    <cacheField name="Profit" numFmtId="0">
      <sharedItems containsSemiMixedTypes="0" containsString="0" containsNumber="1" containsInteger="1" minValue="70" maxValue="400"/>
    </cacheField>
    <cacheField name="P-Margin" numFmtId="0">
      <sharedItems containsSemiMixedTypes="0" containsString="0" containsNumber="1" minValue="0.33333333333333331" maxValue="0.66666666666666663"/>
    </cacheField>
  </cacheFields>
  <extLst>
    <ext xmlns:x14="http://schemas.microsoft.com/office/spreadsheetml/2009/9/main" uri="{725AE2AE-9491-48be-B2B4-4EB974FC3084}">
      <x14:pivotCacheDefinition pivotCacheId="6092482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refreshedDate="46148.647505555557" createdVersion="7" refreshedVersion="7" minRefreshableVersion="3" recordCount="30" xr:uid="{65391D61-833D-45FD-9C34-03C2F3595752}">
  <cacheSource type="worksheet">
    <worksheetSource name="Table1" r:id="rId2"/>
  </cacheSource>
  <cacheFields count="12">
    <cacheField name="Date" numFmtId="14">
      <sharedItems containsSemiMixedTypes="0" containsNonDate="0" containsDate="1" containsString="0" minDate="2025-01-03T00:00:00" maxDate="2025-03-26T00:00:00" count="30">
        <d v="2025-01-03T00:00:00"/>
        <d v="2025-01-05T00:00:00"/>
        <d v="2025-01-07T00:00:00"/>
        <d v="2025-01-09T00:00:00"/>
        <d v="2025-01-12T00:00:00"/>
        <d v="2025-01-15T00:00:00"/>
        <d v="2025-01-18T00:00:00"/>
        <d v="2025-01-20T00:00:00"/>
        <d v="2025-01-23T00:00:00"/>
        <d v="2025-01-25T00:00:00"/>
        <d v="2025-02-02T00:00:00"/>
        <d v="2025-02-04T00:00:00"/>
        <d v="2025-02-06T00:00:00"/>
        <d v="2025-02-10T00:00:00"/>
        <d v="2025-02-12T00:00:00"/>
        <d v="2025-02-15T00:00:00"/>
        <d v="2025-02-18T00:00:00"/>
        <d v="2025-02-20T00:00:00"/>
        <d v="2025-02-23T00:00:00"/>
        <d v="2025-02-26T00:00:00"/>
        <d v="2025-03-02T00:00:00"/>
        <d v="2025-03-05T00:00:00"/>
        <d v="2025-03-08T00:00:00"/>
        <d v="2025-03-10T00:00:00"/>
        <d v="2025-03-12T00:00:00"/>
        <d v="2025-03-15T00:00:00"/>
        <d v="2025-03-18T00:00:00"/>
        <d v="2025-03-20T00:00:00"/>
        <d v="2025-03-22T00:00:00"/>
        <d v="2025-03-25T00:00:00"/>
      </sharedItems>
      <fieldGroup par="11" base="0">
        <rangePr groupBy="days" startDate="2025-01-03T00:00:00" endDate="2025-03-26T00:00:00"/>
        <groupItems count="368">
          <s v="&lt;1/3/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26/2025"/>
        </groupItems>
      </fieldGroup>
    </cacheField>
    <cacheField name="Region" numFmtId="0">
      <sharedItems count="4">
        <s v="North"/>
        <s v="South"/>
        <s v="East"/>
        <s v="West"/>
      </sharedItems>
    </cacheField>
    <cacheField name="Product" numFmtId="0">
      <sharedItems/>
    </cacheField>
    <cacheField name="Category" numFmtId="0">
      <sharedItems count="2">
        <s v="Electronics"/>
        <s v="Furniture"/>
      </sharedItems>
    </cacheField>
    <cacheField name="Sales" numFmtId="0">
      <sharedItems containsSemiMixedTypes="0" containsString="0" containsNumber="1" containsInteger="1" minValue="180" maxValue="1600" count="28">
        <n v="1500"/>
        <n v="900"/>
        <n v="200"/>
        <n v="400"/>
        <n v="700"/>
        <n v="300"/>
        <n v="180"/>
        <n v="1400"/>
        <n v="450"/>
        <n v="750"/>
        <n v="320"/>
        <n v="210"/>
        <n v="950"/>
        <n v="500"/>
        <n v="1300"/>
        <n v="680"/>
        <n v="220"/>
        <n v="350"/>
        <n v="480"/>
        <n v="880"/>
        <n v="1600"/>
        <n v="800"/>
        <n v="420"/>
        <n v="980"/>
        <n v="370"/>
        <n v="1350"/>
        <n v="230"/>
        <n v="920"/>
      </sharedItems>
    </cacheField>
    <cacheField name="Cost" numFmtId="0">
      <sharedItems containsSemiMixedTypes="0" containsString="0" containsNumber="1" containsInteger="1" minValue="110" maxValue="1200"/>
    </cacheField>
    <cacheField name="Quantity" numFmtId="0">
      <sharedItems containsSemiMixedTypes="0" containsString="0" containsNumber="1" containsInteger="1" minValue="1" maxValue="5"/>
    </cacheField>
    <cacheField name="Discount" numFmtId="0">
      <sharedItems containsSemiMixedTypes="0" containsString="0" containsNumber="1" minValue="0" maxValue="0.2" count="5">
        <n v="0.05"/>
        <n v="0.1"/>
        <n v="0"/>
        <n v="0.15"/>
        <n v="0.2"/>
      </sharedItems>
    </cacheField>
    <cacheField name="Customer_Type" numFmtId="0">
      <sharedItems/>
    </cacheField>
    <cacheField name="Profit" numFmtId="0">
      <sharedItems containsSemiMixedTypes="0" containsString="0" containsNumber="1" containsInteger="1" minValue="70" maxValue="400"/>
    </cacheField>
    <cacheField name="Profit Margin %" numFmtId="0">
      <sharedItems containsSemiMixedTypes="0" containsString="0" containsNumber="1" minValue="0.25" maxValue="0.4"/>
    </cacheField>
    <cacheField name="Months" numFmtId="0" databaseField="0">
      <fieldGroup base="0">
        <rangePr groupBy="months" startDate="2025-01-03T00:00:00" endDate="2025-03-26T00:00:00"/>
        <groupItems count="14">
          <s v="&lt;1/3/2025"/>
          <s v="Jan"/>
          <s v="Feb"/>
          <s v="Mar"/>
          <s v="Apr"/>
          <s v="May"/>
          <s v="Jun"/>
          <s v="Jul"/>
          <s v="Aug"/>
          <s v="Sep"/>
          <s v="Oct"/>
          <s v="Nov"/>
          <s v="Dec"/>
          <s v="&gt;3/26/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1500"/>
    <n v="1100"/>
    <n v="2"/>
    <x v="0"/>
    <x v="0"/>
    <n v="400"/>
    <n v="0.36363636363636365"/>
  </r>
  <r>
    <x v="1"/>
    <x v="1"/>
    <x v="1"/>
    <x v="0"/>
    <n v="900"/>
    <n v="650"/>
    <n v="3"/>
    <x v="1"/>
    <x v="1"/>
    <n v="250"/>
    <n v="0.38461538461538464"/>
  </r>
  <r>
    <x v="2"/>
    <x v="2"/>
    <x v="2"/>
    <x v="1"/>
    <n v="200"/>
    <n v="120"/>
    <n v="4"/>
    <x v="2"/>
    <x v="2"/>
    <n v="80"/>
    <n v="0.66666666666666663"/>
  </r>
  <r>
    <x v="3"/>
    <x v="3"/>
    <x v="3"/>
    <x v="1"/>
    <n v="400"/>
    <n v="250"/>
    <n v="2"/>
    <x v="3"/>
    <x v="0"/>
    <n v="150"/>
    <n v="0.6"/>
  </r>
  <r>
    <x v="4"/>
    <x v="0"/>
    <x v="4"/>
    <x v="0"/>
    <n v="700"/>
    <n v="500"/>
    <n v="3"/>
    <x v="0"/>
    <x v="1"/>
    <n v="200"/>
    <n v="0.4"/>
  </r>
  <r>
    <x v="5"/>
    <x v="1"/>
    <x v="5"/>
    <x v="0"/>
    <n v="300"/>
    <n v="180"/>
    <n v="2"/>
    <x v="4"/>
    <x v="0"/>
    <n v="120"/>
    <n v="0.66666666666666663"/>
  </r>
  <r>
    <x v="6"/>
    <x v="2"/>
    <x v="2"/>
    <x v="1"/>
    <n v="180"/>
    <n v="110"/>
    <n v="3"/>
    <x v="2"/>
    <x v="1"/>
    <n v="70"/>
    <n v="0.63636363636363635"/>
  </r>
  <r>
    <x v="7"/>
    <x v="3"/>
    <x v="0"/>
    <x v="0"/>
    <n v="1400"/>
    <n v="1000"/>
    <n v="1"/>
    <x v="1"/>
    <x v="0"/>
    <n v="400"/>
    <n v="0.4"/>
  </r>
  <r>
    <x v="8"/>
    <x v="0"/>
    <x v="3"/>
    <x v="1"/>
    <n v="450"/>
    <n v="300"/>
    <n v="2"/>
    <x v="0"/>
    <x v="2"/>
    <n v="150"/>
    <n v="0.5"/>
  </r>
  <r>
    <x v="9"/>
    <x v="1"/>
    <x v="4"/>
    <x v="0"/>
    <n v="750"/>
    <n v="520"/>
    <n v="2"/>
    <x v="3"/>
    <x v="1"/>
    <n v="230"/>
    <n v="0.44230769230769229"/>
  </r>
  <r>
    <x v="10"/>
    <x v="2"/>
    <x v="5"/>
    <x v="0"/>
    <n v="320"/>
    <n v="200"/>
    <n v="2"/>
    <x v="1"/>
    <x v="0"/>
    <n v="120"/>
    <n v="0.6"/>
  </r>
  <r>
    <x v="11"/>
    <x v="3"/>
    <x v="2"/>
    <x v="1"/>
    <n v="210"/>
    <n v="130"/>
    <n v="5"/>
    <x v="2"/>
    <x v="1"/>
    <n v="80"/>
    <n v="0.61538461538461542"/>
  </r>
  <r>
    <x v="12"/>
    <x v="0"/>
    <x v="1"/>
    <x v="0"/>
    <n v="950"/>
    <n v="700"/>
    <n v="3"/>
    <x v="0"/>
    <x v="0"/>
    <n v="250"/>
    <n v="0.35714285714285715"/>
  </r>
  <r>
    <x v="13"/>
    <x v="1"/>
    <x v="3"/>
    <x v="1"/>
    <n v="500"/>
    <n v="350"/>
    <n v="1"/>
    <x v="4"/>
    <x v="2"/>
    <n v="150"/>
    <n v="0.42857142857142855"/>
  </r>
  <r>
    <x v="14"/>
    <x v="2"/>
    <x v="0"/>
    <x v="0"/>
    <n v="1300"/>
    <n v="950"/>
    <n v="2"/>
    <x v="1"/>
    <x v="1"/>
    <n v="350"/>
    <n v="0.36842105263157893"/>
  </r>
  <r>
    <x v="15"/>
    <x v="3"/>
    <x v="4"/>
    <x v="0"/>
    <n v="680"/>
    <n v="480"/>
    <n v="2"/>
    <x v="0"/>
    <x v="0"/>
    <n v="200"/>
    <n v="0.41666666666666669"/>
  </r>
  <r>
    <x v="16"/>
    <x v="0"/>
    <x v="2"/>
    <x v="1"/>
    <n v="220"/>
    <n v="140"/>
    <n v="4"/>
    <x v="2"/>
    <x v="1"/>
    <n v="80"/>
    <n v="0.5714285714285714"/>
  </r>
  <r>
    <x v="17"/>
    <x v="1"/>
    <x v="5"/>
    <x v="0"/>
    <n v="350"/>
    <n v="220"/>
    <n v="2"/>
    <x v="3"/>
    <x v="0"/>
    <n v="130"/>
    <n v="0.59090909090909094"/>
  </r>
  <r>
    <x v="18"/>
    <x v="2"/>
    <x v="3"/>
    <x v="1"/>
    <n v="480"/>
    <n v="320"/>
    <n v="1"/>
    <x v="1"/>
    <x v="2"/>
    <n v="160"/>
    <n v="0.5"/>
  </r>
  <r>
    <x v="19"/>
    <x v="3"/>
    <x v="1"/>
    <x v="0"/>
    <n v="880"/>
    <n v="600"/>
    <n v="3"/>
    <x v="0"/>
    <x v="1"/>
    <n v="280"/>
    <n v="0.46666666666666667"/>
  </r>
  <r>
    <x v="20"/>
    <x v="0"/>
    <x v="0"/>
    <x v="0"/>
    <n v="1600"/>
    <n v="1200"/>
    <n v="2"/>
    <x v="1"/>
    <x v="0"/>
    <n v="400"/>
    <n v="0.33333333333333331"/>
  </r>
  <r>
    <x v="21"/>
    <x v="1"/>
    <x v="4"/>
    <x v="0"/>
    <n v="800"/>
    <n v="550"/>
    <n v="2"/>
    <x v="4"/>
    <x v="1"/>
    <n v="250"/>
    <n v="0.45454545454545453"/>
  </r>
  <r>
    <x v="22"/>
    <x v="2"/>
    <x v="2"/>
    <x v="1"/>
    <n v="210"/>
    <n v="130"/>
    <n v="3"/>
    <x v="2"/>
    <x v="2"/>
    <n v="80"/>
    <n v="0.61538461538461542"/>
  </r>
  <r>
    <x v="23"/>
    <x v="3"/>
    <x v="3"/>
    <x v="1"/>
    <n v="420"/>
    <n v="270"/>
    <n v="2"/>
    <x v="1"/>
    <x v="0"/>
    <n v="150"/>
    <n v="0.55555555555555558"/>
  </r>
  <r>
    <x v="24"/>
    <x v="0"/>
    <x v="1"/>
    <x v="0"/>
    <n v="980"/>
    <n v="720"/>
    <n v="3"/>
    <x v="0"/>
    <x v="1"/>
    <n v="260"/>
    <n v="0.3611111111111111"/>
  </r>
  <r>
    <x v="25"/>
    <x v="1"/>
    <x v="5"/>
    <x v="0"/>
    <n v="370"/>
    <n v="240"/>
    <n v="2"/>
    <x v="3"/>
    <x v="0"/>
    <n v="130"/>
    <n v="0.54166666666666663"/>
  </r>
  <r>
    <x v="26"/>
    <x v="2"/>
    <x v="0"/>
    <x v="0"/>
    <n v="1350"/>
    <n v="1000"/>
    <n v="2"/>
    <x v="1"/>
    <x v="1"/>
    <n v="350"/>
    <n v="0.35"/>
  </r>
  <r>
    <x v="27"/>
    <x v="3"/>
    <x v="2"/>
    <x v="1"/>
    <n v="230"/>
    <n v="150"/>
    <n v="4"/>
    <x v="2"/>
    <x v="1"/>
    <n v="80"/>
    <n v="0.53333333333333333"/>
  </r>
  <r>
    <x v="28"/>
    <x v="0"/>
    <x v="3"/>
    <x v="1"/>
    <n v="500"/>
    <n v="340"/>
    <n v="2"/>
    <x v="0"/>
    <x v="2"/>
    <n v="160"/>
    <n v="0.47058823529411764"/>
  </r>
  <r>
    <x v="29"/>
    <x v="1"/>
    <x v="1"/>
    <x v="0"/>
    <n v="920"/>
    <n v="680"/>
    <n v="3"/>
    <x v="1"/>
    <x v="0"/>
    <n v="240"/>
    <n v="0.3529411764705882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s v="Laptop"/>
    <x v="0"/>
    <x v="0"/>
    <n v="1100"/>
    <n v="2"/>
    <x v="0"/>
    <s v="Corporate"/>
    <n v="400"/>
    <n v="0.26666666666666666"/>
  </r>
  <r>
    <x v="1"/>
    <x v="1"/>
    <s v="Phone"/>
    <x v="0"/>
    <x v="1"/>
    <n v="650"/>
    <n v="3"/>
    <x v="1"/>
    <s v="Consumer"/>
    <n v="250"/>
    <n v="0.27777777777777779"/>
  </r>
  <r>
    <x v="2"/>
    <x v="2"/>
    <s v="Chair"/>
    <x v="1"/>
    <x v="2"/>
    <n v="120"/>
    <n v="4"/>
    <x v="2"/>
    <s v="Home Office"/>
    <n v="80"/>
    <n v="0.4"/>
  </r>
  <r>
    <x v="3"/>
    <x v="3"/>
    <s v="Desk"/>
    <x v="1"/>
    <x v="3"/>
    <n v="250"/>
    <n v="2"/>
    <x v="3"/>
    <s v="Corporate"/>
    <n v="150"/>
    <n v="0.375"/>
  </r>
  <r>
    <x v="4"/>
    <x v="0"/>
    <s v="Tablet"/>
    <x v="0"/>
    <x v="4"/>
    <n v="500"/>
    <n v="3"/>
    <x v="0"/>
    <s v="Consumer"/>
    <n v="200"/>
    <n v="0.2857142857142857"/>
  </r>
  <r>
    <x v="5"/>
    <x v="1"/>
    <s v="Printer"/>
    <x v="0"/>
    <x v="5"/>
    <n v="180"/>
    <n v="2"/>
    <x v="4"/>
    <s v="Corporate"/>
    <n v="120"/>
    <n v="0.4"/>
  </r>
  <r>
    <x v="6"/>
    <x v="2"/>
    <s v="Chair"/>
    <x v="1"/>
    <x v="6"/>
    <n v="110"/>
    <n v="3"/>
    <x v="2"/>
    <s v="Consumer"/>
    <n v="70"/>
    <n v="0.3888888888888889"/>
  </r>
  <r>
    <x v="7"/>
    <x v="3"/>
    <s v="Laptop"/>
    <x v="0"/>
    <x v="7"/>
    <n v="1000"/>
    <n v="1"/>
    <x v="1"/>
    <s v="Corporate"/>
    <n v="400"/>
    <n v="0.2857142857142857"/>
  </r>
  <r>
    <x v="8"/>
    <x v="0"/>
    <s v="Desk"/>
    <x v="1"/>
    <x v="8"/>
    <n v="300"/>
    <n v="2"/>
    <x v="0"/>
    <s v="Home Office"/>
    <n v="150"/>
    <n v="0.33333333333333331"/>
  </r>
  <r>
    <x v="9"/>
    <x v="1"/>
    <s v="Tablet"/>
    <x v="0"/>
    <x v="9"/>
    <n v="520"/>
    <n v="2"/>
    <x v="3"/>
    <s v="Consumer"/>
    <n v="230"/>
    <n v="0.30666666666666664"/>
  </r>
  <r>
    <x v="10"/>
    <x v="2"/>
    <s v="Printer"/>
    <x v="0"/>
    <x v="10"/>
    <n v="200"/>
    <n v="2"/>
    <x v="1"/>
    <s v="Corporate"/>
    <n v="120"/>
    <n v="0.375"/>
  </r>
  <r>
    <x v="11"/>
    <x v="3"/>
    <s v="Chair"/>
    <x v="1"/>
    <x v="11"/>
    <n v="130"/>
    <n v="5"/>
    <x v="2"/>
    <s v="Consumer"/>
    <n v="80"/>
    <n v="0.38095238095238093"/>
  </r>
  <r>
    <x v="12"/>
    <x v="0"/>
    <s v="Phone"/>
    <x v="0"/>
    <x v="12"/>
    <n v="700"/>
    <n v="3"/>
    <x v="0"/>
    <s v="Corporate"/>
    <n v="250"/>
    <n v="0.26315789473684209"/>
  </r>
  <r>
    <x v="13"/>
    <x v="1"/>
    <s v="Desk"/>
    <x v="1"/>
    <x v="13"/>
    <n v="350"/>
    <n v="1"/>
    <x v="4"/>
    <s v="Home Office"/>
    <n v="150"/>
    <n v="0.3"/>
  </r>
  <r>
    <x v="14"/>
    <x v="2"/>
    <s v="Laptop"/>
    <x v="0"/>
    <x v="14"/>
    <n v="950"/>
    <n v="2"/>
    <x v="1"/>
    <s v="Consumer"/>
    <n v="350"/>
    <n v="0.26923076923076922"/>
  </r>
  <r>
    <x v="15"/>
    <x v="3"/>
    <s v="Tablet"/>
    <x v="0"/>
    <x v="15"/>
    <n v="480"/>
    <n v="2"/>
    <x v="0"/>
    <s v="Corporate"/>
    <n v="200"/>
    <n v="0.29411764705882354"/>
  </r>
  <r>
    <x v="16"/>
    <x v="0"/>
    <s v="Chair"/>
    <x v="1"/>
    <x v="16"/>
    <n v="140"/>
    <n v="4"/>
    <x v="2"/>
    <s v="Consumer"/>
    <n v="80"/>
    <n v="0.36363636363636365"/>
  </r>
  <r>
    <x v="17"/>
    <x v="1"/>
    <s v="Printer"/>
    <x v="0"/>
    <x v="17"/>
    <n v="220"/>
    <n v="2"/>
    <x v="3"/>
    <s v="Corporate"/>
    <n v="130"/>
    <n v="0.37142857142857144"/>
  </r>
  <r>
    <x v="18"/>
    <x v="2"/>
    <s v="Desk"/>
    <x v="1"/>
    <x v="18"/>
    <n v="320"/>
    <n v="1"/>
    <x v="1"/>
    <s v="Home Office"/>
    <n v="160"/>
    <n v="0.33333333333333331"/>
  </r>
  <r>
    <x v="19"/>
    <x v="3"/>
    <s v="Phone"/>
    <x v="0"/>
    <x v="19"/>
    <n v="600"/>
    <n v="3"/>
    <x v="0"/>
    <s v="Consumer"/>
    <n v="280"/>
    <n v="0.31818181818181818"/>
  </r>
  <r>
    <x v="20"/>
    <x v="0"/>
    <s v="Laptop"/>
    <x v="0"/>
    <x v="20"/>
    <n v="1200"/>
    <n v="2"/>
    <x v="1"/>
    <s v="Corporate"/>
    <n v="400"/>
    <n v="0.25"/>
  </r>
  <r>
    <x v="21"/>
    <x v="1"/>
    <s v="Tablet"/>
    <x v="0"/>
    <x v="21"/>
    <n v="550"/>
    <n v="2"/>
    <x v="4"/>
    <s v="Consumer"/>
    <n v="250"/>
    <n v="0.3125"/>
  </r>
  <r>
    <x v="22"/>
    <x v="2"/>
    <s v="Chair"/>
    <x v="1"/>
    <x v="11"/>
    <n v="130"/>
    <n v="3"/>
    <x v="2"/>
    <s v="Home Office"/>
    <n v="80"/>
    <n v="0.38095238095238093"/>
  </r>
  <r>
    <x v="23"/>
    <x v="3"/>
    <s v="Desk"/>
    <x v="1"/>
    <x v="22"/>
    <n v="270"/>
    <n v="2"/>
    <x v="1"/>
    <s v="Corporate"/>
    <n v="150"/>
    <n v="0.35714285714285715"/>
  </r>
  <r>
    <x v="24"/>
    <x v="0"/>
    <s v="Phone"/>
    <x v="0"/>
    <x v="23"/>
    <n v="720"/>
    <n v="3"/>
    <x v="0"/>
    <s v="Consumer"/>
    <n v="260"/>
    <n v="0.26530612244897961"/>
  </r>
  <r>
    <x v="25"/>
    <x v="1"/>
    <s v="Printer"/>
    <x v="0"/>
    <x v="24"/>
    <n v="240"/>
    <n v="2"/>
    <x v="3"/>
    <s v="Corporate"/>
    <n v="130"/>
    <n v="0.35135135135135137"/>
  </r>
  <r>
    <x v="26"/>
    <x v="2"/>
    <s v="Laptop"/>
    <x v="0"/>
    <x v="25"/>
    <n v="1000"/>
    <n v="2"/>
    <x v="1"/>
    <s v="Consumer"/>
    <n v="350"/>
    <n v="0.25925925925925924"/>
  </r>
  <r>
    <x v="27"/>
    <x v="3"/>
    <s v="Chair"/>
    <x v="1"/>
    <x v="26"/>
    <n v="150"/>
    <n v="4"/>
    <x v="2"/>
    <s v="Consumer"/>
    <n v="80"/>
    <n v="0.34782608695652173"/>
  </r>
  <r>
    <x v="28"/>
    <x v="0"/>
    <s v="Desk"/>
    <x v="1"/>
    <x v="13"/>
    <n v="340"/>
    <n v="2"/>
    <x v="0"/>
    <s v="Home Office"/>
    <n v="160"/>
    <n v="0.32"/>
  </r>
  <r>
    <x v="29"/>
    <x v="1"/>
    <s v="Phone"/>
    <x v="0"/>
    <x v="27"/>
    <n v="680"/>
    <n v="3"/>
    <x v="1"/>
    <s v="Corporate"/>
    <n v="240"/>
    <n v="0.26086956521739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9C12B7-BACC-41DC-A299-C27922C94E48}"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F4:G7" firstHeaderRow="1" firstDataRow="1" firstDataCol="1"/>
  <pivotFields count="11">
    <pivotField numFmtId="14" showAll="0"/>
    <pivotField showAll="0">
      <items count="5">
        <item x="2"/>
        <item x="0"/>
        <item x="1"/>
        <item x="3"/>
        <item t="default"/>
      </items>
    </pivotField>
    <pivotField showAll="0"/>
    <pivotField axis="axisRow" showAll="0">
      <items count="3">
        <item x="0"/>
        <item x="1"/>
        <item t="default"/>
      </items>
    </pivotField>
    <pivotField showAll="0"/>
    <pivotField showAll="0"/>
    <pivotField showAll="0"/>
    <pivotField showAll="0"/>
    <pivotField showAll="0"/>
    <pivotField dataField="1" showAll="0"/>
    <pivotField showAll="0"/>
  </pivotFields>
  <rowFields count="1">
    <field x="3"/>
  </rowFields>
  <rowItems count="3">
    <i>
      <x/>
    </i>
    <i>
      <x v="1"/>
    </i>
    <i t="grand">
      <x/>
    </i>
  </rowItems>
  <colItems count="1">
    <i/>
  </colItems>
  <dataFields count="1">
    <dataField name="Sum of Profit" fld="9" baseField="0" baseItem="0" numFmtId="164"/>
  </dataFields>
  <formats count="1">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003BF2-1308-43ED-8832-3DA50C156614}"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4:D9" firstHeaderRow="1" firstDataRow="1" firstDataCol="1"/>
  <pivotFields count="11">
    <pivotField numFmtId="14"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1"/>
  </rowFields>
  <rowItems count="5">
    <i>
      <x v="1"/>
    </i>
    <i>
      <x v="2"/>
    </i>
    <i>
      <x v="3"/>
    </i>
    <i>
      <x/>
    </i>
    <i t="grand">
      <x/>
    </i>
  </rowItems>
  <colItems count="1">
    <i/>
  </colItems>
  <dataFields count="1">
    <dataField name="Sum of Profit" fld="9" baseField="0" baseItem="0" numFmtId="164"/>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8DDCAE-29F3-4185-98BF-DF7DA02019B2}"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I4:J8" firstHeaderRow="1" firstDataRow="1" firstDataCol="1"/>
  <pivotFields count="11">
    <pivotField numFmtId="14" showAll="0"/>
    <pivotField showAll="0">
      <items count="5">
        <item x="2"/>
        <item x="0"/>
        <item x="1"/>
        <item x="3"/>
        <item t="default"/>
      </items>
    </pivotField>
    <pivotField showAll="0"/>
    <pivotField showAll="0">
      <items count="3">
        <item x="0"/>
        <item x="1"/>
        <item t="default"/>
      </items>
    </pivotField>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8"/>
  </rowFields>
  <rowItems count="4">
    <i>
      <x v="1"/>
    </i>
    <i>
      <x/>
    </i>
    <i>
      <x v="2"/>
    </i>
    <i t="grand">
      <x/>
    </i>
  </rowItems>
  <colItems count="1">
    <i/>
  </colItems>
  <dataFields count="1">
    <dataField name="Sum of Profit" fld="9" baseField="0" baseItem="0" numFmtId="164"/>
  </dataFields>
  <formats count="1">
    <format dxfId="2">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3CF714-401C-4648-BABF-A84EDF67CAEC}"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R4:S10" firstHeaderRow="1" firstDataRow="1" firstDataCol="1"/>
  <pivotFields count="11">
    <pivotField numFmtId="14" showAll="0"/>
    <pivotField showAll="0"/>
    <pivotField showAll="0"/>
    <pivotField showAll="0"/>
    <pivotField showAll="0"/>
    <pivotField showAll="0"/>
    <pivotField showAll="0"/>
    <pivotField axis="axisRow" showAll="0">
      <items count="6">
        <item x="2"/>
        <item x="0"/>
        <item x="1"/>
        <item x="3"/>
        <item x="4"/>
        <item t="default"/>
      </items>
    </pivotField>
    <pivotField showAll="0"/>
    <pivotField dataField="1" showAll="0"/>
    <pivotField showAll="0"/>
  </pivotFields>
  <rowFields count="1">
    <field x="7"/>
  </rowFields>
  <rowItems count="6">
    <i>
      <x/>
    </i>
    <i>
      <x v="1"/>
    </i>
    <i>
      <x v="2"/>
    </i>
    <i>
      <x v="3"/>
    </i>
    <i>
      <x v="4"/>
    </i>
    <i t="grand">
      <x/>
    </i>
  </rowItems>
  <colItems count="1">
    <i/>
  </colItems>
  <dataFields count="1">
    <dataField name="Sum of Profit"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F8FFF4-857B-434B-8E03-C6E68F4838E0}"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1">
    <pivotField numFmtId="14"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Sales" fld="4"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B7C462-9CD4-4405-8E4A-29B04D829B5E}"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11">
    <pivotField numFmtId="14"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Profit" fld="9"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1277F7-7D41-4F7C-B1BD-C4EADC319A79}"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O4:P8" firstHeaderRow="1" firstDataRow="1" firstDataCol="1"/>
  <pivotFields count="12">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dataField="1" showAll="0"/>
    <pivotField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2">
    <field x="11"/>
    <field x="0"/>
  </rowFields>
  <rowItems count="4">
    <i>
      <x v="3"/>
    </i>
    <i>
      <x v="1"/>
    </i>
    <i>
      <x v="2"/>
    </i>
    <i t="grand">
      <x/>
    </i>
  </rowItems>
  <colItems count="1">
    <i/>
  </colItems>
  <dataFields count="1">
    <dataField name="Sum of Profit" fld="9" baseField="0" baseItem="0" numFmtId="164"/>
  </dataFields>
  <formats count="1">
    <format dxfId="5">
      <pivotArea outline="0" collapsedLevelsAreSubtotals="1" fieldPosition="0"/>
    </format>
  </formats>
  <chartFormats count="5">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F16084-EA12-4AB0-8F1F-9AD7EBDB5E5E}"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4:M11" firstHeaderRow="1" firstDataRow="1" firstDataCol="1"/>
  <pivotFields count="11">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5">
        <item x="2"/>
        <item x="0"/>
        <item x="1"/>
        <item x="3"/>
        <item t="default"/>
      </items>
    </pivotField>
    <pivotField axis="axisRow" showAll="0" sortType="descending">
      <items count="7">
        <item x="2"/>
        <item x="3"/>
        <item x="0"/>
        <item x="1"/>
        <item x="5"/>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2"/>
  </rowFields>
  <rowItems count="7">
    <i>
      <x v="2"/>
    </i>
    <i>
      <x v="3"/>
    </i>
    <i>
      <x v="1"/>
    </i>
    <i>
      <x v="5"/>
    </i>
    <i>
      <x v="4"/>
    </i>
    <i>
      <x/>
    </i>
    <i t="grand">
      <x/>
    </i>
  </rowItems>
  <colItems count="1">
    <i/>
  </colItems>
  <dataFields count="1">
    <dataField name="Sum of Profit" fld="9" baseField="0" baseItem="0" numFmtId="164"/>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AB53B2-ACAC-4C5C-B988-D312E84B9A14}" sourceName="Region">
  <pivotTables>
    <pivotTable tabId="2" name="PivotTable8"/>
  </pivotTables>
  <data>
    <tabular pivotCacheId="60924821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7203598-29E7-4E3A-B15B-753BA12B0A2E}" sourceName="Product">
  <pivotTables>
    <pivotTable tabId="2" name="PivotTable8"/>
  </pivotTables>
  <data>
    <tabular pivotCacheId="609248212">
      <items count="6">
        <i x="2" s="1"/>
        <i x="3" s="1"/>
        <i x="0"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DEAE85-83EF-4FAD-AB5A-3AFBFBE97C10}" sourceName="Category">
  <pivotTables>
    <pivotTable tabId="2" name="PivotTable8"/>
  </pivotTables>
  <data>
    <tabular pivotCacheId="60924821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F49A1D7-C2FB-4533-A98E-2621D7E92821}" cache="Slicer_Region" caption="Region" style="SlicerStyleDark1" rowHeight="241300"/>
  <slicer name="Product 1" xr10:uid="{A4D118A5-CEA1-4502-AD70-7CC30C73C87E}" cache="Slicer_Product" caption="Product" style="SlicerStyleDark1" rowHeight="241300"/>
  <slicer name="Category 1" xr10:uid="{B33B8F77-628A-4661-82E1-F14A56D07BFB}" cache="Slicer_Category" caption="Catego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7FDD41-1A42-4118-82F6-8D4A3830B669}" name="Table2" displayName="Table2" ref="A1:K31" totalsRowShown="0">
  <autoFilter ref="A1:K31" xr:uid="{7C7A9973-501C-4137-A81F-34FD6AD8BE5E}"/>
  <tableColumns count="11">
    <tableColumn id="1" xr3:uid="{833FA293-240B-4617-A27D-2820AEA55528}" name="Date" dataDxfId="7"/>
    <tableColumn id="2" xr3:uid="{1630EF0A-F118-47ED-8D76-E9DE1A0581D8}" name="Region"/>
    <tableColumn id="3" xr3:uid="{6DEA8D59-AD0C-4D45-B796-F65EBF414C6E}" name="Product"/>
    <tableColumn id="4" xr3:uid="{C9966510-1805-4C8D-8E8A-679E55F3C34F}" name="Category"/>
    <tableColumn id="5" xr3:uid="{727AED8E-C838-4252-87DA-58EAB478911A}" name="Sales"/>
    <tableColumn id="6" xr3:uid="{2DB3072C-4448-4E51-A029-8E43954817D4}" name="Cost"/>
    <tableColumn id="7" xr3:uid="{0AE04CC6-6B1F-4A2D-A520-50DF09EA4CBA}" name="Quantity"/>
    <tableColumn id="8" xr3:uid="{B4E1BEE3-C616-4B7E-AFF7-F12863D3EB3E}" name="Discount"/>
    <tableColumn id="9" xr3:uid="{F083FFC5-BD15-4529-9FA2-7F7B922B6D7A}" name="Customer_Type"/>
    <tableColumn id="10" xr3:uid="{AACE16B2-83C1-4B41-88AD-CFBE5811DCE3}" name="Profit">
      <calculatedColumnFormula>(E2-F2)</calculatedColumnFormula>
    </tableColumn>
    <tableColumn id="11" xr3:uid="{02370A51-2AE1-4904-9808-DB6B99AACE76}" name="P-Margin">
      <calculatedColumnFormula>(J2/F2)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A9973-501C-4137-A81F-34FD6AD8BE5E}">
  <dimension ref="A1:K31"/>
  <sheetViews>
    <sheetView workbookViewId="0">
      <pane ySplit="1" topLeftCell="A2" activePane="bottomLeft" state="frozen"/>
      <selection pane="bottomLeft" activeCell="N13" sqref="N13"/>
    </sheetView>
  </sheetViews>
  <sheetFormatPr defaultRowHeight="15" x14ac:dyDescent="0.25"/>
  <cols>
    <col min="1" max="1" width="12.85546875" customWidth="1"/>
    <col min="2" max="2" width="9.28515625" customWidth="1"/>
    <col min="3" max="3" width="10" customWidth="1"/>
    <col min="4" max="4" width="11" customWidth="1"/>
    <col min="7" max="8" width="10.85546875" customWidth="1"/>
    <col min="9" max="9" width="17" customWidth="1"/>
    <col min="11" max="11" width="11.28515625" customWidth="1"/>
  </cols>
  <sheetData>
    <row r="1" spans="1:11" x14ac:dyDescent="0.25">
      <c r="A1" t="s">
        <v>0</v>
      </c>
      <c r="B1" t="s">
        <v>1</v>
      </c>
      <c r="C1" t="s">
        <v>2</v>
      </c>
      <c r="D1" t="s">
        <v>3</v>
      </c>
      <c r="E1" t="s">
        <v>4</v>
      </c>
      <c r="F1" t="s">
        <v>5</v>
      </c>
      <c r="G1" t="s">
        <v>6</v>
      </c>
      <c r="H1" t="s">
        <v>7</v>
      </c>
      <c r="I1" t="s">
        <v>8</v>
      </c>
      <c r="J1" t="s">
        <v>25</v>
      </c>
      <c r="K1" t="s">
        <v>26</v>
      </c>
    </row>
    <row r="2" spans="1:11" x14ac:dyDescent="0.25">
      <c r="A2" s="1">
        <v>45660</v>
      </c>
      <c r="B2" t="s">
        <v>9</v>
      </c>
      <c r="C2" t="s">
        <v>10</v>
      </c>
      <c r="D2" t="s">
        <v>11</v>
      </c>
      <c r="E2">
        <v>1500</v>
      </c>
      <c r="F2">
        <v>1100</v>
      </c>
      <c r="G2">
        <v>2</v>
      </c>
      <c r="H2">
        <v>0.05</v>
      </c>
      <c r="I2" t="s">
        <v>12</v>
      </c>
      <c r="J2">
        <f>(E2-F2)</f>
        <v>400</v>
      </c>
      <c r="K2">
        <f>(J2/F2)</f>
        <v>0.36363636363636365</v>
      </c>
    </row>
    <row r="3" spans="1:11" x14ac:dyDescent="0.25">
      <c r="A3" s="1">
        <v>45662</v>
      </c>
      <c r="B3" t="s">
        <v>13</v>
      </c>
      <c r="C3" t="s">
        <v>14</v>
      </c>
      <c r="D3" t="s">
        <v>11</v>
      </c>
      <c r="E3">
        <v>900</v>
      </c>
      <c r="F3">
        <v>650</v>
      </c>
      <c r="G3">
        <v>3</v>
      </c>
      <c r="H3">
        <v>0.1</v>
      </c>
      <c r="I3" t="s">
        <v>15</v>
      </c>
      <c r="J3">
        <f t="shared" ref="J3:J31" si="0">(E3-F3)</f>
        <v>250</v>
      </c>
      <c r="K3">
        <f t="shared" ref="K3:K31" si="1">(J3/F3)</f>
        <v>0.38461538461538464</v>
      </c>
    </row>
    <row r="4" spans="1:11" x14ac:dyDescent="0.25">
      <c r="A4" s="1">
        <v>45664</v>
      </c>
      <c r="B4" t="s">
        <v>16</v>
      </c>
      <c r="C4" t="s">
        <v>17</v>
      </c>
      <c r="D4" t="s">
        <v>18</v>
      </c>
      <c r="E4">
        <v>200</v>
      </c>
      <c r="F4">
        <v>120</v>
      </c>
      <c r="G4">
        <v>4</v>
      </c>
      <c r="H4">
        <v>0</v>
      </c>
      <c r="I4" t="s">
        <v>19</v>
      </c>
      <c r="J4">
        <f t="shared" si="0"/>
        <v>80</v>
      </c>
      <c r="K4">
        <f t="shared" si="1"/>
        <v>0.66666666666666663</v>
      </c>
    </row>
    <row r="5" spans="1:11" x14ac:dyDescent="0.25">
      <c r="A5" s="1">
        <v>45666</v>
      </c>
      <c r="B5" t="s">
        <v>20</v>
      </c>
      <c r="C5" t="s">
        <v>21</v>
      </c>
      <c r="D5" t="s">
        <v>18</v>
      </c>
      <c r="E5">
        <v>400</v>
      </c>
      <c r="F5">
        <v>250</v>
      </c>
      <c r="G5">
        <v>2</v>
      </c>
      <c r="H5">
        <v>0.15</v>
      </c>
      <c r="I5" t="s">
        <v>12</v>
      </c>
      <c r="J5">
        <f t="shared" si="0"/>
        <v>150</v>
      </c>
      <c r="K5">
        <f t="shared" si="1"/>
        <v>0.6</v>
      </c>
    </row>
    <row r="6" spans="1:11" x14ac:dyDescent="0.25">
      <c r="A6" s="1">
        <v>45669</v>
      </c>
      <c r="B6" t="s">
        <v>9</v>
      </c>
      <c r="C6" t="s">
        <v>22</v>
      </c>
      <c r="D6" t="s">
        <v>11</v>
      </c>
      <c r="E6">
        <v>700</v>
      </c>
      <c r="F6">
        <v>500</v>
      </c>
      <c r="G6">
        <v>3</v>
      </c>
      <c r="H6">
        <v>0.05</v>
      </c>
      <c r="I6" t="s">
        <v>15</v>
      </c>
      <c r="J6">
        <f t="shared" si="0"/>
        <v>200</v>
      </c>
      <c r="K6">
        <f t="shared" si="1"/>
        <v>0.4</v>
      </c>
    </row>
    <row r="7" spans="1:11" x14ac:dyDescent="0.25">
      <c r="A7" s="1">
        <v>45672</v>
      </c>
      <c r="B7" t="s">
        <v>13</v>
      </c>
      <c r="C7" t="s">
        <v>23</v>
      </c>
      <c r="D7" t="s">
        <v>11</v>
      </c>
      <c r="E7">
        <v>300</v>
      </c>
      <c r="F7">
        <v>180</v>
      </c>
      <c r="G7">
        <v>2</v>
      </c>
      <c r="H7">
        <v>0.2</v>
      </c>
      <c r="I7" t="s">
        <v>12</v>
      </c>
      <c r="J7">
        <f t="shared" si="0"/>
        <v>120</v>
      </c>
      <c r="K7">
        <f t="shared" si="1"/>
        <v>0.66666666666666663</v>
      </c>
    </row>
    <row r="8" spans="1:11" x14ac:dyDescent="0.25">
      <c r="A8" s="1">
        <v>45675</v>
      </c>
      <c r="B8" t="s">
        <v>16</v>
      </c>
      <c r="C8" t="s">
        <v>17</v>
      </c>
      <c r="D8" t="s">
        <v>18</v>
      </c>
      <c r="E8">
        <v>180</v>
      </c>
      <c r="F8">
        <v>110</v>
      </c>
      <c r="G8">
        <v>3</v>
      </c>
      <c r="H8">
        <v>0</v>
      </c>
      <c r="I8" t="s">
        <v>15</v>
      </c>
      <c r="J8">
        <f t="shared" si="0"/>
        <v>70</v>
      </c>
      <c r="K8">
        <f t="shared" si="1"/>
        <v>0.63636363636363635</v>
      </c>
    </row>
    <row r="9" spans="1:11" x14ac:dyDescent="0.25">
      <c r="A9" s="1">
        <v>45677</v>
      </c>
      <c r="B9" t="s">
        <v>20</v>
      </c>
      <c r="C9" t="s">
        <v>10</v>
      </c>
      <c r="D9" t="s">
        <v>11</v>
      </c>
      <c r="E9">
        <v>1400</v>
      </c>
      <c r="F9">
        <v>1000</v>
      </c>
      <c r="G9">
        <v>1</v>
      </c>
      <c r="H9">
        <v>0.1</v>
      </c>
      <c r="I9" t="s">
        <v>12</v>
      </c>
      <c r="J9">
        <f t="shared" si="0"/>
        <v>400</v>
      </c>
      <c r="K9">
        <f t="shared" si="1"/>
        <v>0.4</v>
      </c>
    </row>
    <row r="10" spans="1:11" x14ac:dyDescent="0.25">
      <c r="A10" s="1">
        <v>45680</v>
      </c>
      <c r="B10" t="s">
        <v>9</v>
      </c>
      <c r="C10" t="s">
        <v>21</v>
      </c>
      <c r="D10" t="s">
        <v>18</v>
      </c>
      <c r="E10">
        <v>450</v>
      </c>
      <c r="F10">
        <v>300</v>
      </c>
      <c r="G10">
        <v>2</v>
      </c>
      <c r="H10">
        <v>0.05</v>
      </c>
      <c r="I10" t="s">
        <v>19</v>
      </c>
      <c r="J10">
        <f t="shared" si="0"/>
        <v>150</v>
      </c>
      <c r="K10">
        <f t="shared" si="1"/>
        <v>0.5</v>
      </c>
    </row>
    <row r="11" spans="1:11" x14ac:dyDescent="0.25">
      <c r="A11" s="1">
        <v>45682</v>
      </c>
      <c r="B11" t="s">
        <v>13</v>
      </c>
      <c r="C11" t="s">
        <v>22</v>
      </c>
      <c r="D11" t="s">
        <v>11</v>
      </c>
      <c r="E11">
        <v>750</v>
      </c>
      <c r="F11">
        <v>520</v>
      </c>
      <c r="G11">
        <v>2</v>
      </c>
      <c r="H11">
        <v>0.15</v>
      </c>
      <c r="I11" t="s">
        <v>15</v>
      </c>
      <c r="J11">
        <f t="shared" si="0"/>
        <v>230</v>
      </c>
      <c r="K11">
        <f t="shared" si="1"/>
        <v>0.44230769230769229</v>
      </c>
    </row>
    <row r="12" spans="1:11" x14ac:dyDescent="0.25">
      <c r="A12" s="1">
        <v>45690</v>
      </c>
      <c r="B12" t="s">
        <v>16</v>
      </c>
      <c r="C12" t="s">
        <v>23</v>
      </c>
      <c r="D12" t="s">
        <v>11</v>
      </c>
      <c r="E12">
        <v>320</v>
      </c>
      <c r="F12">
        <v>200</v>
      </c>
      <c r="G12">
        <v>2</v>
      </c>
      <c r="H12">
        <v>0.1</v>
      </c>
      <c r="I12" t="s">
        <v>12</v>
      </c>
      <c r="J12">
        <f t="shared" si="0"/>
        <v>120</v>
      </c>
      <c r="K12">
        <f t="shared" si="1"/>
        <v>0.6</v>
      </c>
    </row>
    <row r="13" spans="1:11" x14ac:dyDescent="0.25">
      <c r="A13" s="1">
        <v>45692</v>
      </c>
      <c r="B13" t="s">
        <v>20</v>
      </c>
      <c r="C13" t="s">
        <v>17</v>
      </c>
      <c r="D13" t="s">
        <v>18</v>
      </c>
      <c r="E13">
        <v>210</v>
      </c>
      <c r="F13">
        <v>130</v>
      </c>
      <c r="G13">
        <v>5</v>
      </c>
      <c r="H13">
        <v>0</v>
      </c>
      <c r="I13" t="s">
        <v>15</v>
      </c>
      <c r="J13">
        <f t="shared" si="0"/>
        <v>80</v>
      </c>
      <c r="K13">
        <f t="shared" si="1"/>
        <v>0.61538461538461542</v>
      </c>
    </row>
    <row r="14" spans="1:11" x14ac:dyDescent="0.25">
      <c r="A14" s="1">
        <v>45694</v>
      </c>
      <c r="B14" t="s">
        <v>9</v>
      </c>
      <c r="C14" t="s">
        <v>14</v>
      </c>
      <c r="D14" t="s">
        <v>11</v>
      </c>
      <c r="E14">
        <v>950</v>
      </c>
      <c r="F14">
        <v>700</v>
      </c>
      <c r="G14">
        <v>3</v>
      </c>
      <c r="H14">
        <v>0.05</v>
      </c>
      <c r="I14" t="s">
        <v>12</v>
      </c>
      <c r="J14">
        <f t="shared" si="0"/>
        <v>250</v>
      </c>
      <c r="K14">
        <f t="shared" si="1"/>
        <v>0.35714285714285715</v>
      </c>
    </row>
    <row r="15" spans="1:11" x14ac:dyDescent="0.25">
      <c r="A15" s="1">
        <v>45698</v>
      </c>
      <c r="B15" t="s">
        <v>13</v>
      </c>
      <c r="C15" t="s">
        <v>21</v>
      </c>
      <c r="D15" t="s">
        <v>18</v>
      </c>
      <c r="E15">
        <v>500</v>
      </c>
      <c r="F15">
        <v>350</v>
      </c>
      <c r="G15">
        <v>1</v>
      </c>
      <c r="H15">
        <v>0.2</v>
      </c>
      <c r="I15" t="s">
        <v>19</v>
      </c>
      <c r="J15">
        <f t="shared" si="0"/>
        <v>150</v>
      </c>
      <c r="K15">
        <f t="shared" si="1"/>
        <v>0.42857142857142855</v>
      </c>
    </row>
    <row r="16" spans="1:11" x14ac:dyDescent="0.25">
      <c r="A16" s="1">
        <v>45700</v>
      </c>
      <c r="B16" t="s">
        <v>16</v>
      </c>
      <c r="C16" t="s">
        <v>10</v>
      </c>
      <c r="D16" t="s">
        <v>11</v>
      </c>
      <c r="E16">
        <v>1300</v>
      </c>
      <c r="F16">
        <v>950</v>
      </c>
      <c r="G16">
        <v>2</v>
      </c>
      <c r="H16">
        <v>0.1</v>
      </c>
      <c r="I16" t="s">
        <v>15</v>
      </c>
      <c r="J16">
        <f t="shared" si="0"/>
        <v>350</v>
      </c>
      <c r="K16">
        <f t="shared" si="1"/>
        <v>0.36842105263157893</v>
      </c>
    </row>
    <row r="17" spans="1:11" x14ac:dyDescent="0.25">
      <c r="A17" s="1">
        <v>45703</v>
      </c>
      <c r="B17" t="s">
        <v>20</v>
      </c>
      <c r="C17" t="s">
        <v>22</v>
      </c>
      <c r="D17" t="s">
        <v>11</v>
      </c>
      <c r="E17">
        <v>680</v>
      </c>
      <c r="F17">
        <v>480</v>
      </c>
      <c r="G17">
        <v>2</v>
      </c>
      <c r="H17">
        <v>0.05</v>
      </c>
      <c r="I17" t="s">
        <v>12</v>
      </c>
      <c r="J17">
        <f t="shared" si="0"/>
        <v>200</v>
      </c>
      <c r="K17">
        <f t="shared" si="1"/>
        <v>0.41666666666666669</v>
      </c>
    </row>
    <row r="18" spans="1:11" x14ac:dyDescent="0.25">
      <c r="A18" s="1">
        <v>45706</v>
      </c>
      <c r="B18" t="s">
        <v>9</v>
      </c>
      <c r="C18" t="s">
        <v>17</v>
      </c>
      <c r="D18" t="s">
        <v>18</v>
      </c>
      <c r="E18">
        <v>220</v>
      </c>
      <c r="F18">
        <v>140</v>
      </c>
      <c r="G18">
        <v>4</v>
      </c>
      <c r="H18">
        <v>0</v>
      </c>
      <c r="I18" t="s">
        <v>15</v>
      </c>
      <c r="J18">
        <f t="shared" si="0"/>
        <v>80</v>
      </c>
      <c r="K18">
        <f t="shared" si="1"/>
        <v>0.5714285714285714</v>
      </c>
    </row>
    <row r="19" spans="1:11" x14ac:dyDescent="0.25">
      <c r="A19" s="1">
        <v>45708</v>
      </c>
      <c r="B19" t="s">
        <v>13</v>
      </c>
      <c r="C19" t="s">
        <v>23</v>
      </c>
      <c r="D19" t="s">
        <v>11</v>
      </c>
      <c r="E19">
        <v>350</v>
      </c>
      <c r="F19">
        <v>220</v>
      </c>
      <c r="G19">
        <v>2</v>
      </c>
      <c r="H19">
        <v>0.15</v>
      </c>
      <c r="I19" t="s">
        <v>12</v>
      </c>
      <c r="J19">
        <f t="shared" si="0"/>
        <v>130</v>
      </c>
      <c r="K19">
        <f t="shared" si="1"/>
        <v>0.59090909090909094</v>
      </c>
    </row>
    <row r="20" spans="1:11" x14ac:dyDescent="0.25">
      <c r="A20" s="1">
        <v>45711</v>
      </c>
      <c r="B20" t="s">
        <v>16</v>
      </c>
      <c r="C20" t="s">
        <v>21</v>
      </c>
      <c r="D20" t="s">
        <v>18</v>
      </c>
      <c r="E20">
        <v>480</v>
      </c>
      <c r="F20">
        <v>320</v>
      </c>
      <c r="G20">
        <v>1</v>
      </c>
      <c r="H20">
        <v>0.1</v>
      </c>
      <c r="I20" t="s">
        <v>19</v>
      </c>
      <c r="J20">
        <f t="shared" si="0"/>
        <v>160</v>
      </c>
      <c r="K20">
        <f t="shared" si="1"/>
        <v>0.5</v>
      </c>
    </row>
    <row r="21" spans="1:11" x14ac:dyDescent="0.25">
      <c r="A21" s="1">
        <v>45714</v>
      </c>
      <c r="B21" t="s">
        <v>20</v>
      </c>
      <c r="C21" t="s">
        <v>14</v>
      </c>
      <c r="D21" t="s">
        <v>11</v>
      </c>
      <c r="E21">
        <v>880</v>
      </c>
      <c r="F21">
        <v>600</v>
      </c>
      <c r="G21">
        <v>3</v>
      </c>
      <c r="H21">
        <v>0.05</v>
      </c>
      <c r="I21" t="s">
        <v>15</v>
      </c>
      <c r="J21">
        <f t="shared" si="0"/>
        <v>280</v>
      </c>
      <c r="K21">
        <f t="shared" si="1"/>
        <v>0.46666666666666667</v>
      </c>
    </row>
    <row r="22" spans="1:11" x14ac:dyDescent="0.25">
      <c r="A22" s="1">
        <v>45718</v>
      </c>
      <c r="B22" t="s">
        <v>9</v>
      </c>
      <c r="C22" t="s">
        <v>10</v>
      </c>
      <c r="D22" t="s">
        <v>11</v>
      </c>
      <c r="E22">
        <v>1600</v>
      </c>
      <c r="F22">
        <v>1200</v>
      </c>
      <c r="G22">
        <v>2</v>
      </c>
      <c r="H22">
        <v>0.1</v>
      </c>
      <c r="I22" t="s">
        <v>12</v>
      </c>
      <c r="J22">
        <f t="shared" si="0"/>
        <v>400</v>
      </c>
      <c r="K22">
        <f t="shared" si="1"/>
        <v>0.33333333333333331</v>
      </c>
    </row>
    <row r="23" spans="1:11" x14ac:dyDescent="0.25">
      <c r="A23" s="1">
        <v>45721</v>
      </c>
      <c r="B23" t="s">
        <v>13</v>
      </c>
      <c r="C23" t="s">
        <v>22</v>
      </c>
      <c r="D23" t="s">
        <v>11</v>
      </c>
      <c r="E23">
        <v>800</v>
      </c>
      <c r="F23">
        <v>550</v>
      </c>
      <c r="G23">
        <v>2</v>
      </c>
      <c r="H23">
        <v>0.2</v>
      </c>
      <c r="I23" t="s">
        <v>15</v>
      </c>
      <c r="J23">
        <f t="shared" si="0"/>
        <v>250</v>
      </c>
      <c r="K23">
        <f t="shared" si="1"/>
        <v>0.45454545454545453</v>
      </c>
    </row>
    <row r="24" spans="1:11" x14ac:dyDescent="0.25">
      <c r="A24" s="1">
        <v>45724</v>
      </c>
      <c r="B24" t="s">
        <v>16</v>
      </c>
      <c r="C24" t="s">
        <v>17</v>
      </c>
      <c r="D24" t="s">
        <v>18</v>
      </c>
      <c r="E24">
        <v>210</v>
      </c>
      <c r="F24">
        <v>130</v>
      </c>
      <c r="G24">
        <v>3</v>
      </c>
      <c r="H24">
        <v>0</v>
      </c>
      <c r="I24" t="s">
        <v>19</v>
      </c>
      <c r="J24">
        <f t="shared" si="0"/>
        <v>80</v>
      </c>
      <c r="K24">
        <f t="shared" si="1"/>
        <v>0.61538461538461542</v>
      </c>
    </row>
    <row r="25" spans="1:11" x14ac:dyDescent="0.25">
      <c r="A25" s="1">
        <v>45726</v>
      </c>
      <c r="B25" t="s">
        <v>20</v>
      </c>
      <c r="C25" t="s">
        <v>21</v>
      </c>
      <c r="D25" t="s">
        <v>18</v>
      </c>
      <c r="E25">
        <v>420</v>
      </c>
      <c r="F25">
        <v>270</v>
      </c>
      <c r="G25">
        <v>2</v>
      </c>
      <c r="H25">
        <v>0.1</v>
      </c>
      <c r="I25" t="s">
        <v>12</v>
      </c>
      <c r="J25">
        <f t="shared" si="0"/>
        <v>150</v>
      </c>
      <c r="K25">
        <f t="shared" si="1"/>
        <v>0.55555555555555558</v>
      </c>
    </row>
    <row r="26" spans="1:11" x14ac:dyDescent="0.25">
      <c r="A26" s="1">
        <v>45728</v>
      </c>
      <c r="B26" t="s">
        <v>9</v>
      </c>
      <c r="C26" t="s">
        <v>14</v>
      </c>
      <c r="D26" t="s">
        <v>11</v>
      </c>
      <c r="E26">
        <v>980</v>
      </c>
      <c r="F26">
        <v>720</v>
      </c>
      <c r="G26">
        <v>3</v>
      </c>
      <c r="H26">
        <v>0.05</v>
      </c>
      <c r="I26" t="s">
        <v>15</v>
      </c>
      <c r="J26">
        <f t="shared" si="0"/>
        <v>260</v>
      </c>
      <c r="K26">
        <f t="shared" si="1"/>
        <v>0.3611111111111111</v>
      </c>
    </row>
    <row r="27" spans="1:11" x14ac:dyDescent="0.25">
      <c r="A27" s="1">
        <v>45731</v>
      </c>
      <c r="B27" t="s">
        <v>13</v>
      </c>
      <c r="C27" t="s">
        <v>23</v>
      </c>
      <c r="D27" t="s">
        <v>11</v>
      </c>
      <c r="E27">
        <v>370</v>
      </c>
      <c r="F27">
        <v>240</v>
      </c>
      <c r="G27">
        <v>2</v>
      </c>
      <c r="H27">
        <v>0.15</v>
      </c>
      <c r="I27" t="s">
        <v>12</v>
      </c>
      <c r="J27">
        <f t="shared" si="0"/>
        <v>130</v>
      </c>
      <c r="K27">
        <f t="shared" si="1"/>
        <v>0.54166666666666663</v>
      </c>
    </row>
    <row r="28" spans="1:11" x14ac:dyDescent="0.25">
      <c r="A28" s="1">
        <v>45734</v>
      </c>
      <c r="B28" t="s">
        <v>16</v>
      </c>
      <c r="C28" t="s">
        <v>10</v>
      </c>
      <c r="D28" t="s">
        <v>11</v>
      </c>
      <c r="E28">
        <v>1350</v>
      </c>
      <c r="F28">
        <v>1000</v>
      </c>
      <c r="G28">
        <v>2</v>
      </c>
      <c r="H28">
        <v>0.1</v>
      </c>
      <c r="I28" t="s">
        <v>15</v>
      </c>
      <c r="J28">
        <f t="shared" si="0"/>
        <v>350</v>
      </c>
      <c r="K28">
        <f t="shared" si="1"/>
        <v>0.35</v>
      </c>
    </row>
    <row r="29" spans="1:11" x14ac:dyDescent="0.25">
      <c r="A29" s="1">
        <v>45736</v>
      </c>
      <c r="B29" t="s">
        <v>20</v>
      </c>
      <c r="C29" t="s">
        <v>17</v>
      </c>
      <c r="D29" t="s">
        <v>18</v>
      </c>
      <c r="E29">
        <v>230</v>
      </c>
      <c r="F29">
        <v>150</v>
      </c>
      <c r="G29">
        <v>4</v>
      </c>
      <c r="H29">
        <v>0</v>
      </c>
      <c r="I29" t="s">
        <v>15</v>
      </c>
      <c r="J29">
        <f t="shared" si="0"/>
        <v>80</v>
      </c>
      <c r="K29">
        <f t="shared" si="1"/>
        <v>0.53333333333333333</v>
      </c>
    </row>
    <row r="30" spans="1:11" x14ac:dyDescent="0.25">
      <c r="A30" s="1">
        <v>45738</v>
      </c>
      <c r="B30" t="s">
        <v>9</v>
      </c>
      <c r="C30" t="s">
        <v>21</v>
      </c>
      <c r="D30" t="s">
        <v>18</v>
      </c>
      <c r="E30">
        <v>500</v>
      </c>
      <c r="F30">
        <v>340</v>
      </c>
      <c r="G30">
        <v>2</v>
      </c>
      <c r="H30">
        <v>0.05</v>
      </c>
      <c r="I30" t="s">
        <v>19</v>
      </c>
      <c r="J30">
        <f t="shared" si="0"/>
        <v>160</v>
      </c>
      <c r="K30">
        <f t="shared" si="1"/>
        <v>0.47058823529411764</v>
      </c>
    </row>
    <row r="31" spans="1:11" x14ac:dyDescent="0.25">
      <c r="A31" s="1">
        <v>45741</v>
      </c>
      <c r="B31" t="s">
        <v>13</v>
      </c>
      <c r="C31" t="s">
        <v>14</v>
      </c>
      <c r="D31" t="s">
        <v>11</v>
      </c>
      <c r="E31">
        <v>920</v>
      </c>
      <c r="F31">
        <v>680</v>
      </c>
      <c r="G31">
        <v>3</v>
      </c>
      <c r="H31">
        <v>0.1</v>
      </c>
      <c r="I31" t="s">
        <v>12</v>
      </c>
      <c r="J31">
        <f t="shared" si="0"/>
        <v>240</v>
      </c>
      <c r="K31">
        <f t="shared" si="1"/>
        <v>0.35294117647058826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940E7-6EED-48F1-B497-488066375C01}">
  <dimension ref="A2:S11"/>
  <sheetViews>
    <sheetView showGridLines="0" workbookViewId="0">
      <selection activeCell="M18" sqref="M18"/>
    </sheetView>
  </sheetViews>
  <sheetFormatPr defaultRowHeight="15" x14ac:dyDescent="0.25"/>
  <cols>
    <col min="1" max="1" width="15.5703125" customWidth="1"/>
    <col min="2" max="2" width="6.42578125" customWidth="1"/>
    <col min="3" max="3" width="13.140625" bestFit="1" customWidth="1"/>
    <col min="4" max="4" width="12.5703125" customWidth="1"/>
    <col min="5" max="5" width="5.42578125" customWidth="1"/>
    <col min="6" max="6" width="13.140625" bestFit="1" customWidth="1"/>
    <col min="7" max="7" width="12.5703125" bestFit="1" customWidth="1"/>
    <col min="8" max="8" width="5.42578125" customWidth="1"/>
    <col min="9" max="9" width="13.140625" bestFit="1" customWidth="1"/>
    <col min="10" max="10" width="12.5703125" bestFit="1" customWidth="1"/>
    <col min="11" max="11" width="5" customWidth="1"/>
    <col min="12" max="12" width="13.140625" bestFit="1" customWidth="1"/>
    <col min="13" max="13" width="12.5703125" bestFit="1" customWidth="1"/>
    <col min="14" max="14" width="5.85546875" customWidth="1"/>
    <col min="15" max="15" width="13.140625" bestFit="1" customWidth="1"/>
    <col min="16" max="16" width="12.5703125" bestFit="1" customWidth="1"/>
    <col min="19" max="19" width="12.140625" customWidth="1"/>
  </cols>
  <sheetData>
    <row r="2" spans="1:19" x14ac:dyDescent="0.25">
      <c r="A2" s="5" t="s">
        <v>31</v>
      </c>
    </row>
    <row r="3" spans="1:19" ht="15.75" x14ac:dyDescent="0.25">
      <c r="A3" t="s">
        <v>24</v>
      </c>
      <c r="C3" s="11" t="s">
        <v>28</v>
      </c>
      <c r="D3" s="11"/>
      <c r="F3" s="11" t="s">
        <v>33</v>
      </c>
      <c r="G3" s="11"/>
      <c r="I3" s="11" t="s">
        <v>34</v>
      </c>
      <c r="J3" s="11"/>
      <c r="L3" s="11" t="s">
        <v>35</v>
      </c>
      <c r="M3" s="11"/>
      <c r="O3" s="11" t="s">
        <v>39</v>
      </c>
      <c r="P3" s="11"/>
      <c r="R3" s="10" t="s">
        <v>40</v>
      </c>
      <c r="S3" s="10"/>
    </row>
    <row r="4" spans="1:19" x14ac:dyDescent="0.25">
      <c r="A4" s="4">
        <v>20050</v>
      </c>
      <c r="C4" s="2" t="s">
        <v>29</v>
      </c>
      <c r="D4" t="s">
        <v>27</v>
      </c>
      <c r="F4" s="2" t="s">
        <v>29</v>
      </c>
      <c r="G4" t="s">
        <v>27</v>
      </c>
      <c r="I4" s="2" t="s">
        <v>29</v>
      </c>
      <c r="J4" t="s">
        <v>27</v>
      </c>
      <c r="L4" s="2" t="s">
        <v>29</v>
      </c>
      <c r="M4" t="s">
        <v>27</v>
      </c>
      <c r="O4" s="2" t="s">
        <v>29</v>
      </c>
      <c r="P4" t="s">
        <v>27</v>
      </c>
      <c r="R4" s="2" t="s">
        <v>29</v>
      </c>
      <c r="S4" t="s">
        <v>27</v>
      </c>
    </row>
    <row r="5" spans="1:19" x14ac:dyDescent="0.25">
      <c r="C5" s="3" t="s">
        <v>9</v>
      </c>
      <c r="D5" s="4">
        <v>1900</v>
      </c>
      <c r="F5" s="3" t="s">
        <v>11</v>
      </c>
      <c r="G5" s="4">
        <v>4560</v>
      </c>
      <c r="I5" s="3" t="s">
        <v>12</v>
      </c>
      <c r="J5" s="4">
        <v>2690</v>
      </c>
      <c r="L5" s="3" t="s">
        <v>10</v>
      </c>
      <c r="M5" s="4">
        <v>1900</v>
      </c>
      <c r="O5" s="3" t="s">
        <v>38</v>
      </c>
      <c r="P5" s="4">
        <v>2100</v>
      </c>
      <c r="R5" s="3">
        <v>0</v>
      </c>
      <c r="S5" s="7">
        <v>470</v>
      </c>
    </row>
    <row r="6" spans="1:19" x14ac:dyDescent="0.25">
      <c r="A6" s="5" t="s">
        <v>32</v>
      </c>
      <c r="C6" s="3" t="s">
        <v>13</v>
      </c>
      <c r="D6" s="4">
        <v>1500</v>
      </c>
      <c r="F6" s="3" t="s">
        <v>18</v>
      </c>
      <c r="G6" s="4">
        <v>1390</v>
      </c>
      <c r="I6" s="3" t="s">
        <v>15</v>
      </c>
      <c r="J6" s="4">
        <v>2480</v>
      </c>
      <c r="L6" s="3" t="s">
        <v>14</v>
      </c>
      <c r="M6" s="4">
        <v>1280</v>
      </c>
      <c r="O6" s="3" t="s">
        <v>36</v>
      </c>
      <c r="P6" s="4">
        <v>2050</v>
      </c>
      <c r="R6" s="3">
        <v>0.05</v>
      </c>
      <c r="S6" s="7">
        <v>1900</v>
      </c>
    </row>
    <row r="7" spans="1:19" x14ac:dyDescent="0.25">
      <c r="A7" t="s">
        <v>27</v>
      </c>
      <c r="C7" s="3" t="s">
        <v>20</v>
      </c>
      <c r="D7" s="4">
        <v>1340</v>
      </c>
      <c r="F7" s="3" t="s">
        <v>30</v>
      </c>
      <c r="G7" s="4">
        <v>5950</v>
      </c>
      <c r="I7" s="3" t="s">
        <v>19</v>
      </c>
      <c r="J7" s="4">
        <v>780</v>
      </c>
      <c r="L7" s="3" t="s">
        <v>21</v>
      </c>
      <c r="M7" s="4">
        <v>920</v>
      </c>
      <c r="O7" s="3" t="s">
        <v>37</v>
      </c>
      <c r="P7" s="4">
        <v>1800</v>
      </c>
      <c r="R7" s="3">
        <v>0.1</v>
      </c>
      <c r="S7" s="7">
        <v>2420</v>
      </c>
    </row>
    <row r="8" spans="1:19" x14ac:dyDescent="0.25">
      <c r="A8" s="4">
        <v>5950</v>
      </c>
      <c r="C8" s="3" t="s">
        <v>16</v>
      </c>
      <c r="D8" s="4">
        <v>1210</v>
      </c>
      <c r="I8" s="3" t="s">
        <v>30</v>
      </c>
      <c r="J8" s="4">
        <v>5950</v>
      </c>
      <c r="L8" s="3" t="s">
        <v>22</v>
      </c>
      <c r="M8" s="4">
        <v>880</v>
      </c>
      <c r="O8" s="3" t="s">
        <v>30</v>
      </c>
      <c r="P8" s="4">
        <v>5950</v>
      </c>
      <c r="R8" s="3">
        <v>0.15</v>
      </c>
      <c r="S8" s="7">
        <v>640</v>
      </c>
    </row>
    <row r="9" spans="1:19" x14ac:dyDescent="0.25">
      <c r="C9" s="3" t="s">
        <v>30</v>
      </c>
      <c r="D9" s="4">
        <v>5950</v>
      </c>
      <c r="L9" s="3" t="s">
        <v>23</v>
      </c>
      <c r="M9" s="4">
        <v>500</v>
      </c>
      <c r="R9" s="3">
        <v>0.2</v>
      </c>
      <c r="S9" s="7">
        <v>520</v>
      </c>
    </row>
    <row r="10" spans="1:19" x14ac:dyDescent="0.25">
      <c r="A10" s="6">
        <f>GETPIVOTDATA("Sales",$A$3)</f>
        <v>20050</v>
      </c>
      <c r="L10" s="3" t="s">
        <v>17</v>
      </c>
      <c r="M10" s="4">
        <v>470</v>
      </c>
      <c r="R10" s="3" t="s">
        <v>30</v>
      </c>
      <c r="S10" s="7">
        <v>5950</v>
      </c>
    </row>
    <row r="11" spans="1:19" x14ac:dyDescent="0.25">
      <c r="A11" s="6">
        <f>GETPIVOTDATA("Profit",$A$7)</f>
        <v>5950</v>
      </c>
      <c r="L11" s="3" t="s">
        <v>30</v>
      </c>
      <c r="M11" s="4">
        <v>5950</v>
      </c>
    </row>
  </sheetData>
  <mergeCells count="6">
    <mergeCell ref="R3:S3"/>
    <mergeCell ref="I3:J3"/>
    <mergeCell ref="C3:D3"/>
    <mergeCell ref="F3:G3"/>
    <mergeCell ref="L3:M3"/>
    <mergeCell ref="O3:P3"/>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BA475-24DF-4E48-AC6D-9E56DB89C18C}">
  <dimension ref="B33:C40"/>
  <sheetViews>
    <sheetView showGridLines="0" tabSelected="1" topLeftCell="A24" zoomScale="91" zoomScaleNormal="91" workbookViewId="0">
      <selection activeCell="O46" sqref="O46"/>
    </sheetView>
  </sheetViews>
  <sheetFormatPr defaultRowHeight="15" x14ac:dyDescent="0.25"/>
  <sheetData>
    <row r="33" spans="2:3" ht="18.75" x14ac:dyDescent="0.3">
      <c r="B33" s="8"/>
      <c r="C33" s="8"/>
    </row>
    <row r="40" spans="2:3" x14ac:dyDescent="0.25">
      <c r="B40" s="9"/>
      <c r="C4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 Data</vt:lpstr>
      <vt:lpstr>PV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john</dc:creator>
  <cp:lastModifiedBy>john john</cp:lastModifiedBy>
  <dcterms:created xsi:type="dcterms:W3CDTF">2026-05-11T15:35:16Z</dcterms:created>
  <dcterms:modified xsi:type="dcterms:W3CDTF">2026-05-19T16:22:06Z</dcterms:modified>
</cp:coreProperties>
</file>