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3bb8775615e98a9/Projects/bce/"/>
    </mc:Choice>
  </mc:AlternateContent>
  <xr:revisionPtr revIDLastSave="887" documentId="11_2100FFA142A6F9C2B16CF0D96C6027F7B2E61673" xr6:coauthVersionLast="45" xr6:coauthVersionMax="45" xr10:uidLastSave="{AE0C31E4-3EA0-4D16-A697-ACED99E15D56}"/>
  <bookViews>
    <workbookView xWindow="2370" yWindow="825" windowWidth="22110" windowHeight="13650" tabRatio="518" activeTab="5" xr2:uid="{00000000-000D-0000-FFFF-FFFF00000000}"/>
  </bookViews>
  <sheets>
    <sheet name="Összegzés" sheetId="4" r:id="rId1"/>
    <sheet name="Leíró" sheetId="2" r:id="rId2"/>
    <sheet name="Leiro" sheetId="5" r:id="rId3"/>
    <sheet name="kapcsolat" sheetId="3" r:id="rId4"/>
    <sheet name="Munka2" sheetId="6" r:id="rId5"/>
    <sheet name="Index" sheetId="1" r:id="rId6"/>
  </sheets>
  <definedNames>
    <definedName name="_xlnm._FilterDatabase" localSheetId="3" hidden="1">kapcsolat!$A$1:$H$1</definedName>
  </definedNames>
  <calcPr calcId="191028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2" l="1"/>
  <c r="F18" i="4" l="1"/>
  <c r="E18" i="4"/>
  <c r="J10" i="2"/>
  <c r="J15" i="2" s="1"/>
  <c r="E10" i="2"/>
  <c r="G9" i="2"/>
  <c r="K9" i="2" s="1"/>
  <c r="G8" i="2"/>
  <c r="K8" i="2" s="1"/>
  <c r="G7" i="2"/>
  <c r="K7" i="2" s="1"/>
  <c r="G6" i="2"/>
  <c r="K6" i="2" s="1"/>
  <c r="G5" i="2"/>
  <c r="K5" i="2" s="1"/>
  <c r="G4" i="2"/>
  <c r="K4" i="2" s="1"/>
  <c r="K9" i="1"/>
  <c r="J9" i="1"/>
  <c r="G10" i="2" l="1"/>
  <c r="E11" i="2" s="1"/>
  <c r="H6" i="2" l="1"/>
  <c r="C11" i="2"/>
  <c r="F11" i="2"/>
  <c r="D11" i="2"/>
  <c r="B11" i="2"/>
  <c r="G11" i="2" s="1"/>
  <c r="H5" i="2"/>
  <c r="H7" i="2"/>
  <c r="H4" i="2"/>
  <c r="H8" i="2"/>
  <c r="H10" i="2" s="1"/>
  <c r="H9" i="2"/>
</calcChain>
</file>

<file path=xl/sharedStrings.xml><?xml version="1.0" encoding="utf-8"?>
<sst xmlns="http://schemas.openxmlformats.org/spreadsheetml/2006/main" count="439" uniqueCount="120">
  <si>
    <t>Egy országban a rendszerváltás után átrendeződnek az áramdíjak (a keresztfinanszírozások megszűnnek), ami mennyiségi változásokat is indukál. Ezt illusztrálja a következő táblázat:</t>
  </si>
  <si>
    <t>Tarifacsoport</t>
  </si>
  <si>
    <t>Árak (Ft/kWh)</t>
  </si>
  <si>
    <t>Fogyasztás szerkezete (TWh)</t>
  </si>
  <si>
    <t>rendszerváltás éve</t>
  </si>
  <si>
    <t>két év múlva</t>
  </si>
  <si>
    <t>Lakosság</t>
  </si>
  <si>
    <t>Kisvállalat</t>
  </si>
  <si>
    <t>Nagyvállalat</t>
  </si>
  <si>
    <t>Összesen</t>
  </si>
  <si>
    <t>.</t>
  </si>
  <si>
    <t>a) Elemezze a folyamatokat a kétféle indexkör összefüggésével!
b) Jellemezze a két év alatti gazdaságpolitikai célkitűzéseket szövegesen is!</t>
  </si>
  <si>
    <t>Fűtés</t>
  </si>
  <si>
    <t>Hűtés</t>
  </si>
  <si>
    <t>Használati melegvíz</t>
  </si>
  <si>
    <t>Főzés</t>
  </si>
  <si>
    <t>Villamos energia</t>
  </si>
  <si>
    <t>Távhő</t>
  </si>
  <si>
    <t>Földgáz</t>
  </si>
  <si>
    <t>Szén és széntermékek</t>
  </si>
  <si>
    <t>Kőolajtermékek</t>
  </si>
  <si>
    <t>Megújulók</t>
  </si>
  <si>
    <t>Forrás: Magyar Energia és Közműszabályozási Hivatal energiamérleg</t>
  </si>
  <si>
    <t>Ezer fő lakott 2017-ben a magánháztartásokban</t>
  </si>
  <si>
    <t>Hasonlítsa össze az egyes energiafajták relatív árát!</t>
  </si>
  <si>
    <t>Társaság</t>
  </si>
  <si>
    <t>Település</t>
  </si>
  <si>
    <t>95-ös benzin</t>
  </si>
  <si>
    <t>Gázolaj</t>
  </si>
  <si>
    <t>Petrol</t>
  </si>
  <si>
    <t>Ajka</t>
  </si>
  <si>
    <t>belterület</t>
  </si>
  <si>
    <t>1 és 3 között</t>
  </si>
  <si>
    <t>Shell</t>
  </si>
  <si>
    <t>MOL</t>
  </si>
  <si>
    <t>4 és több</t>
  </si>
  <si>
    <t>főút mellett</t>
  </si>
  <si>
    <t>OIL</t>
  </si>
  <si>
    <t>Zirc</t>
  </si>
  <si>
    <t>OMV</t>
  </si>
  <si>
    <t>Siófok</t>
  </si>
  <si>
    <t>Balatonfüred</t>
  </si>
  <si>
    <t>Veszprém</t>
  </si>
  <si>
    <t>Lukoil</t>
  </si>
  <si>
    <t>Ságvár</t>
  </si>
  <si>
    <t>Sümeg</t>
  </si>
  <si>
    <t>Nagyvázsony</t>
  </si>
  <si>
    <t>Hajmáskér</t>
  </si>
  <si>
    <t>Avia</t>
  </si>
  <si>
    <t>Balatonalmádi</t>
  </si>
  <si>
    <t>Várpalota</t>
  </si>
  <si>
    <t>Enying</t>
  </si>
  <si>
    <t>Polgárdi</t>
  </si>
  <si>
    <t>Révfülöp</t>
  </si>
  <si>
    <t>Herend</t>
  </si>
  <si>
    <t>Balatonfűzfő</t>
  </si>
  <si>
    <t>Szántód</t>
  </si>
  <si>
    <t>Tapolca</t>
  </si>
  <si>
    <t>Tamási</t>
  </si>
  <si>
    <t>Keszthely</t>
  </si>
  <si>
    <t>Balatonföldvár</t>
  </si>
  <si>
    <t>Zamárdi</t>
  </si>
  <si>
    <t>Balatonakarattya</t>
  </si>
  <si>
    <t>Devecser</t>
  </si>
  <si>
    <t>Sármellék</t>
  </si>
  <si>
    <t>Balatonlelle</t>
  </si>
  <si>
    <t>Berhida</t>
  </si>
  <si>
    <t>Badacsony</t>
  </si>
  <si>
    <t>Balatonboglár</t>
  </si>
  <si>
    <t>Héviz</t>
  </si>
  <si>
    <t>Marcali</t>
  </si>
  <si>
    <t>Balatonederics</t>
  </si>
  <si>
    <t>Tab</t>
  </si>
  <si>
    <t>Balatonkeresztúr</t>
  </si>
  <si>
    <t>Iregszemcse</t>
  </si>
  <si>
    <t>sztráda mellett</t>
  </si>
  <si>
    <t>Füle</t>
  </si>
  <si>
    <t>Nevezzen meg asszociációs, vegyes és korrelációs kapcsolatokat!</t>
  </si>
  <si>
    <t>a)</t>
  </si>
  <si>
    <t>b)</t>
  </si>
  <si>
    <t>Válasszon ki két konkrét kapcsolatot és elemezze annak tartalmát és erősségét!</t>
  </si>
  <si>
    <t>a</t>
  </si>
  <si>
    <t>b</t>
  </si>
  <si>
    <t>Név:</t>
  </si>
  <si>
    <t>1. feladat</t>
  </si>
  <si>
    <t>2. feladat</t>
  </si>
  <si>
    <t>3. feladat</t>
  </si>
  <si>
    <t>max pont</t>
  </si>
  <si>
    <t>elért pont</t>
  </si>
  <si>
    <t>Jegy:</t>
  </si>
  <si>
    <t xml:space="preserve"> </t>
  </si>
  <si>
    <t>Lakossági energiamérleg</t>
  </si>
  <si>
    <t xml:space="preserve"> (lakosság energiafogyasztása energiaforrás és felhasználás szerint TJ 2017)</t>
  </si>
  <si>
    <t>egy főre jutó kiadások nagysága (Ft/fő/év)</t>
  </si>
  <si>
    <t>Világítás és elektromos b.</t>
  </si>
  <si>
    <t>Relativ ár</t>
  </si>
  <si>
    <t>A piac nagysága</t>
  </si>
  <si>
    <t>Milyen az energiafogyasztás szerkezete felhasználási módok?források és források szerint?</t>
  </si>
  <si>
    <t xml:space="preserve">            felhasználás
energiaforrás</t>
  </si>
  <si>
    <t>felhasználás megoszlás</t>
  </si>
  <si>
    <t>energiaforrás megoszlás</t>
  </si>
  <si>
    <t>Melegvíz</t>
  </si>
  <si>
    <t>Szén</t>
  </si>
  <si>
    <t>Sorcímkék</t>
  </si>
  <si>
    <t>Végösszeg</t>
  </si>
  <si>
    <t>Oszlopcímkék</t>
  </si>
  <si>
    <t>Felhasználás</t>
  </si>
  <si>
    <t>Mennyiség</t>
  </si>
  <si>
    <t>Forrás</t>
  </si>
  <si>
    <t>Készülékek</t>
  </si>
  <si>
    <t xml:space="preserve">asszociációs: társaság - település; </t>
  </si>
  <si>
    <t>Mennyiség / Árusítóhely elhelyezkedés</t>
  </si>
  <si>
    <t>Távolság</t>
  </si>
  <si>
    <t>Elhelyezkedés</t>
  </si>
  <si>
    <t>Nyitva tartás</t>
  </si>
  <si>
    <t>Szolgáltatások Száma</t>
  </si>
  <si>
    <t>Év</t>
  </si>
  <si>
    <t>Fogyasztás</t>
  </si>
  <si>
    <t>Ár</t>
  </si>
  <si>
    <t>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</si>
</sst>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Arial CE"/>
      <charset val="238"/>
    </font>
    <font>
      <b/>
      <sz val="10"/>
      <color indexed="9"/>
      <name val="Arial CE"/>
      <charset val="238"/>
    </font>
    <font>
      <b/>
      <sz val="14"/>
      <name val="Arial CE"/>
      <charset val="238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21"/>
      </left>
      <right/>
      <top style="medium">
        <color indexed="21"/>
      </top>
      <bottom style="medium">
        <color indexed="21"/>
      </bottom>
      <diagonal/>
    </border>
    <border>
      <left/>
      <right/>
      <top style="medium">
        <color indexed="21"/>
      </top>
      <bottom style="medium">
        <color indexed="21"/>
      </bottom>
      <diagonal/>
    </border>
    <border>
      <left/>
      <right style="thin">
        <color indexed="21"/>
      </right>
      <top style="medium">
        <color indexed="21"/>
      </top>
      <bottom style="medium">
        <color indexed="21"/>
      </bottom>
      <diagonal/>
    </border>
    <border>
      <left style="thin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medium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0" fillId="3" borderId="10" xfId="0" quotePrefix="1" applyFill="1" applyBorder="1" applyAlignment="1">
      <alignment horizontal="left" vertical="center"/>
    </xf>
    <xf numFmtId="3" fontId="0" fillId="3" borderId="10" xfId="0" applyNumberFormat="1" applyFill="1" applyBorder="1" applyAlignment="1">
      <alignment horizontal="right" vertical="center" indent="3"/>
    </xf>
    <xf numFmtId="0" fontId="5" fillId="3" borderId="11" xfId="0" applyFont="1" applyFill="1" applyBorder="1" applyAlignment="1">
      <alignment horizontal="center" vertical="center"/>
    </xf>
    <xf numFmtId="3" fontId="5" fillId="3" borderId="11" xfId="0" applyNumberFormat="1" applyFont="1" applyFill="1" applyBorder="1" applyAlignment="1">
      <alignment horizontal="right" vertical="center" indent="3"/>
    </xf>
    <xf numFmtId="3" fontId="3" fillId="3" borderId="11" xfId="0" applyNumberFormat="1" applyFont="1" applyFill="1" applyBorder="1" applyAlignment="1">
      <alignment horizontal="right" vertical="center" indent="3"/>
    </xf>
    <xf numFmtId="0" fontId="0" fillId="0" borderId="12" xfId="0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 wrapText="1"/>
    </xf>
    <xf numFmtId="0" fontId="0" fillId="0" borderId="14" xfId="0" applyBorder="1"/>
    <xf numFmtId="0" fontId="0" fillId="0" borderId="14" xfId="0" applyBorder="1" applyAlignment="1">
      <alignment horizontal="center" wrapText="1"/>
    </xf>
    <xf numFmtId="0" fontId="5" fillId="0" borderId="0" xfId="0" applyFon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16" fontId="0" fillId="0" borderId="0" xfId="0" applyNumberFormat="1" applyAlignment="1">
      <alignment horizontal="center"/>
    </xf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2" fillId="0" borderId="14" xfId="0" applyFont="1" applyBorder="1"/>
    <xf numFmtId="0" fontId="2" fillId="0" borderId="14" xfId="0" applyFont="1" applyBorder="1" applyAlignment="1">
      <alignment horizontal="center" wrapText="1"/>
    </xf>
    <xf numFmtId="164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5" fillId="0" borderId="14" xfId="0" applyFont="1" applyBorder="1" applyAlignment="1">
      <alignment horizontal="center" wrapText="1"/>
    </xf>
    <xf numFmtId="3" fontId="0" fillId="0" borderId="14" xfId="0" applyNumberFormat="1" applyBorder="1"/>
    <xf numFmtId="3" fontId="2" fillId="0" borderId="14" xfId="0" applyNumberFormat="1" applyFont="1" applyBorder="1"/>
    <xf numFmtId="3" fontId="2" fillId="0" borderId="14" xfId="0" applyNumberFormat="1" applyFon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165" fontId="1" fillId="4" borderId="0" xfId="0" applyNumberFormat="1" applyFont="1" applyFill="1"/>
    <xf numFmtId="0" fontId="9" fillId="0" borderId="14" xfId="0" applyFont="1" applyBorder="1" applyAlignment="1">
      <alignment horizontal="center" wrapText="1"/>
    </xf>
    <xf numFmtId="0" fontId="0" fillId="0" borderId="15" xfId="0" applyFill="1" applyBorder="1"/>
    <xf numFmtId="0" fontId="0" fillId="0" borderId="15" xfId="0" applyFill="1" applyBorder="1" applyAlignment="1">
      <alignment horizontal="center" wrapText="1"/>
    </xf>
    <xf numFmtId="0" fontId="0" fillId="0" borderId="16" xfId="0" applyFont="1" applyBorder="1" applyAlignment="1">
      <alignment wrapText="1"/>
    </xf>
    <xf numFmtId="9" fontId="2" fillId="0" borderId="0" xfId="0" applyNumberFormat="1" applyFont="1"/>
    <xf numFmtId="0" fontId="0" fillId="0" borderId="0" xfId="0" applyBorder="1"/>
    <xf numFmtId="0" fontId="7" fillId="0" borderId="0" xfId="0" applyFont="1" applyBorder="1"/>
    <xf numFmtId="9" fontId="0" fillId="0" borderId="0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/>
    <xf numFmtId="3" fontId="10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vertical="center"/>
    </xf>
    <xf numFmtId="0" fontId="0" fillId="4" borderId="0" xfId="0" applyFill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2">
    <cellStyle name="Normál" xfId="0" builtinId="0"/>
    <cellStyle name="Százalék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charset val="238"/>
        <scheme val="none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charset val="238"/>
        <scheme val="none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charset val="238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charset val="238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charset val="238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örök János" refreshedDate="44136.827792361109" createdVersion="6" refreshedVersion="6" minRefreshableVersion="3" recordCount="78" xr:uid="{0341D463-EF34-497A-8358-5711513CCBA7}">
  <cacheSource type="worksheet">
    <worksheetSource ref="A1:H79" sheet="kapcsolat"/>
  </cacheSource>
  <cacheFields count="8">
    <cacheField name="Társaság" numFmtId="0">
      <sharedItems count="7">
        <s v="Petrol"/>
        <s v="Shell"/>
        <s v="MOL"/>
        <s v="OIL"/>
        <s v="OMV"/>
        <s v="Lukoil"/>
        <s v="Avia"/>
      </sharedItems>
    </cacheField>
    <cacheField name="Km (B. Akalitól)" numFmtId="0">
      <sharedItems containsSemiMixedTypes="0" containsString="0" containsNumber="1" minValue="9.6999999999999993" maxValue="48.8"/>
    </cacheField>
    <cacheField name="Település" numFmtId="0">
      <sharedItems count="36">
        <s v="Ajka"/>
        <s v="Zirc"/>
        <s v="Siófok"/>
        <s v="Balatonfüred"/>
        <s v="Veszprém"/>
        <s v="Ságvár"/>
        <s v="Sümeg"/>
        <s v="Nagyvázsony"/>
        <s v="Hajmáskér"/>
        <s v="Balatonalmádi"/>
        <s v="Várpalota"/>
        <s v="Enying"/>
        <s v="Polgárdi"/>
        <s v="Révfülöp"/>
        <s v="Herend"/>
        <s v="Balatonfűzfő"/>
        <s v="Szántód"/>
        <s v="Tapolca"/>
        <s v="Tamási"/>
        <s v="Keszthely"/>
        <s v="Balatonföldvár"/>
        <s v="Zamárdi"/>
        <s v="Balatonakarattya"/>
        <s v="Devecser"/>
        <s v="Sármellék"/>
        <s v="Balatonlelle"/>
        <s v="Berhida"/>
        <s v="Badacsony"/>
        <s v="Balatonboglár"/>
        <s v="Héviz"/>
        <s v="Marcali"/>
        <s v="Balatonederics"/>
        <s v="Tab"/>
        <s v="Balatonkeresztúr"/>
        <s v="Iregszemcse"/>
        <s v="Füle"/>
      </sharedItems>
    </cacheField>
    <cacheField name="Árusítóhely elhelyezkedés" numFmtId="0">
      <sharedItems count="3">
        <s v="belterület"/>
        <s v="főút mellett"/>
        <s v="sztráda mellett"/>
      </sharedItems>
    </cacheField>
    <cacheField name="Nyitva tartás, óra" numFmtId="0">
      <sharedItems containsSemiMixedTypes="0" containsString="0" containsNumber="1" containsInteger="1" minValue="12" maxValue="24" count="9">
        <n v="16"/>
        <n v="24"/>
        <n v="18"/>
        <n v="15"/>
        <n v="14"/>
        <n v="12"/>
        <n v="13"/>
        <n v="23"/>
        <n v="17"/>
      </sharedItems>
    </cacheField>
    <cacheField name="Hány szolgáltatás van" numFmtId="0">
      <sharedItems containsMixedTypes="1" containsNumber="1" containsInteger="1" minValue="0" maxValue="0" count="3">
        <s v="1 és 3 között"/>
        <s v="4 és több"/>
        <n v="0"/>
      </sharedItems>
    </cacheField>
    <cacheField name="95-ös benzin" numFmtId="0">
      <sharedItems containsSemiMixedTypes="0" containsString="0" containsNumber="1" minValue="346.8" maxValue="414.12"/>
    </cacheField>
    <cacheField name="Gázolaj" numFmtId="0">
      <sharedItems containsSemiMixedTypes="0" containsString="0" containsNumber="1" minValue="387.20000000000005" maxValue="458.7000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n v="30.5"/>
    <x v="0"/>
    <x v="0"/>
    <x v="0"/>
    <x v="0"/>
    <n v="346.8"/>
    <n v="387.20000000000005"/>
  </r>
  <r>
    <x v="1"/>
    <n v="29.9"/>
    <x v="0"/>
    <x v="0"/>
    <x v="1"/>
    <x v="0"/>
    <n v="350.88"/>
    <n v="394.90000000000003"/>
  </r>
  <r>
    <x v="2"/>
    <n v="29.5"/>
    <x v="0"/>
    <x v="0"/>
    <x v="2"/>
    <x v="1"/>
    <n v="350.88"/>
    <n v="397.1"/>
  </r>
  <r>
    <x v="2"/>
    <n v="32.200000000000003"/>
    <x v="0"/>
    <x v="1"/>
    <x v="1"/>
    <x v="0"/>
    <n v="353.94"/>
    <n v="397.1"/>
  </r>
  <r>
    <x v="3"/>
    <n v="43.7"/>
    <x v="1"/>
    <x v="0"/>
    <x v="1"/>
    <x v="2"/>
    <n v="357"/>
    <n v="397.1"/>
  </r>
  <r>
    <x v="4"/>
    <n v="22.6"/>
    <x v="2"/>
    <x v="0"/>
    <x v="1"/>
    <x v="0"/>
    <n v="358.02"/>
    <n v="402.6"/>
  </r>
  <r>
    <x v="0"/>
    <n v="12.3"/>
    <x v="3"/>
    <x v="0"/>
    <x v="3"/>
    <x v="0"/>
    <n v="358.02"/>
    <n v="397.1"/>
  </r>
  <r>
    <x v="4"/>
    <n v="28.8"/>
    <x v="4"/>
    <x v="0"/>
    <x v="0"/>
    <x v="2"/>
    <n v="359.04"/>
    <n v="408.1"/>
  </r>
  <r>
    <x v="1"/>
    <n v="28.1"/>
    <x v="4"/>
    <x v="0"/>
    <x v="1"/>
    <x v="0"/>
    <n v="359.04"/>
    <n v="397.1"/>
  </r>
  <r>
    <x v="2"/>
    <n v="42.5"/>
    <x v="1"/>
    <x v="0"/>
    <x v="0"/>
    <x v="1"/>
    <n v="359.04"/>
    <n v="399.3"/>
  </r>
  <r>
    <x v="5"/>
    <n v="25.5"/>
    <x v="4"/>
    <x v="0"/>
    <x v="3"/>
    <x v="2"/>
    <n v="360.06"/>
    <n v="401.50000000000006"/>
  </r>
  <r>
    <x v="2"/>
    <n v="26.8"/>
    <x v="5"/>
    <x v="1"/>
    <x v="4"/>
    <x v="0"/>
    <n v="360.06"/>
    <n v="411.40000000000003"/>
  </r>
  <r>
    <x v="1"/>
    <n v="37.299999999999997"/>
    <x v="6"/>
    <x v="1"/>
    <x v="1"/>
    <x v="0"/>
    <n v="361.08"/>
    <n v="399.3"/>
  </r>
  <r>
    <x v="2"/>
    <n v="12.3"/>
    <x v="7"/>
    <x v="0"/>
    <x v="3"/>
    <x v="0"/>
    <n v="361.08"/>
    <n v="409.20000000000005"/>
  </r>
  <r>
    <x v="2"/>
    <n v="27.5"/>
    <x v="4"/>
    <x v="0"/>
    <x v="1"/>
    <x v="1"/>
    <n v="361.08"/>
    <n v="405.90000000000003"/>
  </r>
  <r>
    <x v="2"/>
    <n v="12"/>
    <x v="3"/>
    <x v="0"/>
    <x v="1"/>
    <x v="1"/>
    <n v="361.08"/>
    <n v="400.40000000000003"/>
  </r>
  <r>
    <x v="2"/>
    <n v="34.799999999999997"/>
    <x v="8"/>
    <x v="1"/>
    <x v="5"/>
    <x v="0"/>
    <n v="362.1"/>
    <n v="404.8"/>
  </r>
  <r>
    <x v="6"/>
    <n v="28.8"/>
    <x v="9"/>
    <x v="0"/>
    <x v="6"/>
    <x v="0"/>
    <n v="362.1"/>
    <n v="409.20000000000005"/>
  </r>
  <r>
    <x v="2"/>
    <n v="27.5"/>
    <x v="4"/>
    <x v="0"/>
    <x v="0"/>
    <x v="0"/>
    <n v="362.1"/>
    <n v="405.90000000000003"/>
  </r>
  <r>
    <x v="2"/>
    <n v="45.7"/>
    <x v="10"/>
    <x v="1"/>
    <x v="1"/>
    <x v="0"/>
    <n v="362.1"/>
    <n v="410.3"/>
  </r>
  <r>
    <x v="4"/>
    <n v="28.7"/>
    <x v="4"/>
    <x v="0"/>
    <x v="1"/>
    <x v="0"/>
    <n v="362.1"/>
    <n v="402.6"/>
  </r>
  <r>
    <x v="6"/>
    <n v="37"/>
    <x v="11"/>
    <x v="0"/>
    <x v="1"/>
    <x v="1"/>
    <n v="362.1"/>
    <n v="403.70000000000005"/>
  </r>
  <r>
    <x v="6"/>
    <n v="47.1"/>
    <x v="12"/>
    <x v="0"/>
    <x v="1"/>
    <x v="1"/>
    <n v="362.1"/>
    <n v="403.70000000000005"/>
  </r>
  <r>
    <x v="1"/>
    <n v="23.4"/>
    <x v="2"/>
    <x v="0"/>
    <x v="1"/>
    <x v="0"/>
    <n v="363.12"/>
    <n v="407.00000000000006"/>
  </r>
  <r>
    <x v="1"/>
    <n v="26"/>
    <x v="4"/>
    <x v="0"/>
    <x v="1"/>
    <x v="0"/>
    <n v="363.12"/>
    <n v="403.70000000000005"/>
  </r>
  <r>
    <x v="4"/>
    <n v="28.2"/>
    <x v="4"/>
    <x v="0"/>
    <x v="0"/>
    <x v="0"/>
    <n v="363.12"/>
    <n v="402.6"/>
  </r>
  <r>
    <x v="0"/>
    <n v="12.8"/>
    <x v="13"/>
    <x v="1"/>
    <x v="4"/>
    <x v="0"/>
    <n v="363.12"/>
    <n v="401.50000000000006"/>
  </r>
  <r>
    <x v="1"/>
    <n v="12.4"/>
    <x v="3"/>
    <x v="0"/>
    <x v="1"/>
    <x v="0"/>
    <n v="363.12"/>
    <n v="400.40000000000003"/>
  </r>
  <r>
    <x v="4"/>
    <n v="26.7"/>
    <x v="4"/>
    <x v="0"/>
    <x v="1"/>
    <x v="0"/>
    <n v="363.12"/>
    <n v="404.8"/>
  </r>
  <r>
    <x v="2"/>
    <n v="26.7"/>
    <x v="9"/>
    <x v="1"/>
    <x v="1"/>
    <x v="1"/>
    <n v="363.12"/>
    <n v="407.00000000000006"/>
  </r>
  <r>
    <x v="1"/>
    <n v="27.4"/>
    <x v="14"/>
    <x v="0"/>
    <x v="1"/>
    <x v="0"/>
    <n v="364.14"/>
    <n v="405.90000000000003"/>
  </r>
  <r>
    <x v="4"/>
    <n v="29.9"/>
    <x v="15"/>
    <x v="0"/>
    <x v="0"/>
    <x v="0"/>
    <n v="364.14"/>
    <n v="408.1"/>
  </r>
  <r>
    <x v="2"/>
    <n v="25.9"/>
    <x v="4"/>
    <x v="0"/>
    <x v="0"/>
    <x v="0"/>
    <n v="364.14"/>
    <n v="404.8"/>
  </r>
  <r>
    <x v="5"/>
    <n v="11.9"/>
    <x v="16"/>
    <x v="1"/>
    <x v="3"/>
    <x v="2"/>
    <n v="365.16"/>
    <n v="407.00000000000006"/>
  </r>
  <r>
    <x v="1"/>
    <n v="46.6"/>
    <x v="10"/>
    <x v="0"/>
    <x v="0"/>
    <x v="0"/>
    <n v="365.16"/>
    <n v="410.3"/>
  </r>
  <r>
    <x v="2"/>
    <n v="46.7"/>
    <x v="10"/>
    <x v="1"/>
    <x v="0"/>
    <x v="0"/>
    <n v="365.16"/>
    <n v="410.3"/>
  </r>
  <r>
    <x v="2"/>
    <n v="43.4"/>
    <x v="10"/>
    <x v="1"/>
    <x v="2"/>
    <x v="1"/>
    <n v="365.16"/>
    <n v="410.3"/>
  </r>
  <r>
    <x v="2"/>
    <n v="22.9"/>
    <x v="17"/>
    <x v="0"/>
    <x v="0"/>
    <x v="1"/>
    <n v="365.16"/>
    <n v="403.70000000000005"/>
  </r>
  <r>
    <x v="2"/>
    <n v="48.1"/>
    <x v="18"/>
    <x v="0"/>
    <x v="0"/>
    <x v="1"/>
    <n v="365.16"/>
    <n v="408.1"/>
  </r>
  <r>
    <x v="5"/>
    <n v="38.5"/>
    <x v="19"/>
    <x v="0"/>
    <x v="3"/>
    <x v="2"/>
    <n v="366.18"/>
    <n v="400.40000000000003"/>
  </r>
  <r>
    <x v="2"/>
    <n v="9.6999999999999993"/>
    <x v="20"/>
    <x v="0"/>
    <x v="0"/>
    <x v="0"/>
    <n v="366.18"/>
    <n v="412.50000000000006"/>
  </r>
  <r>
    <x v="2"/>
    <n v="15.3"/>
    <x v="21"/>
    <x v="0"/>
    <x v="0"/>
    <x v="1"/>
    <n v="366.18"/>
    <n v="412.50000000000006"/>
  </r>
  <r>
    <x v="5"/>
    <n v="35"/>
    <x v="22"/>
    <x v="1"/>
    <x v="3"/>
    <x v="2"/>
    <n v="367.2"/>
    <n v="408.1"/>
  </r>
  <r>
    <x v="0"/>
    <n v="42.1"/>
    <x v="19"/>
    <x v="1"/>
    <x v="7"/>
    <x v="2"/>
    <n v="367.2"/>
    <n v="399.3"/>
  </r>
  <r>
    <x v="1"/>
    <n v="22.5"/>
    <x v="17"/>
    <x v="0"/>
    <x v="0"/>
    <x v="0"/>
    <n v="367.2"/>
    <n v="409.20000000000005"/>
  </r>
  <r>
    <x v="5"/>
    <n v="19"/>
    <x v="2"/>
    <x v="0"/>
    <x v="3"/>
    <x v="0"/>
    <n v="367.2"/>
    <n v="419.1"/>
  </r>
  <r>
    <x v="2"/>
    <n v="22.8"/>
    <x v="17"/>
    <x v="0"/>
    <x v="4"/>
    <x v="0"/>
    <n v="367.2"/>
    <n v="403.70000000000005"/>
  </r>
  <r>
    <x v="2"/>
    <n v="34.6"/>
    <x v="23"/>
    <x v="0"/>
    <x v="1"/>
    <x v="0"/>
    <n v="367.2"/>
    <n v="402.6"/>
  </r>
  <r>
    <x v="5"/>
    <n v="48.8"/>
    <x v="24"/>
    <x v="0"/>
    <x v="3"/>
    <x v="2"/>
    <n v="368.22"/>
    <n v="399.3"/>
  </r>
  <r>
    <x v="4"/>
    <n v="40.4"/>
    <x v="19"/>
    <x v="0"/>
    <x v="0"/>
    <x v="2"/>
    <n v="368.22"/>
    <n v="399.3"/>
  </r>
  <r>
    <x v="2"/>
    <n v="12.7"/>
    <x v="25"/>
    <x v="0"/>
    <x v="1"/>
    <x v="1"/>
    <n v="368.22"/>
    <n v="416.90000000000003"/>
  </r>
  <r>
    <x v="3"/>
    <n v="36.9"/>
    <x v="26"/>
    <x v="1"/>
    <x v="2"/>
    <x v="1"/>
    <n v="369.24"/>
    <n v="415.8"/>
  </r>
  <r>
    <x v="2"/>
    <n v="21.6"/>
    <x v="27"/>
    <x v="1"/>
    <x v="0"/>
    <x v="1"/>
    <n v="369.24"/>
    <n v="409.20000000000005"/>
  </r>
  <r>
    <x v="1"/>
    <n v="14.8"/>
    <x v="28"/>
    <x v="0"/>
    <x v="1"/>
    <x v="0"/>
    <n v="370.26"/>
    <n v="419.1"/>
  </r>
  <r>
    <x v="4"/>
    <n v="12.7"/>
    <x v="25"/>
    <x v="1"/>
    <x v="1"/>
    <x v="0"/>
    <n v="370.26"/>
    <n v="419.1"/>
  </r>
  <r>
    <x v="2"/>
    <n v="43.1"/>
    <x v="29"/>
    <x v="1"/>
    <x v="1"/>
    <x v="1"/>
    <n v="370.26"/>
    <n v="401.50000000000006"/>
  </r>
  <r>
    <x v="2"/>
    <n v="25.8"/>
    <x v="2"/>
    <x v="0"/>
    <x v="1"/>
    <x v="1"/>
    <n v="370.26"/>
    <n v="407.00000000000006"/>
  </r>
  <r>
    <x v="2"/>
    <n v="34.799999999999997"/>
    <x v="22"/>
    <x v="1"/>
    <x v="1"/>
    <x v="1"/>
    <n v="370.26"/>
    <n v="411.40000000000003"/>
  </r>
  <r>
    <x v="2"/>
    <n v="41.7"/>
    <x v="30"/>
    <x v="0"/>
    <x v="2"/>
    <x v="1"/>
    <n v="370.26"/>
    <n v="404.8"/>
  </r>
  <r>
    <x v="2"/>
    <n v="39.4"/>
    <x v="19"/>
    <x v="0"/>
    <x v="3"/>
    <x v="1"/>
    <n v="371.28000000000003"/>
    <n v="401.50000000000006"/>
  </r>
  <r>
    <x v="2"/>
    <n v="41.9"/>
    <x v="19"/>
    <x v="0"/>
    <x v="1"/>
    <x v="1"/>
    <n v="371.28000000000003"/>
    <n v="401.50000000000006"/>
  </r>
  <r>
    <x v="2"/>
    <n v="24.8"/>
    <x v="17"/>
    <x v="0"/>
    <x v="1"/>
    <x v="1"/>
    <n v="371.28000000000003"/>
    <n v="409.20000000000005"/>
  </r>
  <r>
    <x v="1"/>
    <n v="39"/>
    <x v="19"/>
    <x v="0"/>
    <x v="1"/>
    <x v="0"/>
    <n v="372.3"/>
    <n v="400.40000000000003"/>
  </r>
  <r>
    <x v="2"/>
    <n v="26.5"/>
    <x v="4"/>
    <x v="0"/>
    <x v="1"/>
    <x v="1"/>
    <n v="372.3"/>
    <n v="430.1"/>
  </r>
  <r>
    <x v="2"/>
    <n v="29.8"/>
    <x v="31"/>
    <x v="1"/>
    <x v="8"/>
    <x v="0"/>
    <n v="373.32"/>
    <n v="403.70000000000005"/>
  </r>
  <r>
    <x v="2"/>
    <n v="27.3"/>
    <x v="32"/>
    <x v="1"/>
    <x v="4"/>
    <x v="0"/>
    <n v="374.34000000000003"/>
    <n v="411.40000000000003"/>
  </r>
  <r>
    <x v="5"/>
    <n v="36.200000000000003"/>
    <x v="33"/>
    <x v="1"/>
    <x v="3"/>
    <x v="2"/>
    <n v="375.36"/>
    <n v="400.40000000000003"/>
  </r>
  <r>
    <x v="2"/>
    <n v="37.9"/>
    <x v="34"/>
    <x v="0"/>
    <x v="3"/>
    <x v="1"/>
    <n v="375.36"/>
    <n v="418.00000000000006"/>
  </r>
  <r>
    <x v="2"/>
    <n v="35.4"/>
    <x v="33"/>
    <x v="1"/>
    <x v="0"/>
    <x v="1"/>
    <n v="378.42"/>
    <n v="403.70000000000005"/>
  </r>
  <r>
    <x v="6"/>
    <n v="41.8"/>
    <x v="30"/>
    <x v="0"/>
    <x v="6"/>
    <x v="0"/>
    <n v="379.44"/>
    <n v="403.70000000000005"/>
  </r>
  <r>
    <x v="1"/>
    <n v="35.799999999999997"/>
    <x v="33"/>
    <x v="2"/>
    <x v="1"/>
    <x v="2"/>
    <n v="409.02"/>
    <n v="445.50000000000006"/>
  </r>
  <r>
    <x v="1"/>
    <n v="36"/>
    <x v="33"/>
    <x v="2"/>
    <x v="1"/>
    <x v="0"/>
    <n v="409.02"/>
    <n v="445.50000000000006"/>
  </r>
  <r>
    <x v="2"/>
    <n v="12.1"/>
    <x v="25"/>
    <x v="2"/>
    <x v="1"/>
    <x v="1"/>
    <n v="409.02"/>
    <n v="445.50000000000006"/>
  </r>
  <r>
    <x v="2"/>
    <n v="11.9"/>
    <x v="25"/>
    <x v="2"/>
    <x v="1"/>
    <x v="1"/>
    <n v="409.02"/>
    <n v="445.50000000000006"/>
  </r>
  <r>
    <x v="2"/>
    <n v="41.8"/>
    <x v="35"/>
    <x v="2"/>
    <x v="1"/>
    <x v="0"/>
    <n v="410.04"/>
    <n v="445.50000000000006"/>
  </r>
  <r>
    <x v="2"/>
    <n v="42"/>
    <x v="35"/>
    <x v="2"/>
    <x v="1"/>
    <x v="0"/>
    <n v="410.04"/>
    <n v="445.50000000000006"/>
  </r>
  <r>
    <x v="2"/>
    <n v="27.2"/>
    <x v="2"/>
    <x v="2"/>
    <x v="0"/>
    <x v="0"/>
    <n v="414.12"/>
    <n v="458.70000000000005"/>
  </r>
  <r>
    <x v="2"/>
    <n v="27.1"/>
    <x v="2"/>
    <x v="2"/>
    <x v="1"/>
    <x v="0"/>
    <n v="414.12"/>
    <n v="458.700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BF9AB2-C198-4CE2-A7EC-0F29F6BDCB54}" name="Kimutatás6" cacheId="1" applyNumberFormats="0" applyBorderFormats="0" applyFontFormats="0" applyPatternFormats="0" applyAlignmentFormats="0" applyWidthHeightFormats="1" dataCaption="Értékek" updatedVersion="6" minRefreshableVersion="3" useAutoFormatting="1" itemPrintTitles="1" createdVersion="6" indent="0" outline="1" outlineData="1" multipleFieldFilters="0">
  <location ref="A3:E12" firstHeaderRow="1" firstDataRow="2" firstDataCol="1"/>
  <pivotFields count="8">
    <pivotField axis="axisRow" showAll="0">
      <items count="8">
        <item x="6"/>
        <item x="5"/>
        <item x="2"/>
        <item x="3"/>
        <item x="4"/>
        <item x="0"/>
        <item x="1"/>
        <item t="default"/>
      </items>
    </pivotField>
    <pivotField showAll="0"/>
    <pivotField showAll="0">
      <items count="37">
        <item x="0"/>
        <item x="27"/>
        <item x="22"/>
        <item x="9"/>
        <item x="28"/>
        <item x="31"/>
        <item x="20"/>
        <item x="3"/>
        <item x="15"/>
        <item x="33"/>
        <item x="25"/>
        <item x="26"/>
        <item x="23"/>
        <item x="11"/>
        <item x="35"/>
        <item x="8"/>
        <item x="14"/>
        <item x="29"/>
        <item x="34"/>
        <item x="19"/>
        <item x="30"/>
        <item x="7"/>
        <item x="12"/>
        <item x="13"/>
        <item x="5"/>
        <item x="24"/>
        <item x="2"/>
        <item x="6"/>
        <item x="16"/>
        <item x="32"/>
        <item x="18"/>
        <item x="17"/>
        <item x="10"/>
        <item x="4"/>
        <item x="21"/>
        <item x="1"/>
        <item t="default"/>
      </items>
    </pivotField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Mennyiség / Árusítóhely elhelyezkedé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C359B-A014-487C-B13C-916E6EC7A087}" name="Táblázat1" displayName="Táblázat1" ref="A1:C17" totalsRowShown="0">
  <autoFilter ref="A1:C17" xr:uid="{911D21B9-9D73-4A54-9613-4F907214A36C}"/>
  <tableColumns count="3">
    <tableColumn id="1" xr3:uid="{AE02F41F-C5D2-42DB-ACBA-D02AFA4FEBE3}" name="Forrás"/>
    <tableColumn id="2" xr3:uid="{E05E9910-C1A8-48EC-87AB-14E8CA771958}" name="Felhasználás"/>
    <tableColumn id="3" xr3:uid="{18927E05-116C-461A-B906-F058BB36BFEB}" name="Mennyisé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8C5294-B947-4A7A-812F-4B0D0C9AEFAC}" name="Táblázat2" displayName="Táblázat2" ref="A1:D7" totalsRowShown="0" headerRowDxfId="4" dataDxfId="3">
  <autoFilter ref="A1:D7" xr:uid="{835D886F-0362-49A8-82E5-83837C5421FC}"/>
  <tableColumns count="4">
    <tableColumn id="1" xr3:uid="{5870C1F4-072F-4B6E-8306-C8E97B1F587F}" name="Tarifa"/>
    <tableColumn id="2" xr3:uid="{27D2BCD7-1BD9-4593-B72D-46FEB1EB9F7A}" name="Év" dataDxfId="2"/>
    <tableColumn id="3" xr3:uid="{69A7D710-E2A5-4E41-87E3-AD341DC00D5B}" name="Ár" dataDxfId="1"/>
    <tableColumn id="4" xr3:uid="{D3A81313-98DB-4DE7-9E70-7D7015D1ED56}" name="Fogyasztá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21"/>
  <sheetViews>
    <sheetView topLeftCell="C1" workbookViewId="0">
      <selection activeCell="H22" sqref="H22"/>
    </sheetView>
  </sheetViews>
  <sheetFormatPr defaultRowHeight="15" x14ac:dyDescent="0.25"/>
  <sheetData>
    <row r="4" spans="3:12" x14ac:dyDescent="0.25">
      <c r="C4" t="s">
        <v>83</v>
      </c>
      <c r="D4" s="51"/>
      <c r="E4" s="51"/>
      <c r="F4" s="51"/>
      <c r="G4" s="51"/>
      <c r="H4" s="51"/>
      <c r="I4" s="51"/>
      <c r="J4" s="51"/>
      <c r="K4" s="51"/>
      <c r="L4" s="51"/>
    </row>
    <row r="9" spans="3:12" x14ac:dyDescent="0.25">
      <c r="E9" t="s">
        <v>87</v>
      </c>
      <c r="F9" t="s">
        <v>88</v>
      </c>
    </row>
    <row r="10" spans="3:12" x14ac:dyDescent="0.25">
      <c r="C10" t="s">
        <v>84</v>
      </c>
      <c r="D10" t="s">
        <v>81</v>
      </c>
      <c r="E10">
        <v>15</v>
      </c>
      <c r="F10" s="22"/>
    </row>
    <row r="11" spans="3:12" x14ac:dyDescent="0.25">
      <c r="D11" t="s">
        <v>82</v>
      </c>
      <c r="E11">
        <v>10</v>
      </c>
      <c r="F11" s="22"/>
    </row>
    <row r="12" spans="3:12" x14ac:dyDescent="0.25">
      <c r="F12" s="22"/>
    </row>
    <row r="13" spans="3:12" x14ac:dyDescent="0.25">
      <c r="C13" t="s">
        <v>85</v>
      </c>
      <c r="D13" t="s">
        <v>81</v>
      </c>
      <c r="E13">
        <v>10</v>
      </c>
      <c r="F13" s="22"/>
    </row>
    <row r="14" spans="3:12" x14ac:dyDescent="0.25">
      <c r="D14" t="s">
        <v>82</v>
      </c>
      <c r="E14">
        <v>30</v>
      </c>
      <c r="F14" s="22"/>
    </row>
    <row r="15" spans="3:12" x14ac:dyDescent="0.25">
      <c r="F15" s="22"/>
    </row>
    <row r="16" spans="3:12" x14ac:dyDescent="0.25">
      <c r="C16" t="s">
        <v>86</v>
      </c>
      <c r="D16" t="s">
        <v>81</v>
      </c>
      <c r="E16">
        <v>30</v>
      </c>
      <c r="F16" s="22"/>
    </row>
    <row r="17" spans="3:6" x14ac:dyDescent="0.25">
      <c r="D17" t="s">
        <v>82</v>
      </c>
      <c r="E17">
        <v>5</v>
      </c>
      <c r="F17" s="22"/>
    </row>
    <row r="18" spans="3:6" x14ac:dyDescent="0.25">
      <c r="C18" t="s">
        <v>9</v>
      </c>
      <c r="E18">
        <f>SUM(E10:E17)</f>
        <v>100</v>
      </c>
      <c r="F18" s="22">
        <f>SUM(F10:F17)</f>
        <v>0</v>
      </c>
    </row>
    <row r="21" spans="3:6" x14ac:dyDescent="0.25">
      <c r="C21" t="s">
        <v>89</v>
      </c>
    </row>
  </sheetData>
  <mergeCells count="1">
    <mergeCell ref="D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>
      <selection activeCell="A20" sqref="A20:XFD29"/>
    </sheetView>
  </sheetViews>
  <sheetFormatPr defaultRowHeight="15" x14ac:dyDescent="0.25"/>
  <cols>
    <col min="1" max="1" width="20.7109375" customWidth="1"/>
    <col min="4" max="4" width="9.42578125" customWidth="1"/>
    <col min="8" max="8" width="11.7109375" customWidth="1"/>
    <col min="9" max="9" width="4.42578125" customWidth="1"/>
    <col min="10" max="10" width="15.85546875" customWidth="1"/>
    <col min="11" max="11" width="11.7109375" customWidth="1"/>
    <col min="14" max="14" width="9.42578125" bestFit="1" customWidth="1"/>
  </cols>
  <sheetData>
    <row r="1" spans="1:14" ht="18" x14ac:dyDescent="0.25">
      <c r="A1" s="42" t="s">
        <v>91</v>
      </c>
      <c r="B1" s="41"/>
      <c r="C1" s="41"/>
      <c r="D1" s="41"/>
      <c r="E1" s="41"/>
      <c r="F1" s="41"/>
      <c r="G1" s="41"/>
    </row>
    <row r="2" spans="1:14" x14ac:dyDescent="0.25">
      <c r="A2" s="41" t="s">
        <v>92</v>
      </c>
      <c r="B2" s="41"/>
      <c r="C2" s="41"/>
      <c r="D2" s="41"/>
      <c r="E2" s="41"/>
      <c r="F2" s="41"/>
      <c r="G2" s="41"/>
    </row>
    <row r="3" spans="1:14" ht="66" customHeight="1" x14ac:dyDescent="0.25">
      <c r="A3" s="39" t="s">
        <v>98</v>
      </c>
      <c r="B3" s="15" t="s">
        <v>12</v>
      </c>
      <c r="C3" s="15" t="s">
        <v>13</v>
      </c>
      <c r="D3" s="15" t="s">
        <v>14</v>
      </c>
      <c r="E3" s="15" t="s">
        <v>15</v>
      </c>
      <c r="F3" s="36" t="s">
        <v>94</v>
      </c>
      <c r="G3" s="26" t="s">
        <v>9</v>
      </c>
      <c r="H3" s="38" t="s">
        <v>100</v>
      </c>
      <c r="J3" s="30" t="s">
        <v>93</v>
      </c>
      <c r="K3" t="s">
        <v>95</v>
      </c>
      <c r="L3" s="16"/>
    </row>
    <row r="4" spans="1:14" x14ac:dyDescent="0.25">
      <c r="A4" s="14" t="s">
        <v>16</v>
      </c>
      <c r="B4" s="34">
        <v>1515</v>
      </c>
      <c r="C4" s="34">
        <v>313</v>
      </c>
      <c r="D4" s="34">
        <v>12381</v>
      </c>
      <c r="E4" s="34">
        <v>1477</v>
      </c>
      <c r="F4" s="34">
        <v>24809</v>
      </c>
      <c r="G4" s="33">
        <f t="shared" ref="G4:G11" si="0">SUM(B4:F4)</f>
        <v>40495</v>
      </c>
      <c r="H4" s="29">
        <f t="shared" ref="H4:H9" si="1">G4/$G$10</f>
        <v>0.15379853322648396</v>
      </c>
      <c r="I4" s="29"/>
      <c r="J4" s="31">
        <v>44596</v>
      </c>
      <c r="K4" s="23">
        <f>J4/G4*$J$13</f>
        <v>10582.560869243118</v>
      </c>
      <c r="M4">
        <f>L4*J13</f>
        <v>0</v>
      </c>
      <c r="N4" s="27"/>
    </row>
    <row r="5" spans="1:14" x14ac:dyDescent="0.25">
      <c r="A5" s="14" t="s">
        <v>17</v>
      </c>
      <c r="B5" s="34">
        <v>15990</v>
      </c>
      <c r="C5" s="34"/>
      <c r="D5" s="34">
        <v>4888</v>
      </c>
      <c r="E5" s="34"/>
      <c r="F5" s="34"/>
      <c r="G5" s="33">
        <f t="shared" si="0"/>
        <v>20878</v>
      </c>
      <c r="H5" s="43">
        <f t="shared" si="1"/>
        <v>7.9293882620139075E-2</v>
      </c>
      <c r="I5" s="29"/>
      <c r="J5" s="31">
        <v>12314</v>
      </c>
      <c r="K5" s="23">
        <f t="shared" ref="K5:K9" si="2">J5/G5*$J$13</f>
        <v>5667.695737139572</v>
      </c>
      <c r="N5" s="17"/>
    </row>
    <row r="6" spans="1:14" x14ac:dyDescent="0.25">
      <c r="A6" s="14" t="s">
        <v>18</v>
      </c>
      <c r="B6" s="34">
        <v>103919</v>
      </c>
      <c r="C6" s="34"/>
      <c r="D6" s="34">
        <v>12391</v>
      </c>
      <c r="E6" s="34">
        <v>8110</v>
      </c>
      <c r="F6" s="34"/>
      <c r="G6" s="33">
        <f t="shared" si="0"/>
        <v>124420</v>
      </c>
      <c r="H6" s="29">
        <f t="shared" si="1"/>
        <v>0.47254262264573738</v>
      </c>
      <c r="I6" s="29"/>
      <c r="J6" s="31">
        <v>48969</v>
      </c>
      <c r="K6" s="23">
        <f t="shared" si="2"/>
        <v>3782.0503825751484</v>
      </c>
      <c r="N6" s="17"/>
    </row>
    <row r="7" spans="1:14" x14ac:dyDescent="0.25">
      <c r="A7" s="14" t="s">
        <v>19</v>
      </c>
      <c r="B7" s="34">
        <v>5930</v>
      </c>
      <c r="C7" s="34"/>
      <c r="D7" s="34"/>
      <c r="E7" s="34"/>
      <c r="F7" s="34"/>
      <c r="G7" s="33">
        <f t="shared" si="0"/>
        <v>5930</v>
      </c>
      <c r="H7" s="29">
        <f t="shared" si="1"/>
        <v>2.2521923744488206E-2</v>
      </c>
      <c r="I7" s="29"/>
      <c r="J7" s="31">
        <v>1560</v>
      </c>
      <c r="K7" s="23">
        <f t="shared" si="2"/>
        <v>2527.9365935919054</v>
      </c>
      <c r="N7" s="17"/>
    </row>
    <row r="8" spans="1:14" x14ac:dyDescent="0.25">
      <c r="A8" s="14" t="s">
        <v>20</v>
      </c>
      <c r="B8" s="34">
        <v>400</v>
      </c>
      <c r="C8" s="34"/>
      <c r="D8" s="34">
        <v>445</v>
      </c>
      <c r="E8" s="34">
        <v>2293</v>
      </c>
      <c r="F8" s="34"/>
      <c r="G8" s="33">
        <f t="shared" si="0"/>
        <v>3138</v>
      </c>
      <c r="H8" s="29">
        <f t="shared" si="1"/>
        <v>1.1918009563272174E-2</v>
      </c>
      <c r="I8" s="29"/>
      <c r="J8" s="31">
        <v>3762</v>
      </c>
      <c r="K8" s="23">
        <f t="shared" si="2"/>
        <v>11520.255831739962</v>
      </c>
      <c r="N8" s="17"/>
    </row>
    <row r="9" spans="1:14" x14ac:dyDescent="0.25">
      <c r="A9" s="14" t="s">
        <v>21</v>
      </c>
      <c r="B9" s="34">
        <v>67054</v>
      </c>
      <c r="C9" s="34"/>
      <c r="D9" s="34">
        <v>1386</v>
      </c>
      <c r="E9" s="34"/>
      <c r="F9" s="34"/>
      <c r="G9" s="33">
        <f t="shared" si="0"/>
        <v>68440</v>
      </c>
      <c r="H9" s="29">
        <f t="shared" si="1"/>
        <v>0.25993262412694312</v>
      </c>
      <c r="I9" s="29"/>
      <c r="J9" s="31">
        <v>23094</v>
      </c>
      <c r="K9" s="23">
        <f t="shared" si="2"/>
        <v>3242.5406721215663</v>
      </c>
      <c r="N9" s="17"/>
    </row>
    <row r="10" spans="1:14" x14ac:dyDescent="0.25">
      <c r="A10" s="25" t="s">
        <v>9</v>
      </c>
      <c r="B10" s="33">
        <v>194807</v>
      </c>
      <c r="C10" s="33">
        <v>313</v>
      </c>
      <c r="D10" s="33">
        <v>31490</v>
      </c>
      <c r="E10" s="33">
        <f>SUM(E4:E9)</f>
        <v>11880</v>
      </c>
      <c r="F10" s="33">
        <v>24809</v>
      </c>
      <c r="G10" s="33">
        <f t="shared" si="0"/>
        <v>263299</v>
      </c>
      <c r="H10" s="40">
        <f>SUM(H4:H9)</f>
        <v>1.000007595927064</v>
      </c>
      <c r="J10" s="32">
        <f>SUM(J4:J9)</f>
        <v>134295</v>
      </c>
      <c r="K10" s="23"/>
      <c r="N10" s="17"/>
    </row>
    <row r="11" spans="1:14" x14ac:dyDescent="0.25">
      <c r="A11" s="37" t="s">
        <v>99</v>
      </c>
      <c r="B11" s="28">
        <f>B10/$G$10</f>
        <v>0.73986988176939528</v>
      </c>
      <c r="C11" s="28">
        <f>C10/$G$10</f>
        <v>1.188762585501654E-3</v>
      </c>
      <c r="D11" s="28">
        <f>D10/$G$10</f>
        <v>0.1195978716212367</v>
      </c>
      <c r="E11" s="28">
        <f>E10/$G$10</f>
        <v>4.5119806759615494E-2</v>
      </c>
      <c r="F11" s="28">
        <f>F10/$G$10</f>
        <v>9.4223677264250905E-2</v>
      </c>
      <c r="G11" s="40">
        <f t="shared" si="0"/>
        <v>1</v>
      </c>
    </row>
    <row r="12" spans="1:14" x14ac:dyDescent="0.25">
      <c r="A12" s="16" t="s">
        <v>22</v>
      </c>
    </row>
    <row r="13" spans="1:14" x14ac:dyDescent="0.25">
      <c r="J13" s="35">
        <v>9609.4</v>
      </c>
      <c r="K13" s="18" t="s">
        <v>23</v>
      </c>
      <c r="L13" s="18"/>
    </row>
    <row r="15" spans="1:14" x14ac:dyDescent="0.25">
      <c r="J15" s="48">
        <f>J10*J13*1000</f>
        <v>1290494373000</v>
      </c>
      <c r="K15" t="s">
        <v>96</v>
      </c>
    </row>
    <row r="17" spans="1:2" x14ac:dyDescent="0.25">
      <c r="A17" t="s">
        <v>81</v>
      </c>
      <c r="B17" t="s">
        <v>97</v>
      </c>
    </row>
    <row r="18" spans="1:2" x14ac:dyDescent="0.25">
      <c r="A18" s="24" t="s">
        <v>82</v>
      </c>
      <c r="B18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E447-1342-4D7C-AE11-66394F5B353E}">
  <dimension ref="A1:I17"/>
  <sheetViews>
    <sheetView workbookViewId="0">
      <selection activeCell="G20" sqref="G20"/>
    </sheetView>
  </sheetViews>
  <sheetFormatPr defaultRowHeight="15" x14ac:dyDescent="0.25"/>
  <cols>
    <col min="1" max="1" width="14.42578125" bestFit="1" customWidth="1"/>
    <col min="2" max="2" width="13" customWidth="1"/>
    <col min="3" max="5" width="12" customWidth="1"/>
    <col min="6" max="6" width="18.7109375" bestFit="1" customWidth="1"/>
    <col min="7" max="9" width="12" customWidth="1"/>
  </cols>
  <sheetData>
    <row r="1" spans="1:9" ht="64.5" x14ac:dyDescent="0.25">
      <c r="A1" s="41" t="s">
        <v>108</v>
      </c>
      <c r="B1" s="41" t="s">
        <v>106</v>
      </c>
      <c r="C1" s="41" t="s">
        <v>107</v>
      </c>
      <c r="D1" s="41"/>
      <c r="E1" s="41"/>
      <c r="F1" s="41" t="s">
        <v>108</v>
      </c>
      <c r="G1" s="30" t="s">
        <v>93</v>
      </c>
      <c r="H1" s="41"/>
      <c r="I1" s="41"/>
    </row>
    <row r="2" spans="1:9" x14ac:dyDescent="0.25">
      <c r="A2" s="41" t="s">
        <v>16</v>
      </c>
      <c r="B2" s="41" t="s">
        <v>12</v>
      </c>
      <c r="C2" s="41">
        <v>1515</v>
      </c>
      <c r="D2" s="41"/>
      <c r="E2" s="41"/>
      <c r="F2" s="14" t="s">
        <v>16</v>
      </c>
      <c r="G2" s="31">
        <v>44596</v>
      </c>
      <c r="H2" s="41"/>
      <c r="I2" s="41"/>
    </row>
    <row r="3" spans="1:9" x14ac:dyDescent="0.25">
      <c r="A3" s="41" t="s">
        <v>16</v>
      </c>
      <c r="B3" s="41" t="s">
        <v>13</v>
      </c>
      <c r="C3" s="41">
        <v>313</v>
      </c>
      <c r="D3" s="41"/>
      <c r="E3" s="41"/>
      <c r="F3" s="14" t="s">
        <v>17</v>
      </c>
      <c r="G3" s="31">
        <v>12314</v>
      </c>
      <c r="H3" s="41"/>
      <c r="I3" s="41"/>
    </row>
    <row r="4" spans="1:9" x14ac:dyDescent="0.25">
      <c r="A4" s="41" t="s">
        <v>16</v>
      </c>
      <c r="B4" s="41" t="s">
        <v>101</v>
      </c>
      <c r="C4" s="41">
        <v>12381</v>
      </c>
      <c r="D4" s="41"/>
      <c r="E4" s="41"/>
      <c r="F4" s="14" t="s">
        <v>18</v>
      </c>
      <c r="G4" s="31">
        <v>48969</v>
      </c>
      <c r="H4" s="41"/>
      <c r="I4" s="41"/>
    </row>
    <row r="5" spans="1:9" x14ac:dyDescent="0.25">
      <c r="A5" s="41" t="s">
        <v>16</v>
      </c>
      <c r="B5" s="41" t="s">
        <v>15</v>
      </c>
      <c r="C5" s="41">
        <v>1477</v>
      </c>
      <c r="D5" s="41"/>
      <c r="E5" s="41"/>
      <c r="F5" s="14" t="s">
        <v>102</v>
      </c>
      <c r="G5" s="31">
        <v>1560</v>
      </c>
      <c r="H5" s="41"/>
      <c r="I5" s="41"/>
    </row>
    <row r="6" spans="1:9" x14ac:dyDescent="0.25">
      <c r="A6" s="41" t="s">
        <v>16</v>
      </c>
      <c r="B6" s="41" t="s">
        <v>109</v>
      </c>
      <c r="C6" s="41">
        <v>24809</v>
      </c>
      <c r="D6" s="41"/>
      <c r="E6" s="41"/>
      <c r="F6" s="14" t="s">
        <v>20</v>
      </c>
      <c r="G6" s="31">
        <v>3762</v>
      </c>
      <c r="H6" s="41"/>
      <c r="I6" s="41"/>
    </row>
    <row r="7" spans="1:9" x14ac:dyDescent="0.25">
      <c r="A7" s="47" t="s">
        <v>17</v>
      </c>
      <c r="B7" s="41" t="s">
        <v>12</v>
      </c>
      <c r="C7" s="41">
        <v>15990</v>
      </c>
      <c r="D7" s="41"/>
      <c r="E7" s="41"/>
      <c r="F7" s="14" t="s">
        <v>21</v>
      </c>
      <c r="G7" s="31">
        <v>23094</v>
      </c>
      <c r="H7" s="41"/>
      <c r="I7" s="41"/>
    </row>
    <row r="8" spans="1:9" x14ac:dyDescent="0.25">
      <c r="A8" s="47" t="s">
        <v>17</v>
      </c>
      <c r="B8" s="41" t="s">
        <v>101</v>
      </c>
      <c r="C8" s="41">
        <v>4888</v>
      </c>
      <c r="D8" s="41"/>
      <c r="E8" s="41"/>
      <c r="F8" s="41"/>
      <c r="G8" s="41"/>
      <c r="H8" s="41"/>
      <c r="I8" s="41"/>
    </row>
    <row r="9" spans="1:9" x14ac:dyDescent="0.25">
      <c r="A9" s="41" t="s">
        <v>18</v>
      </c>
      <c r="B9" s="41" t="s">
        <v>12</v>
      </c>
      <c r="C9" s="41">
        <v>103919</v>
      </c>
      <c r="D9" s="41"/>
      <c r="E9" s="41"/>
      <c r="F9" s="41"/>
      <c r="G9" s="41"/>
      <c r="H9" s="41"/>
      <c r="I9" s="41"/>
    </row>
    <row r="10" spans="1:9" x14ac:dyDescent="0.25">
      <c r="A10" s="41" t="s">
        <v>18</v>
      </c>
      <c r="B10" s="41" t="s">
        <v>101</v>
      </c>
      <c r="C10" s="41">
        <v>12391</v>
      </c>
      <c r="D10" s="41"/>
      <c r="E10" s="41"/>
      <c r="F10" s="41"/>
      <c r="G10" s="41"/>
      <c r="H10" s="41"/>
      <c r="I10" s="41"/>
    </row>
    <row r="11" spans="1:9" x14ac:dyDescent="0.25">
      <c r="A11" s="41" t="s">
        <v>18</v>
      </c>
      <c r="B11" s="41" t="s">
        <v>15</v>
      </c>
      <c r="C11" s="41">
        <v>8110</v>
      </c>
      <c r="D11" s="41"/>
      <c r="E11" s="41"/>
      <c r="F11" s="41"/>
      <c r="G11" s="41"/>
      <c r="H11" s="41"/>
      <c r="I11" s="41"/>
    </row>
    <row r="12" spans="1:9" x14ac:dyDescent="0.25">
      <c r="A12" s="41" t="s">
        <v>102</v>
      </c>
      <c r="B12" s="41" t="s">
        <v>12</v>
      </c>
      <c r="C12" s="41">
        <v>5930</v>
      </c>
      <c r="D12" s="41"/>
      <c r="E12" s="41"/>
      <c r="F12" s="41"/>
      <c r="G12" s="41"/>
      <c r="H12" s="41"/>
      <c r="I12" s="41"/>
    </row>
    <row r="13" spans="1:9" x14ac:dyDescent="0.25">
      <c r="A13" s="41" t="s">
        <v>20</v>
      </c>
      <c r="B13" s="41" t="s">
        <v>12</v>
      </c>
      <c r="C13" s="41">
        <v>400</v>
      </c>
      <c r="D13" s="41"/>
      <c r="E13" s="41"/>
      <c r="F13" s="41"/>
      <c r="G13" s="41"/>
      <c r="H13" s="41"/>
      <c r="I13" s="41"/>
    </row>
    <row r="14" spans="1:9" x14ac:dyDescent="0.25">
      <c r="A14" s="41" t="s">
        <v>20</v>
      </c>
      <c r="B14" s="41" t="s">
        <v>101</v>
      </c>
      <c r="C14" s="41">
        <v>445</v>
      </c>
      <c r="D14" s="41"/>
      <c r="E14" s="41"/>
      <c r="F14" s="41"/>
      <c r="G14" s="41"/>
      <c r="H14" s="41"/>
      <c r="I14" s="41"/>
    </row>
    <row r="15" spans="1:9" x14ac:dyDescent="0.25">
      <c r="A15" s="41" t="s">
        <v>20</v>
      </c>
      <c r="B15" s="41" t="s">
        <v>15</v>
      </c>
      <c r="C15" s="41">
        <v>2293</v>
      </c>
      <c r="D15" s="41"/>
      <c r="E15" s="41"/>
      <c r="F15" s="41"/>
      <c r="G15" s="41"/>
      <c r="H15" s="41"/>
      <c r="I15" s="41"/>
    </row>
    <row r="16" spans="1:9" x14ac:dyDescent="0.25">
      <c r="A16" s="41" t="s">
        <v>21</v>
      </c>
      <c r="B16" s="41" t="s">
        <v>12</v>
      </c>
      <c r="C16" s="41">
        <v>67054</v>
      </c>
      <c r="D16" s="41"/>
      <c r="E16" s="41"/>
      <c r="F16" s="41"/>
      <c r="G16" s="41"/>
      <c r="H16" s="41"/>
      <c r="I16" s="41"/>
    </row>
    <row r="17" spans="1:9" x14ac:dyDescent="0.25">
      <c r="A17" s="41" t="s">
        <v>21</v>
      </c>
      <c r="B17" s="41" t="s">
        <v>101</v>
      </c>
      <c r="C17" s="41">
        <v>1386</v>
      </c>
      <c r="D17" s="41"/>
      <c r="E17" s="41"/>
      <c r="F17" s="41"/>
      <c r="G17" s="41"/>
      <c r="H17" s="41"/>
      <c r="I17" s="4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9"/>
  <sheetViews>
    <sheetView workbookViewId="0">
      <selection activeCell="D6" sqref="D6"/>
    </sheetView>
  </sheetViews>
  <sheetFormatPr defaultRowHeight="15" x14ac:dyDescent="0.25"/>
  <cols>
    <col min="1" max="1" width="20.7109375" customWidth="1"/>
    <col min="2" max="2" width="8.5703125" bestFit="1" customWidth="1"/>
    <col min="3" max="3" width="16.140625" bestFit="1" customWidth="1"/>
    <col min="4" max="4" width="14.42578125" bestFit="1" customWidth="1"/>
    <col min="5" max="5" width="6.7109375" bestFit="1" customWidth="1"/>
    <col min="6" max="6" width="11.28515625" bestFit="1" customWidth="1"/>
    <col min="7" max="7" width="7" bestFit="1" customWidth="1"/>
    <col min="8" max="8" width="7.5703125" bestFit="1" customWidth="1"/>
    <col min="9" max="9" width="2.85546875" bestFit="1" customWidth="1"/>
    <col min="10" max="10" width="73" bestFit="1" customWidth="1"/>
  </cols>
  <sheetData>
    <row r="1" spans="1:10" ht="30" x14ac:dyDescent="0.25">
      <c r="A1" s="20" t="s">
        <v>25</v>
      </c>
      <c r="B1" s="20" t="s">
        <v>112</v>
      </c>
      <c r="C1" s="20" t="s">
        <v>26</v>
      </c>
      <c r="D1" s="20" t="s">
        <v>113</v>
      </c>
      <c r="E1" s="20" t="s">
        <v>114</v>
      </c>
      <c r="F1" s="20" t="s">
        <v>115</v>
      </c>
      <c r="G1" s="20" t="s">
        <v>27</v>
      </c>
      <c r="H1" s="20" t="s">
        <v>28</v>
      </c>
    </row>
    <row r="2" spans="1:10" x14ac:dyDescent="0.25">
      <c r="A2" s="19" t="s">
        <v>29</v>
      </c>
      <c r="B2" s="19">
        <v>30.5</v>
      </c>
      <c r="C2" s="19" t="s">
        <v>30</v>
      </c>
      <c r="D2" s="19" t="s">
        <v>31</v>
      </c>
      <c r="E2" s="19">
        <v>16</v>
      </c>
      <c r="F2" s="21" t="s">
        <v>32</v>
      </c>
      <c r="G2" s="19">
        <v>346.8</v>
      </c>
      <c r="H2" s="19">
        <v>387.20000000000005</v>
      </c>
      <c r="I2" t="s">
        <v>78</v>
      </c>
      <c r="J2" t="s">
        <v>77</v>
      </c>
    </row>
    <row r="3" spans="1:10" x14ac:dyDescent="0.25">
      <c r="A3" s="19" t="s">
        <v>33</v>
      </c>
      <c r="B3" s="19">
        <v>29.9</v>
      </c>
      <c r="C3" s="19" t="s">
        <v>30</v>
      </c>
      <c r="D3" s="19" t="s">
        <v>31</v>
      </c>
      <c r="E3" s="19">
        <v>24</v>
      </c>
      <c r="F3" s="21" t="s">
        <v>32</v>
      </c>
      <c r="G3" s="19">
        <v>350.88</v>
      </c>
      <c r="H3" s="19">
        <v>394.90000000000003</v>
      </c>
      <c r="J3" t="s">
        <v>110</v>
      </c>
    </row>
    <row r="4" spans="1:10" x14ac:dyDescent="0.25">
      <c r="A4" s="19" t="s">
        <v>34</v>
      </c>
      <c r="B4" s="19">
        <v>29.5</v>
      </c>
      <c r="C4" s="19" t="s">
        <v>30</v>
      </c>
      <c r="D4" s="19" t="s">
        <v>31</v>
      </c>
      <c r="E4" s="19">
        <v>18</v>
      </c>
      <c r="F4" s="19" t="s">
        <v>35</v>
      </c>
      <c r="G4" s="19">
        <v>350.88</v>
      </c>
      <c r="H4" s="19">
        <v>397.1</v>
      </c>
    </row>
    <row r="5" spans="1:10" x14ac:dyDescent="0.25">
      <c r="A5" s="19" t="s">
        <v>34</v>
      </c>
      <c r="B5" s="19">
        <v>32.200000000000003</v>
      </c>
      <c r="C5" s="19" t="s">
        <v>30</v>
      </c>
      <c r="D5" s="19" t="s">
        <v>36</v>
      </c>
      <c r="E5" s="19">
        <v>24</v>
      </c>
      <c r="F5" s="21" t="s">
        <v>32</v>
      </c>
      <c r="G5" s="19">
        <v>353.94</v>
      </c>
      <c r="H5" s="19">
        <v>397.1</v>
      </c>
    </row>
    <row r="6" spans="1:10" x14ac:dyDescent="0.25">
      <c r="A6" s="19" t="s">
        <v>37</v>
      </c>
      <c r="B6" s="19">
        <v>43.7</v>
      </c>
      <c r="C6" s="19" t="s">
        <v>38</v>
      </c>
      <c r="D6" s="19" t="s">
        <v>31</v>
      </c>
      <c r="E6" s="19">
        <v>24</v>
      </c>
      <c r="F6" s="19">
        <v>0</v>
      </c>
      <c r="G6" s="19">
        <v>357</v>
      </c>
      <c r="H6" s="19">
        <v>397.1</v>
      </c>
    </row>
    <row r="7" spans="1:10" x14ac:dyDescent="0.25">
      <c r="A7" s="19" t="s">
        <v>39</v>
      </c>
      <c r="B7" s="19">
        <v>22.6</v>
      </c>
      <c r="C7" s="19" t="s">
        <v>40</v>
      </c>
      <c r="D7" s="19" t="s">
        <v>31</v>
      </c>
      <c r="E7" s="19">
        <v>24</v>
      </c>
      <c r="F7" s="21" t="s">
        <v>32</v>
      </c>
      <c r="G7" s="19">
        <v>358.02</v>
      </c>
      <c r="H7" s="19">
        <v>402.6</v>
      </c>
    </row>
    <row r="8" spans="1:10" x14ac:dyDescent="0.25">
      <c r="A8" s="19" t="s">
        <v>29</v>
      </c>
      <c r="B8" s="19">
        <v>12.3</v>
      </c>
      <c r="C8" s="19" t="s">
        <v>41</v>
      </c>
      <c r="D8" s="19" t="s">
        <v>31</v>
      </c>
      <c r="E8" s="19">
        <v>15</v>
      </c>
      <c r="F8" s="21" t="s">
        <v>32</v>
      </c>
      <c r="G8" s="19">
        <v>358.02</v>
      </c>
      <c r="H8" s="19">
        <v>397.1</v>
      </c>
    </row>
    <row r="9" spans="1:10" x14ac:dyDescent="0.25">
      <c r="A9" s="19" t="s">
        <v>39</v>
      </c>
      <c r="B9" s="19">
        <v>28.8</v>
      </c>
      <c r="C9" s="19" t="s">
        <v>42</v>
      </c>
      <c r="D9" s="19" t="s">
        <v>31</v>
      </c>
      <c r="E9" s="19">
        <v>16</v>
      </c>
      <c r="F9" s="19">
        <v>0</v>
      </c>
      <c r="G9" s="19">
        <v>359.04</v>
      </c>
      <c r="H9" s="19">
        <v>408.1</v>
      </c>
    </row>
    <row r="10" spans="1:10" x14ac:dyDescent="0.25">
      <c r="A10" s="19" t="s">
        <v>33</v>
      </c>
      <c r="B10" s="19">
        <v>28.1</v>
      </c>
      <c r="C10" s="19" t="s">
        <v>42</v>
      </c>
      <c r="D10" s="19" t="s">
        <v>31</v>
      </c>
      <c r="E10" s="19">
        <v>24</v>
      </c>
      <c r="F10" s="21" t="s">
        <v>32</v>
      </c>
      <c r="G10" s="19">
        <v>359.04</v>
      </c>
      <c r="H10" s="19">
        <v>397.1</v>
      </c>
    </row>
    <row r="11" spans="1:10" x14ac:dyDescent="0.25">
      <c r="A11" s="19" t="s">
        <v>34</v>
      </c>
      <c r="B11" s="19">
        <v>42.5</v>
      </c>
      <c r="C11" s="19" t="s">
        <v>38</v>
      </c>
      <c r="D11" s="19" t="s">
        <v>31</v>
      </c>
      <c r="E11" s="19">
        <v>16</v>
      </c>
      <c r="F11" s="19" t="s">
        <v>35</v>
      </c>
      <c r="G11" s="19">
        <v>359.04</v>
      </c>
      <c r="H11" s="19">
        <v>399.3</v>
      </c>
    </row>
    <row r="12" spans="1:10" x14ac:dyDescent="0.25">
      <c r="A12" s="19" t="s">
        <v>43</v>
      </c>
      <c r="B12" s="19">
        <v>25.5</v>
      </c>
      <c r="C12" s="19" t="s">
        <v>42</v>
      </c>
      <c r="D12" s="19" t="s">
        <v>31</v>
      </c>
      <c r="E12" s="19">
        <v>15</v>
      </c>
      <c r="F12" s="19">
        <v>0</v>
      </c>
      <c r="G12" s="19">
        <v>360.06</v>
      </c>
      <c r="H12" s="19">
        <v>401.50000000000006</v>
      </c>
    </row>
    <row r="13" spans="1:10" x14ac:dyDescent="0.25">
      <c r="A13" s="19" t="s">
        <v>34</v>
      </c>
      <c r="B13" s="19">
        <v>26.8</v>
      </c>
      <c r="C13" s="19" t="s">
        <v>44</v>
      </c>
      <c r="D13" s="19" t="s">
        <v>36</v>
      </c>
      <c r="E13" s="19">
        <v>14</v>
      </c>
      <c r="F13" s="21" t="s">
        <v>32</v>
      </c>
      <c r="G13" s="19">
        <v>360.06</v>
      </c>
      <c r="H13" s="19">
        <v>411.40000000000003</v>
      </c>
    </row>
    <row r="14" spans="1:10" x14ac:dyDescent="0.25">
      <c r="A14" s="19" t="s">
        <v>33</v>
      </c>
      <c r="B14" s="19">
        <v>37.299999999999997</v>
      </c>
      <c r="C14" s="19" t="s">
        <v>45</v>
      </c>
      <c r="D14" s="19" t="s">
        <v>36</v>
      </c>
      <c r="E14" s="19">
        <v>24</v>
      </c>
      <c r="F14" s="21" t="s">
        <v>32</v>
      </c>
      <c r="G14" s="19">
        <v>361.08</v>
      </c>
      <c r="H14" s="19">
        <v>399.3</v>
      </c>
      <c r="I14" t="s">
        <v>79</v>
      </c>
      <c r="J14" t="s">
        <v>80</v>
      </c>
    </row>
    <row r="15" spans="1:10" x14ac:dyDescent="0.25">
      <c r="A15" s="19" t="s">
        <v>34</v>
      </c>
      <c r="B15" s="19">
        <v>12.3</v>
      </c>
      <c r="C15" s="19" t="s">
        <v>46</v>
      </c>
      <c r="D15" s="19" t="s">
        <v>31</v>
      </c>
      <c r="E15" s="19">
        <v>15</v>
      </c>
      <c r="F15" s="21" t="s">
        <v>32</v>
      </c>
      <c r="G15" s="19">
        <v>361.08</v>
      </c>
      <c r="H15" s="19">
        <v>409.20000000000005</v>
      </c>
    </row>
    <row r="16" spans="1:10" x14ac:dyDescent="0.25">
      <c r="A16" s="19" t="s">
        <v>34</v>
      </c>
      <c r="B16" s="19">
        <v>27.5</v>
      </c>
      <c r="C16" s="19" t="s">
        <v>42</v>
      </c>
      <c r="D16" s="19" t="s">
        <v>31</v>
      </c>
      <c r="E16" s="19">
        <v>24</v>
      </c>
      <c r="F16" s="19" t="s">
        <v>35</v>
      </c>
      <c r="G16" s="19">
        <v>361.08</v>
      </c>
      <c r="H16" s="19">
        <v>405.90000000000003</v>
      </c>
    </row>
    <row r="17" spans="1:8" x14ac:dyDescent="0.25">
      <c r="A17" s="19" t="s">
        <v>34</v>
      </c>
      <c r="B17" s="19">
        <v>12</v>
      </c>
      <c r="C17" s="19" t="s">
        <v>41</v>
      </c>
      <c r="D17" s="19" t="s">
        <v>31</v>
      </c>
      <c r="E17" s="19">
        <v>24</v>
      </c>
      <c r="F17" s="19" t="s">
        <v>35</v>
      </c>
      <c r="G17" s="19">
        <v>361.08</v>
      </c>
      <c r="H17" s="19">
        <v>400.40000000000003</v>
      </c>
    </row>
    <row r="18" spans="1:8" x14ac:dyDescent="0.25">
      <c r="A18" s="19" t="s">
        <v>34</v>
      </c>
      <c r="B18" s="19">
        <v>34.799999999999997</v>
      </c>
      <c r="C18" s="19" t="s">
        <v>47</v>
      </c>
      <c r="D18" s="19" t="s">
        <v>36</v>
      </c>
      <c r="E18" s="19">
        <v>12</v>
      </c>
      <c r="F18" s="21" t="s">
        <v>32</v>
      </c>
      <c r="G18" s="19">
        <v>362.1</v>
      </c>
      <c r="H18" s="19">
        <v>404.8</v>
      </c>
    </row>
    <row r="19" spans="1:8" x14ac:dyDescent="0.25">
      <c r="A19" s="19" t="s">
        <v>48</v>
      </c>
      <c r="B19" s="19">
        <v>28.8</v>
      </c>
      <c r="C19" s="19" t="s">
        <v>49</v>
      </c>
      <c r="D19" s="19" t="s">
        <v>31</v>
      </c>
      <c r="E19" s="19">
        <v>13</v>
      </c>
      <c r="F19" s="21" t="s">
        <v>32</v>
      </c>
      <c r="G19" s="19">
        <v>362.1</v>
      </c>
      <c r="H19" s="19">
        <v>409.20000000000005</v>
      </c>
    </row>
    <row r="20" spans="1:8" x14ac:dyDescent="0.25">
      <c r="A20" s="19" t="s">
        <v>34</v>
      </c>
      <c r="B20" s="19">
        <v>27.5</v>
      </c>
      <c r="C20" s="19" t="s">
        <v>42</v>
      </c>
      <c r="D20" s="19" t="s">
        <v>31</v>
      </c>
      <c r="E20" s="19">
        <v>16</v>
      </c>
      <c r="F20" s="21" t="s">
        <v>32</v>
      </c>
      <c r="G20" s="19">
        <v>362.1</v>
      </c>
      <c r="H20" s="19">
        <v>405.90000000000003</v>
      </c>
    </row>
    <row r="21" spans="1:8" x14ac:dyDescent="0.25">
      <c r="A21" s="19" t="s">
        <v>34</v>
      </c>
      <c r="B21" s="19">
        <v>45.7</v>
      </c>
      <c r="C21" s="19" t="s">
        <v>50</v>
      </c>
      <c r="D21" s="19" t="s">
        <v>36</v>
      </c>
      <c r="E21" s="19">
        <v>24</v>
      </c>
      <c r="F21" s="21" t="s">
        <v>32</v>
      </c>
      <c r="G21" s="19">
        <v>362.1</v>
      </c>
      <c r="H21" s="19">
        <v>410.3</v>
      </c>
    </row>
    <row r="22" spans="1:8" x14ac:dyDescent="0.25">
      <c r="A22" s="19" t="s">
        <v>39</v>
      </c>
      <c r="B22" s="19">
        <v>28.7</v>
      </c>
      <c r="C22" s="19" t="s">
        <v>42</v>
      </c>
      <c r="D22" s="19" t="s">
        <v>31</v>
      </c>
      <c r="E22" s="19">
        <v>24</v>
      </c>
      <c r="F22" s="21" t="s">
        <v>32</v>
      </c>
      <c r="G22" s="19">
        <v>362.1</v>
      </c>
      <c r="H22" s="19">
        <v>402.6</v>
      </c>
    </row>
    <row r="23" spans="1:8" x14ac:dyDescent="0.25">
      <c r="A23" s="19" t="s">
        <v>48</v>
      </c>
      <c r="B23" s="19">
        <v>37</v>
      </c>
      <c r="C23" s="19" t="s">
        <v>51</v>
      </c>
      <c r="D23" s="19" t="s">
        <v>31</v>
      </c>
      <c r="E23" s="19">
        <v>24</v>
      </c>
      <c r="F23" s="19" t="s">
        <v>35</v>
      </c>
      <c r="G23" s="19">
        <v>362.1</v>
      </c>
      <c r="H23" s="19">
        <v>403.70000000000005</v>
      </c>
    </row>
    <row r="24" spans="1:8" x14ac:dyDescent="0.25">
      <c r="A24" s="19" t="s">
        <v>48</v>
      </c>
      <c r="B24" s="19">
        <v>47.1</v>
      </c>
      <c r="C24" s="19" t="s">
        <v>52</v>
      </c>
      <c r="D24" s="19" t="s">
        <v>31</v>
      </c>
      <c r="E24" s="19">
        <v>24</v>
      </c>
      <c r="F24" s="19" t="s">
        <v>35</v>
      </c>
      <c r="G24" s="19">
        <v>362.1</v>
      </c>
      <c r="H24" s="19">
        <v>403.70000000000005</v>
      </c>
    </row>
    <row r="25" spans="1:8" x14ac:dyDescent="0.25">
      <c r="A25" s="19" t="s">
        <v>33</v>
      </c>
      <c r="B25" s="19">
        <v>23.4</v>
      </c>
      <c r="C25" s="19" t="s">
        <v>40</v>
      </c>
      <c r="D25" s="19" t="s">
        <v>31</v>
      </c>
      <c r="E25" s="19">
        <v>24</v>
      </c>
      <c r="F25" s="21" t="s">
        <v>32</v>
      </c>
      <c r="G25" s="19">
        <v>363.12</v>
      </c>
      <c r="H25" s="19">
        <v>407.00000000000006</v>
      </c>
    </row>
    <row r="26" spans="1:8" x14ac:dyDescent="0.25">
      <c r="A26" s="19" t="s">
        <v>33</v>
      </c>
      <c r="B26" s="19">
        <v>26</v>
      </c>
      <c r="C26" s="19" t="s">
        <v>42</v>
      </c>
      <c r="D26" s="19" t="s">
        <v>31</v>
      </c>
      <c r="E26" s="19">
        <v>24</v>
      </c>
      <c r="F26" s="21" t="s">
        <v>32</v>
      </c>
      <c r="G26" s="19">
        <v>363.12</v>
      </c>
      <c r="H26" s="19">
        <v>403.70000000000005</v>
      </c>
    </row>
    <row r="27" spans="1:8" x14ac:dyDescent="0.25">
      <c r="A27" s="19" t="s">
        <v>39</v>
      </c>
      <c r="B27" s="19">
        <v>28.2</v>
      </c>
      <c r="C27" s="19" t="s">
        <v>42</v>
      </c>
      <c r="D27" s="19" t="s">
        <v>31</v>
      </c>
      <c r="E27" s="19">
        <v>16</v>
      </c>
      <c r="F27" s="21" t="s">
        <v>32</v>
      </c>
      <c r="G27" s="19">
        <v>363.12</v>
      </c>
      <c r="H27" s="19">
        <v>402.6</v>
      </c>
    </row>
    <row r="28" spans="1:8" x14ac:dyDescent="0.25">
      <c r="A28" s="19" t="s">
        <v>29</v>
      </c>
      <c r="B28" s="19">
        <v>12.8</v>
      </c>
      <c r="C28" s="19" t="s">
        <v>53</v>
      </c>
      <c r="D28" s="19" t="s">
        <v>36</v>
      </c>
      <c r="E28" s="19">
        <v>14</v>
      </c>
      <c r="F28" s="21" t="s">
        <v>32</v>
      </c>
      <c r="G28" s="19">
        <v>363.12</v>
      </c>
      <c r="H28" s="19">
        <v>401.50000000000006</v>
      </c>
    </row>
    <row r="29" spans="1:8" x14ac:dyDescent="0.25">
      <c r="A29" s="19" t="s">
        <v>33</v>
      </c>
      <c r="B29" s="19">
        <v>12.4</v>
      </c>
      <c r="C29" s="19" t="s">
        <v>41</v>
      </c>
      <c r="D29" s="19" t="s">
        <v>31</v>
      </c>
      <c r="E29" s="19">
        <v>24</v>
      </c>
      <c r="F29" s="21" t="s">
        <v>32</v>
      </c>
      <c r="G29" s="19">
        <v>363.12</v>
      </c>
      <c r="H29" s="19">
        <v>400.40000000000003</v>
      </c>
    </row>
    <row r="30" spans="1:8" x14ac:dyDescent="0.25">
      <c r="A30" s="19" t="s">
        <v>39</v>
      </c>
      <c r="B30" s="19">
        <v>26.7</v>
      </c>
      <c r="C30" s="19" t="s">
        <v>42</v>
      </c>
      <c r="D30" s="19" t="s">
        <v>31</v>
      </c>
      <c r="E30" s="19">
        <v>24</v>
      </c>
      <c r="F30" s="21" t="s">
        <v>32</v>
      </c>
      <c r="G30" s="19">
        <v>363.12</v>
      </c>
      <c r="H30" s="19">
        <v>404.8</v>
      </c>
    </row>
    <row r="31" spans="1:8" x14ac:dyDescent="0.25">
      <c r="A31" s="19" t="s">
        <v>34</v>
      </c>
      <c r="B31" s="19">
        <v>26.7</v>
      </c>
      <c r="C31" s="19" t="s">
        <v>49</v>
      </c>
      <c r="D31" s="19" t="s">
        <v>36</v>
      </c>
      <c r="E31" s="19">
        <v>24</v>
      </c>
      <c r="F31" s="19" t="s">
        <v>35</v>
      </c>
      <c r="G31" s="19">
        <v>363.12</v>
      </c>
      <c r="H31" s="19">
        <v>407.00000000000006</v>
      </c>
    </row>
    <row r="32" spans="1:8" x14ac:dyDescent="0.25">
      <c r="A32" s="19" t="s">
        <v>33</v>
      </c>
      <c r="B32" s="19">
        <v>27.4</v>
      </c>
      <c r="C32" s="19" t="s">
        <v>54</v>
      </c>
      <c r="D32" s="19" t="s">
        <v>31</v>
      </c>
      <c r="E32" s="19">
        <v>24</v>
      </c>
      <c r="F32" s="21" t="s">
        <v>32</v>
      </c>
      <c r="G32" s="19">
        <v>364.14</v>
      </c>
      <c r="H32" s="19">
        <v>405.90000000000003</v>
      </c>
    </row>
    <row r="33" spans="1:8" x14ac:dyDescent="0.25">
      <c r="A33" s="19" t="s">
        <v>39</v>
      </c>
      <c r="B33" s="19">
        <v>29.9</v>
      </c>
      <c r="C33" s="19" t="s">
        <v>55</v>
      </c>
      <c r="D33" s="19" t="s">
        <v>31</v>
      </c>
      <c r="E33" s="19">
        <v>16</v>
      </c>
      <c r="F33" s="21" t="s">
        <v>32</v>
      </c>
      <c r="G33" s="19">
        <v>364.14</v>
      </c>
      <c r="H33" s="19">
        <v>408.1</v>
      </c>
    </row>
    <row r="34" spans="1:8" x14ac:dyDescent="0.25">
      <c r="A34" s="19" t="s">
        <v>34</v>
      </c>
      <c r="B34" s="19">
        <v>25.9</v>
      </c>
      <c r="C34" s="19" t="s">
        <v>42</v>
      </c>
      <c r="D34" s="19" t="s">
        <v>31</v>
      </c>
      <c r="E34" s="19">
        <v>16</v>
      </c>
      <c r="F34" s="21" t="s">
        <v>32</v>
      </c>
      <c r="G34" s="19">
        <v>364.14</v>
      </c>
      <c r="H34" s="19">
        <v>404.8</v>
      </c>
    </row>
    <row r="35" spans="1:8" x14ac:dyDescent="0.25">
      <c r="A35" s="19" t="s">
        <v>43</v>
      </c>
      <c r="B35" s="19">
        <v>11.9</v>
      </c>
      <c r="C35" s="19" t="s">
        <v>56</v>
      </c>
      <c r="D35" s="19" t="s">
        <v>36</v>
      </c>
      <c r="E35" s="19">
        <v>15</v>
      </c>
      <c r="F35" s="19">
        <v>0</v>
      </c>
      <c r="G35" s="19">
        <v>365.16</v>
      </c>
      <c r="H35" s="19">
        <v>407.00000000000006</v>
      </c>
    </row>
    <row r="36" spans="1:8" x14ac:dyDescent="0.25">
      <c r="A36" s="19" t="s">
        <v>33</v>
      </c>
      <c r="B36" s="19">
        <v>46.6</v>
      </c>
      <c r="C36" s="19" t="s">
        <v>50</v>
      </c>
      <c r="D36" s="19" t="s">
        <v>31</v>
      </c>
      <c r="E36" s="19">
        <v>16</v>
      </c>
      <c r="F36" s="21" t="s">
        <v>32</v>
      </c>
      <c r="G36" s="19">
        <v>365.16</v>
      </c>
      <c r="H36" s="19">
        <v>410.3</v>
      </c>
    </row>
    <row r="37" spans="1:8" x14ac:dyDescent="0.25">
      <c r="A37" s="19" t="s">
        <v>34</v>
      </c>
      <c r="B37" s="19">
        <v>46.7</v>
      </c>
      <c r="C37" s="19" t="s">
        <v>50</v>
      </c>
      <c r="D37" s="19" t="s">
        <v>36</v>
      </c>
      <c r="E37" s="19">
        <v>16</v>
      </c>
      <c r="F37" s="21" t="s">
        <v>32</v>
      </c>
      <c r="G37" s="19">
        <v>365.16</v>
      </c>
      <c r="H37" s="19">
        <v>410.3</v>
      </c>
    </row>
    <row r="38" spans="1:8" x14ac:dyDescent="0.25">
      <c r="A38" s="19" t="s">
        <v>34</v>
      </c>
      <c r="B38" s="19">
        <v>43.4</v>
      </c>
      <c r="C38" s="19" t="s">
        <v>50</v>
      </c>
      <c r="D38" s="19" t="s">
        <v>36</v>
      </c>
      <c r="E38" s="19">
        <v>18</v>
      </c>
      <c r="F38" s="19" t="s">
        <v>35</v>
      </c>
      <c r="G38" s="19">
        <v>365.16</v>
      </c>
      <c r="H38" s="19">
        <v>410.3</v>
      </c>
    </row>
    <row r="39" spans="1:8" x14ac:dyDescent="0.25">
      <c r="A39" s="19" t="s">
        <v>34</v>
      </c>
      <c r="B39" s="19">
        <v>22.9</v>
      </c>
      <c r="C39" s="19" t="s">
        <v>57</v>
      </c>
      <c r="D39" s="19" t="s">
        <v>31</v>
      </c>
      <c r="E39" s="19">
        <v>16</v>
      </c>
      <c r="F39" s="19" t="s">
        <v>35</v>
      </c>
      <c r="G39" s="19">
        <v>365.16</v>
      </c>
      <c r="H39" s="19">
        <v>403.70000000000005</v>
      </c>
    </row>
    <row r="40" spans="1:8" x14ac:dyDescent="0.25">
      <c r="A40" s="19" t="s">
        <v>34</v>
      </c>
      <c r="B40" s="19">
        <v>48.1</v>
      </c>
      <c r="C40" s="19" t="s">
        <v>58</v>
      </c>
      <c r="D40" s="19" t="s">
        <v>31</v>
      </c>
      <c r="E40" s="19">
        <v>16</v>
      </c>
      <c r="F40" s="19" t="s">
        <v>35</v>
      </c>
      <c r="G40" s="19">
        <v>365.16</v>
      </c>
      <c r="H40" s="19">
        <v>408.1</v>
      </c>
    </row>
    <row r="41" spans="1:8" x14ac:dyDescent="0.25">
      <c r="A41" s="19" t="s">
        <v>43</v>
      </c>
      <c r="B41" s="19">
        <v>38.5</v>
      </c>
      <c r="C41" s="19" t="s">
        <v>59</v>
      </c>
      <c r="D41" s="19" t="s">
        <v>31</v>
      </c>
      <c r="E41" s="19">
        <v>15</v>
      </c>
      <c r="F41" s="19">
        <v>0</v>
      </c>
      <c r="G41" s="19">
        <v>366.18</v>
      </c>
      <c r="H41" s="19">
        <v>400.40000000000003</v>
      </c>
    </row>
    <row r="42" spans="1:8" x14ac:dyDescent="0.25">
      <c r="A42" s="19" t="s">
        <v>34</v>
      </c>
      <c r="B42" s="19">
        <v>9.6999999999999993</v>
      </c>
      <c r="C42" s="19" t="s">
        <v>60</v>
      </c>
      <c r="D42" s="19" t="s">
        <v>31</v>
      </c>
      <c r="E42" s="19">
        <v>16</v>
      </c>
      <c r="F42" s="21" t="s">
        <v>32</v>
      </c>
      <c r="G42" s="19">
        <v>366.18</v>
      </c>
      <c r="H42" s="19">
        <v>412.50000000000006</v>
      </c>
    </row>
    <row r="43" spans="1:8" x14ac:dyDescent="0.25">
      <c r="A43" s="19" t="s">
        <v>34</v>
      </c>
      <c r="B43" s="19">
        <v>15.3</v>
      </c>
      <c r="C43" s="19" t="s">
        <v>61</v>
      </c>
      <c r="D43" s="19" t="s">
        <v>31</v>
      </c>
      <c r="E43" s="19">
        <v>16</v>
      </c>
      <c r="F43" s="19" t="s">
        <v>35</v>
      </c>
      <c r="G43" s="19">
        <v>366.18</v>
      </c>
      <c r="H43" s="19">
        <v>412.50000000000006</v>
      </c>
    </row>
    <row r="44" spans="1:8" x14ac:dyDescent="0.25">
      <c r="A44" s="19" t="s">
        <v>43</v>
      </c>
      <c r="B44" s="19">
        <v>35</v>
      </c>
      <c r="C44" s="19" t="s">
        <v>62</v>
      </c>
      <c r="D44" s="19" t="s">
        <v>36</v>
      </c>
      <c r="E44" s="19">
        <v>15</v>
      </c>
      <c r="F44" s="19">
        <v>0</v>
      </c>
      <c r="G44" s="19">
        <v>367.2</v>
      </c>
      <c r="H44" s="19">
        <v>408.1</v>
      </c>
    </row>
    <row r="45" spans="1:8" x14ac:dyDescent="0.25">
      <c r="A45" s="19" t="s">
        <v>29</v>
      </c>
      <c r="B45" s="19">
        <v>42.1</v>
      </c>
      <c r="C45" s="19" t="s">
        <v>59</v>
      </c>
      <c r="D45" s="19" t="s">
        <v>36</v>
      </c>
      <c r="E45" s="19">
        <v>23</v>
      </c>
      <c r="F45" s="19">
        <v>0</v>
      </c>
      <c r="G45" s="19">
        <v>367.2</v>
      </c>
      <c r="H45" s="19">
        <v>399.3</v>
      </c>
    </row>
    <row r="46" spans="1:8" x14ac:dyDescent="0.25">
      <c r="A46" s="19" t="s">
        <v>33</v>
      </c>
      <c r="B46" s="19">
        <v>22.5</v>
      </c>
      <c r="C46" s="19" t="s">
        <v>57</v>
      </c>
      <c r="D46" s="19" t="s">
        <v>31</v>
      </c>
      <c r="E46" s="19">
        <v>16</v>
      </c>
      <c r="F46" s="21" t="s">
        <v>32</v>
      </c>
      <c r="G46" s="19">
        <v>367.2</v>
      </c>
      <c r="H46" s="19">
        <v>409.20000000000005</v>
      </c>
    </row>
    <row r="47" spans="1:8" x14ac:dyDescent="0.25">
      <c r="A47" s="19" t="s">
        <v>43</v>
      </c>
      <c r="B47" s="19">
        <v>19</v>
      </c>
      <c r="C47" s="19" t="s">
        <v>40</v>
      </c>
      <c r="D47" s="19" t="s">
        <v>31</v>
      </c>
      <c r="E47" s="19">
        <v>15</v>
      </c>
      <c r="F47" s="21" t="s">
        <v>32</v>
      </c>
      <c r="G47" s="19">
        <v>367.2</v>
      </c>
      <c r="H47" s="19">
        <v>419.1</v>
      </c>
    </row>
    <row r="48" spans="1:8" x14ac:dyDescent="0.25">
      <c r="A48" s="19" t="s">
        <v>34</v>
      </c>
      <c r="B48" s="19">
        <v>22.8</v>
      </c>
      <c r="C48" s="19" t="s">
        <v>57</v>
      </c>
      <c r="D48" s="19" t="s">
        <v>31</v>
      </c>
      <c r="E48" s="19">
        <v>14</v>
      </c>
      <c r="F48" s="21" t="s">
        <v>32</v>
      </c>
      <c r="G48" s="19">
        <v>367.2</v>
      </c>
      <c r="H48" s="19">
        <v>403.70000000000005</v>
      </c>
    </row>
    <row r="49" spans="1:8" x14ac:dyDescent="0.25">
      <c r="A49" s="19" t="s">
        <v>34</v>
      </c>
      <c r="B49" s="19">
        <v>34.6</v>
      </c>
      <c r="C49" s="19" t="s">
        <v>63</v>
      </c>
      <c r="D49" s="19" t="s">
        <v>31</v>
      </c>
      <c r="E49" s="19">
        <v>24</v>
      </c>
      <c r="F49" s="21" t="s">
        <v>32</v>
      </c>
      <c r="G49" s="19">
        <v>367.2</v>
      </c>
      <c r="H49" s="19">
        <v>402.6</v>
      </c>
    </row>
    <row r="50" spans="1:8" x14ac:dyDescent="0.25">
      <c r="A50" s="19" t="s">
        <v>43</v>
      </c>
      <c r="B50" s="19">
        <v>48.8</v>
      </c>
      <c r="C50" s="19" t="s">
        <v>64</v>
      </c>
      <c r="D50" s="19" t="s">
        <v>31</v>
      </c>
      <c r="E50" s="19">
        <v>15</v>
      </c>
      <c r="F50" s="19">
        <v>0</v>
      </c>
      <c r="G50" s="19">
        <v>368.22</v>
      </c>
      <c r="H50" s="19">
        <v>399.3</v>
      </c>
    </row>
    <row r="51" spans="1:8" x14ac:dyDescent="0.25">
      <c r="A51" s="19" t="s">
        <v>39</v>
      </c>
      <c r="B51" s="19">
        <v>40.4</v>
      </c>
      <c r="C51" s="19" t="s">
        <v>59</v>
      </c>
      <c r="D51" s="19" t="s">
        <v>31</v>
      </c>
      <c r="E51" s="19">
        <v>16</v>
      </c>
      <c r="F51" s="19">
        <v>0</v>
      </c>
      <c r="G51" s="19">
        <v>368.22</v>
      </c>
      <c r="H51" s="19">
        <v>399.3</v>
      </c>
    </row>
    <row r="52" spans="1:8" x14ac:dyDescent="0.25">
      <c r="A52" s="19" t="s">
        <v>34</v>
      </c>
      <c r="B52" s="19">
        <v>12.7</v>
      </c>
      <c r="C52" s="19" t="s">
        <v>65</v>
      </c>
      <c r="D52" s="19" t="s">
        <v>31</v>
      </c>
      <c r="E52" s="19">
        <v>24</v>
      </c>
      <c r="F52" s="19" t="s">
        <v>35</v>
      </c>
      <c r="G52" s="19">
        <v>368.22</v>
      </c>
      <c r="H52" s="19">
        <v>416.90000000000003</v>
      </c>
    </row>
    <row r="53" spans="1:8" x14ac:dyDescent="0.25">
      <c r="A53" s="19" t="s">
        <v>37</v>
      </c>
      <c r="B53" s="19">
        <v>36.9</v>
      </c>
      <c r="C53" s="19" t="s">
        <v>66</v>
      </c>
      <c r="D53" s="19" t="s">
        <v>36</v>
      </c>
      <c r="E53" s="19">
        <v>18</v>
      </c>
      <c r="F53" s="19" t="s">
        <v>35</v>
      </c>
      <c r="G53" s="19">
        <v>369.24</v>
      </c>
      <c r="H53" s="19">
        <v>415.8</v>
      </c>
    </row>
    <row r="54" spans="1:8" x14ac:dyDescent="0.25">
      <c r="A54" s="19" t="s">
        <v>34</v>
      </c>
      <c r="B54" s="19">
        <v>21.6</v>
      </c>
      <c r="C54" s="19" t="s">
        <v>67</v>
      </c>
      <c r="D54" s="19" t="s">
        <v>36</v>
      </c>
      <c r="E54" s="19">
        <v>16</v>
      </c>
      <c r="F54" s="19" t="s">
        <v>35</v>
      </c>
      <c r="G54" s="19">
        <v>369.24</v>
      </c>
      <c r="H54" s="19">
        <v>409.20000000000005</v>
      </c>
    </row>
    <row r="55" spans="1:8" x14ac:dyDescent="0.25">
      <c r="A55" s="19" t="s">
        <v>33</v>
      </c>
      <c r="B55" s="19">
        <v>14.8</v>
      </c>
      <c r="C55" s="19" t="s">
        <v>68</v>
      </c>
      <c r="D55" s="19" t="s">
        <v>31</v>
      </c>
      <c r="E55" s="19">
        <v>24</v>
      </c>
      <c r="F55" s="21" t="s">
        <v>32</v>
      </c>
      <c r="G55" s="19">
        <v>370.26</v>
      </c>
      <c r="H55" s="19">
        <v>419.1</v>
      </c>
    </row>
    <row r="56" spans="1:8" x14ac:dyDescent="0.25">
      <c r="A56" s="19" t="s">
        <v>39</v>
      </c>
      <c r="B56" s="19">
        <v>12.7</v>
      </c>
      <c r="C56" s="19" t="s">
        <v>65</v>
      </c>
      <c r="D56" s="19" t="s">
        <v>36</v>
      </c>
      <c r="E56" s="19">
        <v>24</v>
      </c>
      <c r="F56" s="21" t="s">
        <v>32</v>
      </c>
      <c r="G56" s="19">
        <v>370.26</v>
      </c>
      <c r="H56" s="19">
        <v>419.1</v>
      </c>
    </row>
    <row r="57" spans="1:8" x14ac:dyDescent="0.25">
      <c r="A57" s="19" t="s">
        <v>34</v>
      </c>
      <c r="B57" s="19">
        <v>43.1</v>
      </c>
      <c r="C57" s="19" t="s">
        <v>69</v>
      </c>
      <c r="D57" s="19" t="s">
        <v>36</v>
      </c>
      <c r="E57" s="19">
        <v>24</v>
      </c>
      <c r="F57" s="19" t="s">
        <v>35</v>
      </c>
      <c r="G57" s="19">
        <v>370.26</v>
      </c>
      <c r="H57" s="19">
        <v>401.50000000000006</v>
      </c>
    </row>
    <row r="58" spans="1:8" x14ac:dyDescent="0.25">
      <c r="A58" s="19" t="s">
        <v>34</v>
      </c>
      <c r="B58" s="19">
        <v>25.8</v>
      </c>
      <c r="C58" s="19" t="s">
        <v>40</v>
      </c>
      <c r="D58" s="19" t="s">
        <v>31</v>
      </c>
      <c r="E58" s="19">
        <v>24</v>
      </c>
      <c r="F58" s="19" t="s">
        <v>35</v>
      </c>
      <c r="G58" s="19">
        <v>370.26</v>
      </c>
      <c r="H58" s="19">
        <v>407.00000000000006</v>
      </c>
    </row>
    <row r="59" spans="1:8" x14ac:dyDescent="0.25">
      <c r="A59" s="19" t="s">
        <v>34</v>
      </c>
      <c r="B59" s="19">
        <v>34.799999999999997</v>
      </c>
      <c r="C59" s="19" t="s">
        <v>62</v>
      </c>
      <c r="D59" s="19" t="s">
        <v>36</v>
      </c>
      <c r="E59" s="19">
        <v>24</v>
      </c>
      <c r="F59" s="19" t="s">
        <v>35</v>
      </c>
      <c r="G59" s="19">
        <v>370.26</v>
      </c>
      <c r="H59" s="19">
        <v>411.40000000000003</v>
      </c>
    </row>
    <row r="60" spans="1:8" x14ac:dyDescent="0.25">
      <c r="A60" s="19" t="s">
        <v>34</v>
      </c>
      <c r="B60" s="19">
        <v>41.7</v>
      </c>
      <c r="C60" s="19" t="s">
        <v>70</v>
      </c>
      <c r="D60" s="19" t="s">
        <v>31</v>
      </c>
      <c r="E60" s="19">
        <v>18</v>
      </c>
      <c r="F60" s="19" t="s">
        <v>35</v>
      </c>
      <c r="G60" s="19">
        <v>370.26</v>
      </c>
      <c r="H60" s="19">
        <v>404.8</v>
      </c>
    </row>
    <row r="61" spans="1:8" x14ac:dyDescent="0.25">
      <c r="A61" s="19" t="s">
        <v>34</v>
      </c>
      <c r="B61" s="19">
        <v>39.4</v>
      </c>
      <c r="C61" s="19" t="s">
        <v>59</v>
      </c>
      <c r="D61" s="19" t="s">
        <v>31</v>
      </c>
      <c r="E61" s="19">
        <v>15</v>
      </c>
      <c r="F61" s="19" t="s">
        <v>35</v>
      </c>
      <c r="G61" s="19">
        <v>371.28000000000003</v>
      </c>
      <c r="H61" s="19">
        <v>401.50000000000006</v>
      </c>
    </row>
    <row r="62" spans="1:8" x14ac:dyDescent="0.25">
      <c r="A62" s="19" t="s">
        <v>34</v>
      </c>
      <c r="B62" s="19">
        <v>41.9</v>
      </c>
      <c r="C62" s="19" t="s">
        <v>59</v>
      </c>
      <c r="D62" s="19" t="s">
        <v>31</v>
      </c>
      <c r="E62" s="19">
        <v>24</v>
      </c>
      <c r="F62" s="19" t="s">
        <v>35</v>
      </c>
      <c r="G62" s="19">
        <v>371.28000000000003</v>
      </c>
      <c r="H62" s="19">
        <v>401.50000000000006</v>
      </c>
    </row>
    <row r="63" spans="1:8" x14ac:dyDescent="0.25">
      <c r="A63" s="19" t="s">
        <v>34</v>
      </c>
      <c r="B63" s="19">
        <v>24.8</v>
      </c>
      <c r="C63" s="19" t="s">
        <v>57</v>
      </c>
      <c r="D63" s="19" t="s">
        <v>31</v>
      </c>
      <c r="E63" s="19">
        <v>24</v>
      </c>
      <c r="F63" s="19" t="s">
        <v>35</v>
      </c>
      <c r="G63" s="19">
        <v>371.28000000000003</v>
      </c>
      <c r="H63" s="19">
        <v>409.20000000000005</v>
      </c>
    </row>
    <row r="64" spans="1:8" x14ac:dyDescent="0.25">
      <c r="A64" s="19" t="s">
        <v>33</v>
      </c>
      <c r="B64" s="19">
        <v>39</v>
      </c>
      <c r="C64" s="19" t="s">
        <v>59</v>
      </c>
      <c r="D64" s="19" t="s">
        <v>31</v>
      </c>
      <c r="E64" s="19">
        <v>24</v>
      </c>
      <c r="F64" s="21" t="s">
        <v>32</v>
      </c>
      <c r="G64" s="19">
        <v>372.3</v>
      </c>
      <c r="H64" s="19">
        <v>400.40000000000003</v>
      </c>
    </row>
    <row r="65" spans="1:8" x14ac:dyDescent="0.25">
      <c r="A65" s="19" t="s">
        <v>34</v>
      </c>
      <c r="B65" s="19">
        <v>26.5</v>
      </c>
      <c r="C65" s="19" t="s">
        <v>42</v>
      </c>
      <c r="D65" s="19" t="s">
        <v>31</v>
      </c>
      <c r="E65" s="19">
        <v>24</v>
      </c>
      <c r="F65" s="19" t="s">
        <v>35</v>
      </c>
      <c r="G65" s="19">
        <v>372.3</v>
      </c>
      <c r="H65" s="19">
        <v>430.1</v>
      </c>
    </row>
    <row r="66" spans="1:8" x14ac:dyDescent="0.25">
      <c r="A66" s="19" t="s">
        <v>34</v>
      </c>
      <c r="B66" s="19">
        <v>29.8</v>
      </c>
      <c r="C66" s="19" t="s">
        <v>71</v>
      </c>
      <c r="D66" s="19" t="s">
        <v>36</v>
      </c>
      <c r="E66" s="19">
        <v>17</v>
      </c>
      <c r="F66" s="21" t="s">
        <v>32</v>
      </c>
      <c r="G66" s="19">
        <v>373.32</v>
      </c>
      <c r="H66" s="19">
        <v>403.70000000000005</v>
      </c>
    </row>
    <row r="67" spans="1:8" x14ac:dyDescent="0.25">
      <c r="A67" s="19" t="s">
        <v>34</v>
      </c>
      <c r="B67" s="19">
        <v>27.3</v>
      </c>
      <c r="C67" s="19" t="s">
        <v>72</v>
      </c>
      <c r="D67" s="19" t="s">
        <v>36</v>
      </c>
      <c r="E67" s="19">
        <v>14</v>
      </c>
      <c r="F67" s="21" t="s">
        <v>32</v>
      </c>
      <c r="G67" s="19">
        <v>374.34000000000003</v>
      </c>
      <c r="H67" s="19">
        <v>411.40000000000003</v>
      </c>
    </row>
    <row r="68" spans="1:8" x14ac:dyDescent="0.25">
      <c r="A68" s="19" t="s">
        <v>43</v>
      </c>
      <c r="B68" s="19">
        <v>36.200000000000003</v>
      </c>
      <c r="C68" s="19" t="s">
        <v>73</v>
      </c>
      <c r="D68" s="19" t="s">
        <v>36</v>
      </c>
      <c r="E68" s="19">
        <v>15</v>
      </c>
      <c r="F68" s="19">
        <v>0</v>
      </c>
      <c r="G68" s="19">
        <v>375.36</v>
      </c>
      <c r="H68" s="19">
        <v>400.40000000000003</v>
      </c>
    </row>
    <row r="69" spans="1:8" x14ac:dyDescent="0.25">
      <c r="A69" s="19" t="s">
        <v>34</v>
      </c>
      <c r="B69" s="19">
        <v>37.9</v>
      </c>
      <c r="C69" s="19" t="s">
        <v>74</v>
      </c>
      <c r="D69" s="19" t="s">
        <v>31</v>
      </c>
      <c r="E69" s="19">
        <v>15</v>
      </c>
      <c r="F69" s="19" t="s">
        <v>35</v>
      </c>
      <c r="G69" s="19">
        <v>375.36</v>
      </c>
      <c r="H69" s="19">
        <v>418.00000000000006</v>
      </c>
    </row>
    <row r="70" spans="1:8" x14ac:dyDescent="0.25">
      <c r="A70" s="19" t="s">
        <v>34</v>
      </c>
      <c r="B70" s="19">
        <v>35.4</v>
      </c>
      <c r="C70" s="19" t="s">
        <v>73</v>
      </c>
      <c r="D70" s="19" t="s">
        <v>36</v>
      </c>
      <c r="E70" s="19">
        <v>16</v>
      </c>
      <c r="F70" s="19" t="s">
        <v>35</v>
      </c>
      <c r="G70" s="19">
        <v>378.42</v>
      </c>
      <c r="H70" s="19">
        <v>403.70000000000005</v>
      </c>
    </row>
    <row r="71" spans="1:8" x14ac:dyDescent="0.25">
      <c r="A71" s="19" t="s">
        <v>48</v>
      </c>
      <c r="B71" s="19">
        <v>41.8</v>
      </c>
      <c r="C71" s="19" t="s">
        <v>70</v>
      </c>
      <c r="D71" s="19" t="s">
        <v>31</v>
      </c>
      <c r="E71" s="19">
        <v>13</v>
      </c>
      <c r="F71" s="21" t="s">
        <v>32</v>
      </c>
      <c r="G71" s="19">
        <v>379.44</v>
      </c>
      <c r="H71" s="19">
        <v>403.70000000000005</v>
      </c>
    </row>
    <row r="72" spans="1:8" x14ac:dyDescent="0.25">
      <c r="A72" s="19" t="s">
        <v>33</v>
      </c>
      <c r="B72" s="19">
        <v>35.799999999999997</v>
      </c>
      <c r="C72" s="19" t="s">
        <v>73</v>
      </c>
      <c r="D72" s="19" t="s">
        <v>75</v>
      </c>
      <c r="E72" s="19">
        <v>24</v>
      </c>
      <c r="F72" s="19">
        <v>0</v>
      </c>
      <c r="G72" s="19">
        <v>409.02</v>
      </c>
      <c r="H72" s="19">
        <v>445.50000000000006</v>
      </c>
    </row>
    <row r="73" spans="1:8" x14ac:dyDescent="0.25">
      <c r="A73" s="19" t="s">
        <v>33</v>
      </c>
      <c r="B73" s="19">
        <v>36</v>
      </c>
      <c r="C73" s="19" t="s">
        <v>73</v>
      </c>
      <c r="D73" s="19" t="s">
        <v>75</v>
      </c>
      <c r="E73" s="19">
        <v>24</v>
      </c>
      <c r="F73" s="21" t="s">
        <v>32</v>
      </c>
      <c r="G73" s="19">
        <v>409.02</v>
      </c>
      <c r="H73" s="19">
        <v>445.50000000000006</v>
      </c>
    </row>
    <row r="74" spans="1:8" x14ac:dyDescent="0.25">
      <c r="A74" s="19" t="s">
        <v>34</v>
      </c>
      <c r="B74" s="19">
        <v>12.1</v>
      </c>
      <c r="C74" s="19" t="s">
        <v>65</v>
      </c>
      <c r="D74" s="19" t="s">
        <v>75</v>
      </c>
      <c r="E74" s="19">
        <v>24</v>
      </c>
      <c r="F74" s="19" t="s">
        <v>35</v>
      </c>
      <c r="G74" s="19">
        <v>409.02</v>
      </c>
      <c r="H74" s="19">
        <v>445.50000000000006</v>
      </c>
    </row>
    <row r="75" spans="1:8" x14ac:dyDescent="0.25">
      <c r="A75" s="19" t="s">
        <v>34</v>
      </c>
      <c r="B75" s="19">
        <v>11.9</v>
      </c>
      <c r="C75" s="19" t="s">
        <v>65</v>
      </c>
      <c r="D75" s="19" t="s">
        <v>75</v>
      </c>
      <c r="E75" s="19">
        <v>24</v>
      </c>
      <c r="F75" s="19" t="s">
        <v>35</v>
      </c>
      <c r="G75" s="19">
        <v>409.02</v>
      </c>
      <c r="H75" s="19">
        <v>445.50000000000006</v>
      </c>
    </row>
    <row r="76" spans="1:8" x14ac:dyDescent="0.25">
      <c r="A76" s="19" t="s">
        <v>34</v>
      </c>
      <c r="B76" s="19">
        <v>41.8</v>
      </c>
      <c r="C76" s="19" t="s">
        <v>76</v>
      </c>
      <c r="D76" s="19" t="s">
        <v>75</v>
      </c>
      <c r="E76" s="19">
        <v>24</v>
      </c>
      <c r="F76" s="21" t="s">
        <v>32</v>
      </c>
      <c r="G76" s="19">
        <v>410.04</v>
      </c>
      <c r="H76" s="19">
        <v>445.50000000000006</v>
      </c>
    </row>
    <row r="77" spans="1:8" x14ac:dyDescent="0.25">
      <c r="A77" s="19" t="s">
        <v>34</v>
      </c>
      <c r="B77" s="19">
        <v>42</v>
      </c>
      <c r="C77" s="19" t="s">
        <v>76</v>
      </c>
      <c r="D77" s="19" t="s">
        <v>75</v>
      </c>
      <c r="E77" s="19">
        <v>24</v>
      </c>
      <c r="F77" s="21" t="s">
        <v>32</v>
      </c>
      <c r="G77" s="19">
        <v>410.04</v>
      </c>
      <c r="H77" s="19">
        <v>445.50000000000006</v>
      </c>
    </row>
    <row r="78" spans="1:8" x14ac:dyDescent="0.25">
      <c r="A78" s="19" t="s">
        <v>34</v>
      </c>
      <c r="B78" s="19">
        <v>27.2</v>
      </c>
      <c r="C78" s="19" t="s">
        <v>40</v>
      </c>
      <c r="D78" s="19" t="s">
        <v>75</v>
      </c>
      <c r="E78" s="19">
        <v>16</v>
      </c>
      <c r="F78" s="21" t="s">
        <v>32</v>
      </c>
      <c r="G78" s="19">
        <v>414.12</v>
      </c>
      <c r="H78" s="19">
        <v>458.70000000000005</v>
      </c>
    </row>
    <row r="79" spans="1:8" x14ac:dyDescent="0.25">
      <c r="A79" s="19" t="s">
        <v>34</v>
      </c>
      <c r="B79" s="19">
        <v>27.1</v>
      </c>
      <c r="C79" s="19" t="s">
        <v>40</v>
      </c>
      <c r="D79" s="19" t="s">
        <v>75</v>
      </c>
      <c r="E79" s="19">
        <v>24</v>
      </c>
      <c r="F79" s="21" t="s">
        <v>32</v>
      </c>
      <c r="G79" s="19">
        <v>414.12</v>
      </c>
      <c r="H79" s="19">
        <v>458.70000000000005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A51D-15DB-40F9-A726-17DF1A8F4098}">
  <dimension ref="A3:E12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14.7109375" bestFit="1" customWidth="1"/>
    <col min="3" max="3" width="10.85546875" bestFit="1" customWidth="1"/>
    <col min="4" max="4" width="13.42578125" bestFit="1" customWidth="1"/>
    <col min="5" max="5" width="9.7109375" bestFit="1" customWidth="1"/>
    <col min="6" max="6" width="12.7109375" bestFit="1" customWidth="1"/>
    <col min="7" max="7" width="13.42578125" bestFit="1" customWidth="1"/>
    <col min="8" max="8" width="13.5703125" bestFit="1" customWidth="1"/>
    <col min="9" max="9" width="12" bestFit="1" customWidth="1"/>
    <col min="10" max="10" width="11.7109375" bestFit="1" customWidth="1"/>
    <col min="11" max="11" width="15.28515625" bestFit="1" customWidth="1"/>
    <col min="12" max="12" width="10.7109375" bestFit="1" customWidth="1"/>
    <col min="13" max="13" width="7.42578125" bestFit="1" customWidth="1"/>
    <col min="14" max="14" width="8.5703125" bestFit="1" customWidth="1"/>
    <col min="15" max="15" width="6.7109375" bestFit="1" customWidth="1"/>
    <col min="16" max="16" width="4.42578125" bestFit="1" customWidth="1"/>
    <col min="17" max="17" width="9.85546875" bestFit="1" customWidth="1"/>
    <col min="18" max="18" width="7.140625" bestFit="1" customWidth="1"/>
    <col min="19" max="19" width="5.42578125" bestFit="1" customWidth="1"/>
    <col min="20" max="20" width="11.140625" bestFit="1" customWidth="1"/>
    <col min="21" max="21" width="8.85546875" bestFit="1" customWidth="1"/>
    <col min="22" max="22" width="7.28515625" bestFit="1" customWidth="1"/>
    <col min="23" max="23" width="12.140625" bestFit="1" customWidth="1"/>
    <col min="24" max="24" width="7.85546875" bestFit="1" customWidth="1"/>
    <col min="25" max="25" width="8.5703125" bestFit="1" customWidth="1"/>
    <col min="26" max="26" width="6.7109375" bestFit="1" customWidth="1"/>
    <col min="27" max="27" width="9.28515625" bestFit="1" customWidth="1"/>
    <col min="28" max="28" width="6.28515625" bestFit="1" customWidth="1"/>
    <col min="29" max="29" width="6.7109375" bestFit="1" customWidth="1"/>
    <col min="30" max="30" width="7.7109375" bestFit="1" customWidth="1"/>
    <col min="31" max="31" width="4.140625" bestFit="1" customWidth="1"/>
    <col min="32" max="32" width="6.85546875" bestFit="1" customWidth="1"/>
    <col min="33" max="33" width="7.5703125" bestFit="1" customWidth="1"/>
    <col min="34" max="35" width="9.28515625" bestFit="1" customWidth="1"/>
    <col min="36" max="36" width="7.85546875" bestFit="1" customWidth="1"/>
    <col min="37" max="37" width="4" bestFit="1" customWidth="1"/>
    <col min="38" max="38" width="9.7109375" bestFit="1" customWidth="1"/>
    <col min="39" max="39" width="7.5703125" bestFit="1" customWidth="1"/>
    <col min="40" max="41" width="9.28515625" bestFit="1" customWidth="1"/>
    <col min="42" max="42" width="7.85546875" bestFit="1" customWidth="1"/>
    <col min="43" max="43" width="4" bestFit="1" customWidth="1"/>
    <col min="44" max="44" width="9.7109375" bestFit="1" customWidth="1"/>
  </cols>
  <sheetData>
    <row r="3" spans="1:5" x14ac:dyDescent="0.25">
      <c r="A3" s="44" t="s">
        <v>111</v>
      </c>
      <c r="B3" s="44" t="s">
        <v>105</v>
      </c>
    </row>
    <row r="4" spans="1:5" x14ac:dyDescent="0.25">
      <c r="A4" s="44" t="s">
        <v>103</v>
      </c>
      <c r="B4" t="s">
        <v>31</v>
      </c>
      <c r="C4" t="s">
        <v>36</v>
      </c>
      <c r="D4" t="s">
        <v>75</v>
      </c>
      <c r="E4" t="s">
        <v>104</v>
      </c>
    </row>
    <row r="5" spans="1:5" x14ac:dyDescent="0.25">
      <c r="A5" s="45" t="s">
        <v>48</v>
      </c>
      <c r="B5" s="46">
        <v>4</v>
      </c>
      <c r="C5" s="46"/>
      <c r="D5" s="46"/>
      <c r="E5" s="46">
        <v>4</v>
      </c>
    </row>
    <row r="6" spans="1:5" x14ac:dyDescent="0.25">
      <c r="A6" s="45" t="s">
        <v>43</v>
      </c>
      <c r="B6" s="46">
        <v>4</v>
      </c>
      <c r="C6" s="46">
        <v>3</v>
      </c>
      <c r="D6" s="46"/>
      <c r="E6" s="46">
        <v>7</v>
      </c>
    </row>
    <row r="7" spans="1:5" x14ac:dyDescent="0.25">
      <c r="A7" s="45" t="s">
        <v>34</v>
      </c>
      <c r="B7" s="46">
        <v>21</v>
      </c>
      <c r="C7" s="46">
        <v>13</v>
      </c>
      <c r="D7" s="46">
        <v>6</v>
      </c>
      <c r="E7" s="46">
        <v>40</v>
      </c>
    </row>
    <row r="8" spans="1:5" x14ac:dyDescent="0.25">
      <c r="A8" s="45" t="s">
        <v>37</v>
      </c>
      <c r="B8" s="46">
        <v>1</v>
      </c>
      <c r="C8" s="46">
        <v>1</v>
      </c>
      <c r="D8" s="46"/>
      <c r="E8" s="46">
        <v>2</v>
      </c>
    </row>
    <row r="9" spans="1:5" x14ac:dyDescent="0.25">
      <c r="A9" s="45" t="s">
        <v>39</v>
      </c>
      <c r="B9" s="46">
        <v>7</v>
      </c>
      <c r="C9" s="46">
        <v>1</v>
      </c>
      <c r="D9" s="46"/>
      <c r="E9" s="46">
        <v>8</v>
      </c>
    </row>
    <row r="10" spans="1:5" x14ac:dyDescent="0.25">
      <c r="A10" s="45" t="s">
        <v>29</v>
      </c>
      <c r="B10" s="46">
        <v>2</v>
      </c>
      <c r="C10" s="46">
        <v>2</v>
      </c>
      <c r="D10" s="46"/>
      <c r="E10" s="46">
        <v>4</v>
      </c>
    </row>
    <row r="11" spans="1:5" x14ac:dyDescent="0.25">
      <c r="A11" s="45" t="s">
        <v>33</v>
      </c>
      <c r="B11" s="46">
        <v>10</v>
      </c>
      <c r="C11" s="46">
        <v>1</v>
      </c>
      <c r="D11" s="46">
        <v>2</v>
      </c>
      <c r="E11" s="46">
        <v>13</v>
      </c>
    </row>
    <row r="12" spans="1:5" x14ac:dyDescent="0.25">
      <c r="A12" s="45" t="s">
        <v>104</v>
      </c>
      <c r="B12" s="46">
        <v>49</v>
      </c>
      <c r="C12" s="46">
        <v>21</v>
      </c>
      <c r="D12" s="46">
        <v>8</v>
      </c>
      <c r="E12" s="46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tabSelected="1" workbookViewId="0">
      <selection activeCell="H16" sqref="H16"/>
    </sheetView>
  </sheetViews>
  <sheetFormatPr defaultRowHeight="15" x14ac:dyDescent="0.25"/>
  <cols>
    <col min="1" max="1" width="11.85546875" bestFit="1" customWidth="1"/>
    <col min="2" max="2" width="5.28515625" bestFit="1" customWidth="1"/>
    <col min="3" max="3" width="5.140625" bestFit="1" customWidth="1"/>
    <col min="4" max="4" width="13" bestFit="1" customWidth="1"/>
    <col min="7" max="7" width="12.85546875" bestFit="1" customWidth="1"/>
    <col min="8" max="8" width="14.28515625" bestFit="1" customWidth="1"/>
    <col min="9" max="9" width="6.85546875" bestFit="1" customWidth="1"/>
    <col min="10" max="10" width="14.28515625" bestFit="1" customWidth="1"/>
    <col min="11" max="11" width="12.5703125" bestFit="1" customWidth="1"/>
    <col min="13" max="13" width="1.42578125" bestFit="1" customWidth="1"/>
  </cols>
  <sheetData>
    <row r="1" spans="1:15" ht="15.75" thickBot="1" x14ac:dyDescent="0.3">
      <c r="A1" t="s">
        <v>119</v>
      </c>
      <c r="B1" s="49" t="s">
        <v>116</v>
      </c>
      <c r="C1" s="49" t="s">
        <v>118</v>
      </c>
      <c r="D1" s="49" t="s">
        <v>117</v>
      </c>
      <c r="F1" s="1"/>
      <c r="G1" s="2"/>
      <c r="H1" s="2"/>
      <c r="I1" s="2"/>
      <c r="J1" s="2"/>
      <c r="K1" s="2"/>
      <c r="L1" s="2"/>
      <c r="M1" s="2"/>
      <c r="N1" s="2"/>
      <c r="O1" s="2"/>
    </row>
    <row r="2" spans="1:15" ht="57.75" customHeight="1" thickBot="1" x14ac:dyDescent="0.3">
      <c r="A2" t="s">
        <v>6</v>
      </c>
      <c r="B2" s="1">
        <v>1989</v>
      </c>
      <c r="C2" s="50">
        <v>5</v>
      </c>
      <c r="D2" s="50">
        <v>10</v>
      </c>
      <c r="F2" s="1"/>
      <c r="G2" s="52" t="s">
        <v>0</v>
      </c>
      <c r="H2" s="53"/>
      <c r="I2" s="53"/>
      <c r="J2" s="53"/>
      <c r="K2" s="53"/>
      <c r="L2" s="53"/>
      <c r="M2" s="54"/>
      <c r="N2" s="3"/>
      <c r="O2" s="3"/>
    </row>
    <row r="3" spans="1:15" ht="15.75" thickBot="1" x14ac:dyDescent="0.3">
      <c r="A3" t="s">
        <v>7</v>
      </c>
      <c r="B3" s="1">
        <v>1989</v>
      </c>
      <c r="C3" s="50">
        <v>8</v>
      </c>
      <c r="D3" s="50">
        <v>5</v>
      </c>
      <c r="F3" s="1"/>
      <c r="G3" s="2"/>
      <c r="H3" s="2"/>
      <c r="I3" s="2"/>
      <c r="J3" s="2"/>
      <c r="K3" s="2"/>
      <c r="L3" s="2"/>
      <c r="M3" s="2"/>
      <c r="N3" s="2"/>
      <c r="O3" s="2"/>
    </row>
    <row r="4" spans="1:15" ht="51" customHeight="1" x14ac:dyDescent="0.25">
      <c r="A4" t="s">
        <v>8</v>
      </c>
      <c r="B4" s="1">
        <v>1989</v>
      </c>
      <c r="C4" s="50">
        <v>10</v>
      </c>
      <c r="D4" s="50">
        <v>20</v>
      </c>
      <c r="F4" s="1"/>
      <c r="G4" s="55" t="s">
        <v>1</v>
      </c>
      <c r="H4" s="57" t="s">
        <v>2</v>
      </c>
      <c r="I4" s="57"/>
      <c r="J4" s="57" t="s">
        <v>3</v>
      </c>
      <c r="K4" s="58"/>
      <c r="L4" s="2"/>
      <c r="M4" s="2"/>
      <c r="N4" s="2"/>
      <c r="O4" s="2"/>
    </row>
    <row r="5" spans="1:15" ht="26.25" thickBot="1" x14ac:dyDescent="0.3">
      <c r="A5" t="s">
        <v>6</v>
      </c>
      <c r="B5" s="1">
        <v>1991</v>
      </c>
      <c r="C5" s="50">
        <v>15</v>
      </c>
      <c r="D5" s="50">
        <v>8</v>
      </c>
      <c r="F5" s="1"/>
      <c r="G5" s="56"/>
      <c r="H5" s="4" t="s">
        <v>4</v>
      </c>
      <c r="I5" s="4" t="s">
        <v>5</v>
      </c>
      <c r="J5" s="4" t="s">
        <v>4</v>
      </c>
      <c r="K5" s="5" t="s">
        <v>5</v>
      </c>
      <c r="L5" s="2"/>
      <c r="M5" s="2" t="s">
        <v>90</v>
      </c>
      <c r="N5" s="2"/>
      <c r="O5" s="2"/>
    </row>
    <row r="6" spans="1:15" x14ac:dyDescent="0.25">
      <c r="A6" t="s">
        <v>7</v>
      </c>
      <c r="B6" s="1">
        <v>1991</v>
      </c>
      <c r="C6" s="50">
        <v>12</v>
      </c>
      <c r="D6" s="50">
        <v>5</v>
      </c>
      <c r="F6" s="1"/>
      <c r="G6" s="6" t="s">
        <v>6</v>
      </c>
      <c r="H6" s="7">
        <v>5</v>
      </c>
      <c r="I6" s="7">
        <v>15</v>
      </c>
      <c r="J6" s="7">
        <v>10</v>
      </c>
      <c r="K6" s="7">
        <v>8</v>
      </c>
      <c r="L6" s="2"/>
      <c r="M6" s="2"/>
      <c r="N6" s="2"/>
      <c r="O6" s="2"/>
    </row>
    <row r="7" spans="1:15" x14ac:dyDescent="0.25">
      <c r="A7" t="s">
        <v>8</v>
      </c>
      <c r="B7" s="1">
        <v>1991</v>
      </c>
      <c r="C7" s="50">
        <v>11</v>
      </c>
      <c r="D7" s="50">
        <v>21</v>
      </c>
      <c r="F7" s="1"/>
      <c r="G7" s="6" t="s">
        <v>7</v>
      </c>
      <c r="H7" s="7">
        <v>8</v>
      </c>
      <c r="I7" s="7">
        <v>12</v>
      </c>
      <c r="J7" s="7">
        <v>5</v>
      </c>
      <c r="K7" s="7">
        <v>5</v>
      </c>
      <c r="L7" s="2"/>
      <c r="M7" s="2"/>
      <c r="N7" s="2"/>
      <c r="O7" s="2"/>
    </row>
    <row r="8" spans="1:15" ht="15.75" thickBot="1" x14ac:dyDescent="0.3">
      <c r="B8" s="1"/>
      <c r="C8" s="1"/>
      <c r="D8" s="1"/>
      <c r="F8" s="1"/>
      <c r="G8" s="6" t="s">
        <v>8</v>
      </c>
      <c r="H8" s="7">
        <v>10</v>
      </c>
      <c r="I8" s="7">
        <v>11</v>
      </c>
      <c r="J8" s="7">
        <v>20</v>
      </c>
      <c r="K8" s="7">
        <v>21</v>
      </c>
      <c r="L8" s="2"/>
      <c r="M8" s="2"/>
      <c r="N8" s="2"/>
      <c r="O8" s="2"/>
    </row>
    <row r="9" spans="1:15" ht="30.75" customHeight="1" thickBot="1" x14ac:dyDescent="0.3">
      <c r="F9" s="1"/>
      <c r="G9" s="8" t="s">
        <v>9</v>
      </c>
      <c r="H9" s="9" t="s">
        <v>10</v>
      </c>
      <c r="I9" s="9" t="s">
        <v>10</v>
      </c>
      <c r="J9" s="10">
        <f>SUM(J6:J8)</f>
        <v>35</v>
      </c>
      <c r="K9" s="10">
        <f>SUM(K6:K8)</f>
        <v>34</v>
      </c>
      <c r="L9" s="2"/>
      <c r="M9" s="2"/>
      <c r="N9" s="2"/>
      <c r="O9" s="2"/>
    </row>
    <row r="10" spans="1:15" ht="15.75" thickBot="1" x14ac:dyDescent="0.3">
      <c r="F10" s="1"/>
      <c r="G10" s="11"/>
      <c r="H10" s="11"/>
      <c r="I10" s="11"/>
      <c r="J10" s="11"/>
      <c r="K10" s="11"/>
      <c r="L10" s="2"/>
      <c r="M10" s="2"/>
      <c r="N10" s="2"/>
      <c r="O10" s="2"/>
    </row>
    <row r="11" spans="1:15" ht="58.5" customHeight="1" thickBot="1" x14ac:dyDescent="0.3">
      <c r="F11" s="1"/>
      <c r="G11" s="52" t="s">
        <v>11</v>
      </c>
      <c r="H11" s="53"/>
      <c r="I11" s="53"/>
      <c r="J11" s="53"/>
      <c r="K11" s="53"/>
      <c r="L11" s="53"/>
      <c r="M11" s="54"/>
      <c r="N11" s="3"/>
      <c r="O11" s="3"/>
    </row>
    <row r="12" spans="1:15" ht="15.75" thickBot="1" x14ac:dyDescent="0.3">
      <c r="F12" s="12"/>
      <c r="G12" s="13"/>
      <c r="H12" s="13"/>
      <c r="I12" s="13"/>
      <c r="J12" s="13"/>
      <c r="K12" s="13"/>
      <c r="L12" s="13"/>
      <c r="M12" s="13"/>
      <c r="N12" s="12"/>
      <c r="O12" s="12"/>
    </row>
  </sheetData>
  <mergeCells count="5">
    <mergeCell ref="G2:M2"/>
    <mergeCell ref="G4:G5"/>
    <mergeCell ref="H4:I4"/>
    <mergeCell ref="J4:K4"/>
    <mergeCell ref="G11:M1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B6DEBBAC6FC48994AA2D8B230C900" ma:contentTypeVersion="12" ma:contentTypeDescription="Create a new document." ma:contentTypeScope="" ma:versionID="f998d9e9461ab60738074d5fc384dd81">
  <xsd:schema xmlns:xsd="http://www.w3.org/2001/XMLSchema" xmlns:xs="http://www.w3.org/2001/XMLSchema" xmlns:p="http://schemas.microsoft.com/office/2006/metadata/properties" xmlns:ns2="005f19b1-59c7-4742-8456-39ae28258b8a" xmlns:ns3="9fab14fc-6b4e-44cc-803f-ed2e8832e3d1" targetNamespace="http://schemas.microsoft.com/office/2006/metadata/properties" ma:root="true" ma:fieldsID="121c7741de92c9d7e431c8a7ffe581ae" ns2:_="" ns3:_="">
    <xsd:import namespace="005f19b1-59c7-4742-8456-39ae28258b8a"/>
    <xsd:import namespace="9fab14fc-6b4e-44cc-803f-ed2e8832e3d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5f19b1-59c7-4742-8456-39ae28258b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b14fc-6b4e-44cc-803f-ed2e8832e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F59EC3-DC21-4B70-8072-C7092E0FB2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D53DCF-62F5-4C2D-B4E2-695AB0E6A976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2FC22C-5226-4D09-8117-838A5F766DD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05f19b1-59c7-4742-8456-39ae28258b8a"/>
    <ds:schemaRef ds:uri="9fab14fc-6b4e-44cc-803f-ed2e8832e3d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Összegzés</vt:lpstr>
      <vt:lpstr>Leíró</vt:lpstr>
      <vt:lpstr>Leiro</vt:lpstr>
      <vt:lpstr>kapcsolat</vt:lpstr>
      <vt:lpstr>Munka2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 Andras</dc:creator>
  <cp:lastModifiedBy>János Török</cp:lastModifiedBy>
  <dcterms:created xsi:type="dcterms:W3CDTF">2020-10-28T12:57:41Z</dcterms:created>
  <dcterms:modified xsi:type="dcterms:W3CDTF">2020-11-12T08:15:51Z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0x010100441B6DEBBAC6FC48994AA2D8B230C900</vt:lpwstr>
  </property>
</Properties>
</file>