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demy\BusinessIntelligence\"/>
    </mc:Choice>
  </mc:AlternateContent>
  <xr:revisionPtr revIDLastSave="0" documentId="13_ncr:1_{286AFBF5-C4F1-4985-916D-9AD29FCA8DE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variance" sheetId="13" r:id="rId1"/>
    <sheet name="Correlation" sheetId="15" r:id="rId2"/>
    <sheet name="cov" sheetId="10" state="hidden" r:id="rId3"/>
    <sheet name="Covariance2" sheetId="11" state="hidden" r:id="rId4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5" l="1"/>
  <c r="H19" i="15"/>
  <c r="C17" i="15"/>
  <c r="G11" i="15" s="1"/>
  <c r="D17" i="15"/>
  <c r="G18" i="15"/>
  <c r="G20" i="15"/>
  <c r="O9" i="15" s="1"/>
  <c r="G15" i="15" l="1"/>
  <c r="G14" i="15"/>
  <c r="G13" i="15"/>
  <c r="G12" i="15"/>
  <c r="G17" i="15" s="1"/>
  <c r="G19" i="15" s="1"/>
  <c r="H17" i="13" l="1"/>
  <c r="G17" i="13"/>
  <c r="G16" i="13"/>
  <c r="G13" i="13"/>
  <c r="G14" i="13"/>
  <c r="G15" i="13"/>
  <c r="G12" i="13"/>
  <c r="D17" i="13"/>
  <c r="C17" i="13"/>
  <c r="D11" i="10" l="1"/>
  <c r="C11" i="10"/>
  <c r="G6" i="10" s="1"/>
  <c r="D11" i="11"/>
  <c r="C11" i="11"/>
  <c r="G6" i="11" s="1"/>
  <c r="G9" i="10" l="1"/>
  <c r="G10" i="10"/>
  <c r="G8" i="10"/>
  <c r="G7" i="10"/>
  <c r="G8" i="11"/>
  <c r="G11" i="11" s="1"/>
  <c r="G13" i="11" s="1"/>
  <c r="G9" i="11"/>
  <c r="G10" i="11"/>
  <c r="G7" i="11"/>
  <c r="G11" i="10" l="1"/>
  <c r="G13" i="10" s="1"/>
</calcChain>
</file>

<file path=xl/sharedStrings.xml><?xml version="1.0" encoding="utf-8"?>
<sst xmlns="http://schemas.openxmlformats.org/spreadsheetml/2006/main" count="53" uniqueCount="30">
  <si>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</si>
  <si>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</si>
  <si>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</si>
  <si>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</si>
  <si>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</si>
  <si>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</si>
  <si>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</si>
  <si>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</si>
  <si>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</si>
  <si>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</si>
  <si>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</si>
  <si>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</si>
  <si>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Determine if this is sample or population</t>
  </si>
  <si>
    <t>Calculate the covariance of the two datasets</t>
  </si>
  <si>
    <t>You are given data on the SAT reading and writing scores of several students from our lesson on cross tables and scatter plots</t>
  </si>
  <si>
    <t>Reading</t>
  </si>
  <si>
    <t>Writing</t>
  </si>
  <si>
    <t>Task 3</t>
  </si>
  <si>
    <t>Plot the data on scatter plot and using your previous knowledge comment on whether there is a noticeable relationship between the two variables.</t>
  </si>
  <si>
    <t>SAT scores</t>
  </si>
  <si>
    <t>0.94 is extremely close to 1, therefore there is a very strong positive correlation between the two datasets</t>
  </si>
  <si>
    <t>Task 2:</t>
  </si>
  <si>
    <t>The correlation coefficient is equal to</t>
  </si>
  <si>
    <t xml:space="preserve">Task 1: </t>
  </si>
  <si>
    <t>Comment on the strength of the correlation between the two datasets</t>
  </si>
  <si>
    <t>Calculate the correlation coefficient of the two datasets.</t>
  </si>
  <si>
    <t>You are given data on the SAT scores from the correlation exercise.</t>
  </si>
  <si>
    <t>Correlation</t>
  </si>
  <si>
    <t>Covariance Sample</t>
  </si>
  <si>
    <t>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</si>
</sst>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#,##0_);\-\ #,##0_)"/>
    <numFmt numFmtId="167" formatCode="#,##0.00_);\-\ #,##0.00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5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5" fontId="2" fillId="2" borderId="2" xfId="1" applyNumberFormat="1" applyFont="1" applyFill="1" applyBorder="1"/>
    <xf numFmtId="164" fontId="2" fillId="2" borderId="0" xfId="1" applyNumberFormat="1" applyFont="1" applyFill="1"/>
    <xf numFmtId="164" fontId="2" fillId="2" borderId="0" xfId="0" applyNumberFormat="1" applyFont="1" applyFill="1"/>
    <xf numFmtId="0" fontId="5" fillId="2" borderId="0" xfId="0" applyFont="1" applyFill="1" applyAlignment="1">
      <alignment horizontal="right"/>
    </xf>
    <xf numFmtId="166" fontId="2" fillId="2" borderId="0" xfId="1" applyNumberFormat="1" applyFont="1" applyFill="1"/>
    <xf numFmtId="166" fontId="2" fillId="2" borderId="2" xfId="1" applyNumberFormat="1" applyFont="1" applyFill="1" applyBorder="1"/>
    <xf numFmtId="0" fontId="2" fillId="2" borderId="0" xfId="0" applyFont="1" applyFill="1" applyBorder="1"/>
    <xf numFmtId="166" fontId="2" fillId="2" borderId="0" xfId="1" applyNumberFormat="1" applyFont="1" applyFill="1" applyBorder="1"/>
    <xf numFmtId="0" fontId="5" fillId="2" borderId="0" xfId="0" applyFont="1" applyFill="1" applyBorder="1"/>
    <xf numFmtId="164" fontId="2" fillId="2" borderId="0" xfId="0" applyNumberFormat="1" applyFont="1" applyFill="1" applyBorder="1"/>
    <xf numFmtId="165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164" fontId="2" fillId="2" borderId="0" xfId="1" applyFont="1" applyFill="1"/>
    <xf numFmtId="167" fontId="2" fillId="2" borderId="0" xfId="1" applyNumberFormat="1" applyFont="1" applyFill="1"/>
    <xf numFmtId="167" fontId="2" fillId="2" borderId="0" xfId="1" applyNumberFormat="1" applyFont="1" applyFill="1" applyBorder="1"/>
    <xf numFmtId="167" fontId="2" fillId="2" borderId="3" xfId="1" applyNumberFormat="1" applyFont="1" applyFill="1" applyBorder="1"/>
    <xf numFmtId="0" fontId="2" fillId="2" borderId="0" xfId="0" applyFont="1" applyFill="1" applyAlignment="1">
      <alignment horizontal="right"/>
    </xf>
    <xf numFmtId="2" fontId="2" fillId="2" borderId="0" xfId="0" applyNumberFormat="1" applyFont="1" applyFill="1"/>
    <xf numFmtId="0" fontId="5" fillId="2" borderId="4" xfId="0" applyFont="1" applyFill="1" applyBorder="1"/>
    <xf numFmtId="167" fontId="2" fillId="2" borderId="4" xfId="1" applyNumberFormat="1" applyFont="1" applyFill="1" applyBorder="1"/>
    <xf numFmtId="166" fontId="2" fillId="2" borderId="4" xfId="1" applyNumberFormat="1" applyFont="1" applyFill="1" applyBorder="1"/>
    <xf numFmtId="2" fontId="2" fillId="2" borderId="4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Covariance of two 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Covariance!$D$12:$D$16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F-4BDE-8265-F6E47F22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009264"/>
        <c:axId val="1184911376"/>
      </c:scatterChart>
      <c:valAx>
        <c:axId val="138300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Writing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911376"/>
        <c:crosses val="autoZero"/>
        <c:crossBetween val="midCat"/>
      </c:valAx>
      <c:valAx>
        <c:axId val="11849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00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Covariance of two 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xVal>
          <c:yVal>
            <c:numRef>
              <c:f>Covariance!$C$12:$C$16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B7-46A3-A969-DAA706A2A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009264"/>
        <c:axId val="1184911376"/>
      </c:scatterChart>
      <c:valAx>
        <c:axId val="138300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911376"/>
        <c:crosses val="autoZero"/>
        <c:crossBetween val="midCat"/>
      </c:valAx>
      <c:valAx>
        <c:axId val="11849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Writing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00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Correlation!$C$11:$C$15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Correlation!$D$11:$D$15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14-4C0E-A4A9-20C64DA84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Writing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Correlation!$D$11:$D$15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xVal>
          <c:yVal>
            <c:numRef>
              <c:f>Correlation!$C$11:$C$15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7E-4603-A94F-3BB95772E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Writing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541020</xdr:colOff>
      <xdr:row>9</xdr:row>
      <xdr:rowOff>83820</xdr:rowOff>
    </xdr:from>
    <xdr:to>
      <xdr:col>17</xdr:col>
      <xdr:colOff>403860</xdr:colOff>
      <xdr:row>27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6D9237-08F8-48F6-930A-CC4108A8B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17</xdr:col>
      <xdr:colOff>487680</xdr:colOff>
      <xdr:row>49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78EBE8-6638-4C8E-AD67-6E096467A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31798</xdr:colOff>
      <xdr:row>21</xdr:row>
      <xdr:rowOff>79789</xdr:rowOff>
    </xdr:from>
    <xdr:to>
      <xdr:col>6</xdr:col>
      <xdr:colOff>869998</xdr:colOff>
      <xdr:row>36</xdr:row>
      <xdr:rowOff>23518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089309-80B8-42C6-837C-9D9C12952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21</xdr:row>
      <xdr:rowOff>121920</xdr:rowOff>
    </xdr:from>
    <xdr:to>
      <xdr:col>16</xdr:col>
      <xdr:colOff>335280</xdr:colOff>
      <xdr:row>36</xdr:row>
      <xdr:rowOff>65649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68A06C-F09F-480B-BD1A-D418E520E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M23"/>
  <sheetViews>
    <sheetView zoomScaleNormal="100" workbookViewId="0">
      <selection activeCell="H29" sqref="H29"/>
    </sheetView>
  </sheetViews>
  <sheetFormatPr defaultColWidth="9.109375" defaultRowHeight="11.4" x14ac:dyDescent="0.2"/>
  <cols>
    <col min="1" max="1" width="2" style="1" customWidth="1"/>
    <col min="2" max="2" width="5.44140625" style="1" customWidth="1"/>
    <col min="3" max="3" width="7.5546875" style="1" customWidth="1"/>
    <col min="4" max="4" width="11.109375" style="1" customWidth="1"/>
    <col min="5" max="5" width="9.109375" style="1"/>
    <col min="6" max="6" width="18.77734375" style="1" customWidth="1"/>
    <col min="7" max="7" width="14" style="1" customWidth="1"/>
    <col min="8" max="11" width="9.109375" style="1"/>
    <col min="12" max="12" width="4.88671875" style="1" customWidth="1"/>
    <col min="13" max="16384" width="9.109375" style="1"/>
  </cols>
  <sheetData>
    <row r="1" spans="2:13" ht="15.6" x14ac:dyDescent="0.3">
      <c r="B1" s="2" t="s">
        <v>1</v>
      </c>
      <c r="F1" s="13"/>
      <c r="G1" s="13"/>
      <c r="H1" s="13"/>
    </row>
    <row r="2" spans="2:13" ht="12" x14ac:dyDescent="0.25">
      <c r="B2" s="5" t="s">
        <v>19</v>
      </c>
      <c r="F2" s="13"/>
      <c r="G2" s="13"/>
      <c r="H2" s="13"/>
    </row>
    <row r="3" spans="2:13" ht="12" x14ac:dyDescent="0.25">
      <c r="B3" s="5"/>
      <c r="F3" s="13"/>
      <c r="G3" s="13"/>
      <c r="H3" s="13"/>
    </row>
    <row r="4" spans="2:13" ht="12" x14ac:dyDescent="0.25">
      <c r="B4" s="5" t="s">
        <v>9</v>
      </c>
      <c r="D4" s="1" t="s">
        <v>14</v>
      </c>
      <c r="F4" s="13"/>
      <c r="G4" s="13"/>
      <c r="H4" s="13"/>
    </row>
    <row r="5" spans="2:13" ht="12" x14ac:dyDescent="0.25">
      <c r="B5" s="5" t="s">
        <v>10</v>
      </c>
      <c r="D5" s="1" t="s">
        <v>12</v>
      </c>
      <c r="F5" s="13"/>
      <c r="G5" s="13"/>
      <c r="H5" s="13"/>
    </row>
    <row r="6" spans="2:13" ht="12" x14ac:dyDescent="0.25">
      <c r="B6" s="5" t="s">
        <v>11</v>
      </c>
      <c r="D6" s="1" t="s">
        <v>13</v>
      </c>
      <c r="F6" s="13"/>
      <c r="G6" s="13"/>
      <c r="H6" s="13"/>
    </row>
    <row r="7" spans="2:13" ht="12" x14ac:dyDescent="0.25">
      <c r="B7" s="5" t="s">
        <v>17</v>
      </c>
      <c r="D7" s="1" t="s">
        <v>18</v>
      </c>
      <c r="F7" s="13"/>
      <c r="G7" s="13"/>
      <c r="H7" s="13"/>
    </row>
    <row r="8" spans="2:13" x14ac:dyDescent="0.2">
      <c r="F8" s="13"/>
      <c r="G8" s="13"/>
      <c r="H8" s="13"/>
    </row>
    <row r="9" spans="2:13" ht="12" x14ac:dyDescent="0.25">
      <c r="B9" s="5"/>
      <c r="F9" s="13"/>
      <c r="G9" s="13"/>
      <c r="H9" s="13"/>
      <c r="K9" s="1" t="s">
        <v>17</v>
      </c>
    </row>
    <row r="10" spans="2:13" ht="12" x14ac:dyDescent="0.25">
      <c r="B10" s="5"/>
      <c r="F10" s="13"/>
      <c r="G10" s="13"/>
      <c r="H10" s="13"/>
    </row>
    <row r="11" spans="2:13" ht="16.2" thickBot="1" x14ac:dyDescent="0.35">
      <c r="C11" s="3" t="s">
        <v>16</v>
      </c>
      <c r="D11" s="3" t="s">
        <v>15</v>
      </c>
      <c r="G11" s="18" t="s">
        <v>3</v>
      </c>
      <c r="H11" s="13"/>
      <c r="J11" s="5"/>
    </row>
    <row r="12" spans="2:13" ht="12" x14ac:dyDescent="0.25">
      <c r="C12" s="19">
        <v>344</v>
      </c>
      <c r="D12" s="19">
        <v>378</v>
      </c>
      <c r="G12" s="22">
        <f>((C12-$C$17)*(D12-$D$17))</f>
        <v>19490.159999999993</v>
      </c>
      <c r="H12" s="13"/>
      <c r="J12" s="5"/>
      <c r="M12" s="21"/>
    </row>
    <row r="13" spans="2:13" ht="12" x14ac:dyDescent="0.25">
      <c r="C13" s="19">
        <v>383</v>
      </c>
      <c r="D13" s="19">
        <v>349</v>
      </c>
      <c r="G13" s="22">
        <f t="shared" ref="G13:G15" si="0">((C13-$C$17)*(D13-$D$17))</f>
        <v>19004.159999999993</v>
      </c>
      <c r="H13" s="13"/>
      <c r="J13" s="5"/>
    </row>
    <row r="14" spans="2:13" x14ac:dyDescent="0.2">
      <c r="C14" s="19">
        <v>611</v>
      </c>
      <c r="D14" s="19">
        <v>503</v>
      </c>
      <c r="G14" s="22">
        <f t="shared" si="0"/>
        <v>1179.3600000000024</v>
      </c>
      <c r="H14" s="13"/>
    </row>
    <row r="15" spans="2:13" x14ac:dyDescent="0.2">
      <c r="C15" s="19">
        <v>713</v>
      </c>
      <c r="D15" s="19">
        <v>719</v>
      </c>
      <c r="G15" s="22">
        <f t="shared" si="0"/>
        <v>44714.160000000011</v>
      </c>
      <c r="H15" s="13"/>
    </row>
    <row r="16" spans="2:13" x14ac:dyDescent="0.2">
      <c r="C16" s="20">
        <v>536</v>
      </c>
      <c r="D16" s="20">
        <v>503</v>
      </c>
      <c r="G16" s="24">
        <f>((C16-$C$17)*(D16-$D$17))</f>
        <v>234.3600000000007</v>
      </c>
      <c r="H16" s="13"/>
    </row>
    <row r="17" spans="2:8" x14ac:dyDescent="0.2">
      <c r="C17" s="1">
        <f>AVERAGE(C12:C16)</f>
        <v>517.4</v>
      </c>
      <c r="D17" s="1">
        <f>AVERAGE(D12:D16)</f>
        <v>490.4</v>
      </c>
      <c r="F17" s="25" t="s">
        <v>11</v>
      </c>
      <c r="G17" s="4">
        <f>SUM(G12:G16)/(5-1)</f>
        <v>21155.55</v>
      </c>
      <c r="H17" s="17">
        <f>_xlfn.COVARIANCE.S(C12:C16,D12:D16)</f>
        <v>21155.55</v>
      </c>
    </row>
    <row r="18" spans="2:8" ht="12" x14ac:dyDescent="0.25">
      <c r="B18" s="10"/>
      <c r="C18" s="4"/>
      <c r="D18" s="4"/>
      <c r="F18" s="5"/>
      <c r="G18" s="23"/>
      <c r="H18" s="13"/>
    </row>
    <row r="19" spans="2:8" ht="12" x14ac:dyDescent="0.25">
      <c r="B19" s="5"/>
      <c r="C19" s="8"/>
      <c r="D19" s="8"/>
      <c r="F19" s="5"/>
      <c r="G19" s="14"/>
      <c r="H19" s="13"/>
    </row>
    <row r="20" spans="2:8" ht="12" x14ac:dyDescent="0.25">
      <c r="B20" s="5"/>
      <c r="C20" s="4"/>
      <c r="D20" s="4"/>
      <c r="F20" s="5"/>
      <c r="G20" s="22"/>
      <c r="H20" s="13"/>
    </row>
    <row r="21" spans="2:8" x14ac:dyDescent="0.2">
      <c r="F21" s="13"/>
      <c r="G21" s="13"/>
      <c r="H21" s="13"/>
    </row>
    <row r="22" spans="2:8" ht="12" x14ac:dyDescent="0.25">
      <c r="F22" s="15"/>
      <c r="G22" s="16"/>
      <c r="H22" s="13"/>
    </row>
    <row r="23" spans="2:8" x14ac:dyDescent="0.2">
      <c r="F23" s="13"/>
      <c r="G23" s="13"/>
      <c r="H23" s="13"/>
    </row>
  </sheetData>
  <sortState xmlns:xlrd2="http://schemas.microsoft.com/office/spreadsheetml/2017/richdata2" ref="G12:G20">
    <sortCondition descending="1" ref="G1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61D5-46C8-4E5B-B40B-08350716DCB3}">
  <dimension ref="B1:O21"/>
  <sheetViews>
    <sheetView tabSelected="1" zoomScaleNormal="100" workbookViewId="0">
      <selection activeCell="G19" sqref="G19"/>
    </sheetView>
  </sheetViews>
  <sheetFormatPr defaultColWidth="9.109375" defaultRowHeight="11.4" x14ac:dyDescent="0.2"/>
  <cols>
    <col min="1" max="1" width="2" style="1" customWidth="1"/>
    <col min="2" max="2" width="5.44140625" style="1" customWidth="1"/>
    <col min="3" max="3" width="7.5546875" style="1" customWidth="1"/>
    <col min="4" max="4" width="11.109375" style="1" customWidth="1"/>
    <col min="5" max="5" width="9.109375" style="1"/>
    <col min="6" max="6" width="18.77734375" style="1" customWidth="1"/>
    <col min="7" max="7" width="11.44140625" style="1" bestFit="1" customWidth="1"/>
    <col min="8" max="11" width="9.109375" style="1"/>
    <col min="12" max="12" width="4.88671875" style="1" customWidth="1"/>
    <col min="13" max="13" width="9.109375" style="1"/>
    <col min="14" max="14" width="4.21875" style="1" customWidth="1"/>
    <col min="15" max="15" width="3.88671875" style="1" bestFit="1" customWidth="1"/>
    <col min="16" max="16384" width="9.109375" style="1"/>
  </cols>
  <sheetData>
    <row r="1" spans="2:15" ht="15.6" x14ac:dyDescent="0.3">
      <c r="B1" s="2" t="s">
        <v>27</v>
      </c>
    </row>
    <row r="2" spans="2:15" ht="12" x14ac:dyDescent="0.25">
      <c r="B2" s="5" t="s">
        <v>19</v>
      </c>
    </row>
    <row r="3" spans="2:15" ht="12" x14ac:dyDescent="0.25">
      <c r="B3" s="5"/>
    </row>
    <row r="4" spans="2:15" ht="12" x14ac:dyDescent="0.25">
      <c r="B4" s="5" t="s">
        <v>9</v>
      </c>
      <c r="D4" s="1" t="s">
        <v>26</v>
      </c>
    </row>
    <row r="5" spans="2:15" ht="12" x14ac:dyDescent="0.25">
      <c r="B5" s="5" t="s">
        <v>10</v>
      </c>
      <c r="D5" s="1" t="s">
        <v>25</v>
      </c>
    </row>
    <row r="6" spans="2:15" ht="12" x14ac:dyDescent="0.25">
      <c r="B6" s="5" t="s">
        <v>11</v>
      </c>
      <c r="D6" s="1" t="s">
        <v>24</v>
      </c>
    </row>
    <row r="7" spans="2:15" ht="12" x14ac:dyDescent="0.25">
      <c r="B7" s="5"/>
    </row>
    <row r="8" spans="2:15" ht="12" x14ac:dyDescent="0.25">
      <c r="B8" s="5"/>
    </row>
    <row r="9" spans="2:15" ht="12" x14ac:dyDescent="0.25">
      <c r="B9" s="5"/>
      <c r="J9" s="5" t="s">
        <v>23</v>
      </c>
      <c r="K9" s="1" t="s">
        <v>22</v>
      </c>
      <c r="O9" s="26">
        <f>+G20</f>
        <v>0.93812571333175809</v>
      </c>
    </row>
    <row r="10" spans="2:15" ht="16.2" thickBot="1" x14ac:dyDescent="0.35">
      <c r="C10" s="3" t="s">
        <v>16</v>
      </c>
      <c r="D10" s="3" t="s">
        <v>15</v>
      </c>
      <c r="G10" s="18" t="s">
        <v>3</v>
      </c>
      <c r="J10" s="5" t="s">
        <v>21</v>
      </c>
      <c r="K10" s="1" t="s">
        <v>20</v>
      </c>
      <c r="O10" s="26"/>
    </row>
    <row r="11" spans="2:15" ht="12" x14ac:dyDescent="0.25">
      <c r="C11" s="19">
        <v>344</v>
      </c>
      <c r="D11" s="19">
        <v>378</v>
      </c>
      <c r="G11" s="22">
        <f>(C11-$C$17)*(D11-$D$17)</f>
        <v>19490.159999999993</v>
      </c>
      <c r="J11" s="5"/>
      <c r="M11" s="21"/>
    </row>
    <row r="12" spans="2:15" ht="12" x14ac:dyDescent="0.25">
      <c r="C12" s="19">
        <v>383</v>
      </c>
      <c r="D12" s="19">
        <v>349</v>
      </c>
      <c r="G12" s="22">
        <f>(C12-$C$17)*(D12-$D$17)</f>
        <v>19004.159999999993</v>
      </c>
      <c r="J12" s="5"/>
    </row>
    <row r="13" spans="2:15" x14ac:dyDescent="0.2">
      <c r="C13" s="19">
        <v>611</v>
      </c>
      <c r="D13" s="19">
        <v>503</v>
      </c>
      <c r="G13" s="22">
        <f>(C13-$C$17)*(D13-$D$17)</f>
        <v>1179.3600000000024</v>
      </c>
    </row>
    <row r="14" spans="2:15" x14ac:dyDescent="0.2">
      <c r="C14" s="19">
        <v>713</v>
      </c>
      <c r="D14" s="19">
        <v>719</v>
      </c>
      <c r="G14" s="22">
        <f>(C14-$C$17)*(D14-$D$17)</f>
        <v>44714.160000000011</v>
      </c>
    </row>
    <row r="15" spans="2:15" x14ac:dyDescent="0.2">
      <c r="C15" s="20">
        <v>536</v>
      </c>
      <c r="D15" s="20">
        <v>503</v>
      </c>
      <c r="G15" s="22">
        <f>(C15-$C$17)*(D15-$D$17)</f>
        <v>234.3600000000007</v>
      </c>
    </row>
    <row r="17" spans="2:8" ht="12" x14ac:dyDescent="0.25">
      <c r="B17" s="10" t="s">
        <v>2</v>
      </c>
      <c r="C17" s="4">
        <f>AVERAGE(C11:C15)</f>
        <v>517.4</v>
      </c>
      <c r="D17" s="4">
        <f>AVERAGE(D11:D15)</f>
        <v>490.4</v>
      </c>
      <c r="F17" s="27" t="s">
        <v>4</v>
      </c>
      <c r="G17" s="28">
        <f>SUM(G11:G15)</f>
        <v>84622.2</v>
      </c>
    </row>
    <row r="18" spans="2:8" ht="12" x14ac:dyDescent="0.25">
      <c r="B18" s="5"/>
      <c r="C18" s="21"/>
      <c r="D18" s="21"/>
      <c r="F18" s="27" t="s">
        <v>5</v>
      </c>
      <c r="G18" s="29">
        <f>COUNT(C11:C15)</f>
        <v>5</v>
      </c>
    </row>
    <row r="19" spans="2:8" ht="12" x14ac:dyDescent="0.25">
      <c r="B19" s="5"/>
      <c r="C19" s="4"/>
      <c r="D19" s="4"/>
      <c r="F19" s="27" t="s">
        <v>28</v>
      </c>
      <c r="G19" s="28">
        <f>G17/(G18-1)</f>
        <v>21155.55</v>
      </c>
      <c r="H19" s="28">
        <f>_xlfn.COVARIANCE.S(C11:C15,D11:D15)</f>
        <v>21155.55</v>
      </c>
    </row>
    <row r="20" spans="2:8" ht="12" x14ac:dyDescent="0.25">
      <c r="F20" s="27" t="s">
        <v>29</v>
      </c>
      <c r="G20" s="30">
        <f>CORREL(C11:C15,D11:D15)</f>
        <v>0.93812571333175809</v>
      </c>
      <c r="H20" s="30">
        <f>CORREL(C11:C15,D11:D15)</f>
        <v>0.93812571333175809</v>
      </c>
    </row>
    <row r="21" spans="2:8" ht="12" x14ac:dyDescent="0.25">
      <c r="F21" s="5"/>
      <c r="G21" s="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G16"/>
  <sheetViews>
    <sheetView zoomScaleNormal="100" workbookViewId="0">
      <selection activeCell="G6" sqref="G6"/>
    </sheetView>
  </sheetViews>
  <sheetFormatPr defaultColWidth="9.109375" defaultRowHeight="11.4" x14ac:dyDescent="0.2"/>
  <cols>
    <col min="1" max="1" width="2" style="1" customWidth="1"/>
    <col min="2" max="2" width="5.44140625" style="1" customWidth="1"/>
    <col min="3" max="3" width="7.5546875" style="1" customWidth="1"/>
    <col min="4" max="4" width="9.5546875" style="1" customWidth="1"/>
    <col min="5" max="5" width="9.109375" style="1"/>
    <col min="6" max="6" width="18.77734375" style="1" customWidth="1"/>
    <col min="7" max="7" width="14" style="1" customWidth="1"/>
    <col min="8" max="16384" width="9.109375" style="1"/>
  </cols>
  <sheetData>
    <row r="1" spans="2:7" ht="15.6" x14ac:dyDescent="0.3">
      <c r="B1" s="2" t="s">
        <v>1</v>
      </c>
    </row>
    <row r="2" spans="2:7" ht="12" x14ac:dyDescent="0.25">
      <c r="B2" s="5" t="s">
        <v>0</v>
      </c>
    </row>
    <row r="5" spans="2:7" ht="12.6" thickBot="1" x14ac:dyDescent="0.3">
      <c r="C5" s="3" t="s">
        <v>7</v>
      </c>
      <c r="D5" s="3" t="s">
        <v>8</v>
      </c>
      <c r="G5" s="3" t="s">
        <v>3</v>
      </c>
    </row>
    <row r="6" spans="2:7" x14ac:dyDescent="0.2">
      <c r="C6" s="4">
        <v>650</v>
      </c>
      <c r="D6" s="4">
        <v>772000</v>
      </c>
      <c r="G6" s="11">
        <f>(C6-$C$11)*(D6-$D$11)</f>
        <v>34776000</v>
      </c>
    </row>
    <row r="7" spans="2:7" x14ac:dyDescent="0.2">
      <c r="C7" s="4">
        <v>785</v>
      </c>
      <c r="D7" s="4">
        <v>998000</v>
      </c>
      <c r="G7" s="11">
        <f>(C7-$C$11)*(D7-$D$11)</f>
        <v>-5265000</v>
      </c>
    </row>
    <row r="8" spans="2:7" x14ac:dyDescent="0.2">
      <c r="C8" s="4">
        <v>1200</v>
      </c>
      <c r="D8" s="4">
        <v>1200000</v>
      </c>
      <c r="G8" s="11">
        <f>(C8-$C$11)*(D8-$D$11)</f>
        <v>89178000</v>
      </c>
    </row>
    <row r="9" spans="2:7" x14ac:dyDescent="0.2">
      <c r="C9" s="4">
        <v>720</v>
      </c>
      <c r="D9" s="4">
        <v>800000</v>
      </c>
      <c r="G9" s="11">
        <f>(C9-$C$11)*(D9-$D$11)</f>
        <v>19418000</v>
      </c>
    </row>
    <row r="10" spans="2:7" x14ac:dyDescent="0.2">
      <c r="C10" s="7">
        <v>975</v>
      </c>
      <c r="D10" s="7">
        <v>895000</v>
      </c>
      <c r="G10" s="12">
        <f>(C10-$C$11)*(D10-$D$11)</f>
        <v>-4142000</v>
      </c>
    </row>
    <row r="11" spans="2:7" ht="12" x14ac:dyDescent="0.25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ht="12" x14ac:dyDescent="0.25">
      <c r="B12" s="5"/>
      <c r="C12" s="17"/>
      <c r="D12" s="4"/>
      <c r="F12" s="5" t="s">
        <v>5</v>
      </c>
      <c r="G12" s="11">
        <v>5</v>
      </c>
    </row>
    <row r="13" spans="2:7" ht="12" x14ac:dyDescent="0.25">
      <c r="B13" s="5"/>
      <c r="C13" s="8"/>
      <c r="D13" s="8"/>
      <c r="F13" s="5" t="s">
        <v>6</v>
      </c>
      <c r="G13" s="11">
        <f>G11/4</f>
        <v>33491250</v>
      </c>
    </row>
    <row r="14" spans="2:7" ht="12" x14ac:dyDescent="0.25">
      <c r="B14" s="5"/>
      <c r="C14" s="4"/>
      <c r="D14" s="4"/>
      <c r="F14" s="5"/>
      <c r="G14" s="9"/>
    </row>
    <row r="16" spans="2:7" ht="12" x14ac:dyDescent="0.25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G16"/>
  <sheetViews>
    <sheetView zoomScale="130" zoomScaleNormal="130" workbookViewId="0"/>
  </sheetViews>
  <sheetFormatPr defaultColWidth="9.109375" defaultRowHeight="11.4" x14ac:dyDescent="0.2"/>
  <cols>
    <col min="1" max="1" width="2" style="1" customWidth="1"/>
    <col min="2" max="2" width="5.44140625" style="1" customWidth="1"/>
    <col min="3" max="3" width="7.5546875" style="1" customWidth="1"/>
    <col min="4" max="4" width="9.5546875" style="1" customWidth="1"/>
    <col min="5" max="5" width="9.109375" style="1"/>
    <col min="6" max="6" width="18.77734375" style="1" customWidth="1"/>
    <col min="7" max="7" width="14" style="1" customWidth="1"/>
    <col min="8" max="16384" width="9.109375" style="1"/>
  </cols>
  <sheetData>
    <row r="1" spans="2:7" ht="15.6" x14ac:dyDescent="0.3">
      <c r="B1" s="2" t="s">
        <v>1</v>
      </c>
    </row>
    <row r="2" spans="2:7" ht="12" x14ac:dyDescent="0.25">
      <c r="B2" s="5" t="s">
        <v>0</v>
      </c>
    </row>
    <row r="5" spans="2:7" ht="12.6" thickBot="1" x14ac:dyDescent="0.3">
      <c r="C5" s="3" t="s">
        <v>7</v>
      </c>
      <c r="D5" s="3" t="s">
        <v>8</v>
      </c>
      <c r="G5" s="3" t="s">
        <v>3</v>
      </c>
    </row>
    <row r="6" spans="2:7" x14ac:dyDescent="0.2">
      <c r="C6" s="1">
        <v>650</v>
      </c>
      <c r="D6" s="4">
        <v>772000</v>
      </c>
      <c r="G6" s="11">
        <f>(C6-$C$11)*(D6-$D$11)</f>
        <v>34776000</v>
      </c>
    </row>
    <row r="7" spans="2:7" x14ac:dyDescent="0.2">
      <c r="C7" s="1">
        <v>785</v>
      </c>
      <c r="D7" s="4">
        <v>998000</v>
      </c>
      <c r="G7" s="11">
        <f>(C7-$C$11)*(D7-$D$11)</f>
        <v>-5265000</v>
      </c>
    </row>
    <row r="8" spans="2:7" x14ac:dyDescent="0.2">
      <c r="C8" s="1">
        <v>1200</v>
      </c>
      <c r="D8" s="4">
        <v>1200000</v>
      </c>
      <c r="G8" s="11">
        <f>(C8-$C$11)*(D8-$D$11)</f>
        <v>89178000</v>
      </c>
    </row>
    <row r="9" spans="2:7" x14ac:dyDescent="0.2">
      <c r="C9" s="1">
        <v>720</v>
      </c>
      <c r="D9" s="4">
        <v>800000</v>
      </c>
      <c r="G9" s="11">
        <f>(C9-$C$11)*(D9-$D$11)</f>
        <v>19418000</v>
      </c>
    </row>
    <row r="10" spans="2:7" x14ac:dyDescent="0.2">
      <c r="C10" s="6">
        <v>975</v>
      </c>
      <c r="D10" s="7">
        <v>895000</v>
      </c>
      <c r="G10" s="12">
        <f>(C10-$C$11)*(D10-$D$11)</f>
        <v>-4142000</v>
      </c>
    </row>
    <row r="11" spans="2:7" ht="12" x14ac:dyDescent="0.25">
      <c r="B11" s="10" t="s">
        <v>2</v>
      </c>
      <c r="C11" s="13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ht="12" x14ac:dyDescent="0.25">
      <c r="B12" s="5"/>
      <c r="C12" s="17"/>
      <c r="D12" s="4"/>
      <c r="F12" s="5" t="s">
        <v>5</v>
      </c>
      <c r="G12" s="11">
        <v>5</v>
      </c>
    </row>
    <row r="13" spans="2:7" ht="12" x14ac:dyDescent="0.25">
      <c r="B13" s="5"/>
      <c r="C13" s="8"/>
      <c r="D13" s="8"/>
      <c r="F13" s="5" t="s">
        <v>6</v>
      </c>
      <c r="G13" s="11">
        <f>G11/4</f>
        <v>33491250</v>
      </c>
    </row>
    <row r="14" spans="2:7" ht="12" x14ac:dyDescent="0.25">
      <c r="B14" s="5"/>
      <c r="C14" s="4"/>
      <c r="D14" s="4"/>
      <c r="F14" s="5"/>
      <c r="G14" s="9"/>
    </row>
    <row r="16" spans="2:7" ht="12" x14ac:dyDescent="0.25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Covariance</vt:lpstr>
      <vt:lpstr>Correlation</vt:lpstr>
      <vt:lpstr>cov</vt:lpstr>
      <vt:lpstr>Covariance2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Johnnatan Romero Zapata</cp:lastModifiedBy>
  <dcterms:created xsi:type="dcterms:W3CDTF">2017-03-21T13:09:44Z</dcterms:created>
  <dcterms:modified xsi:type="dcterms:W3CDTF">2020-09-01T00:47:11Z</dcterms:modified>
</cp:coreProperties>
</file>