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demy\BusinessIntelligence\"/>
    </mc:Choice>
  </mc:AlternateContent>
  <xr:revisionPtr revIDLastSave="0" documentId="8_{FD93E69F-5BE6-465B-A773-D5E812A472BE}" xr6:coauthVersionLast="45" xr6:coauthVersionMax="45" xr10:uidLastSave="{00000000-0000-0000-0000-000000000000}"/>
  <bookViews>
    <workbookView xWindow="-108" yWindow="-108" windowWidth="23256" windowHeight="12576" activeTab="4" xr2:uid="{00000000-000D-0000-FFFF-FFFF00000000}"/>
  </bookViews>
  <sheets>
    <sheet name="365RE" sheetId="1" r:id="rId1"/>
    <sheet name="Gender" sheetId="3" r:id="rId2"/>
    <sheet name="Location" sheetId="2" r:id="rId3"/>
    <sheet name="Age" sheetId="5" r:id="rId4"/>
    <sheet name="Age and price" sheetId="6" r:id="rId5"/>
    <sheet name="Age and size" sheetId="7" r:id="rId6"/>
  </sheets>
  <definedNames>
    <definedName name="_xlnm._FilterDatabase" localSheetId="0" hidden="1">'365RE'!$A$5:$AM$926</definedName>
    <definedName name="_xlchart.v1.0" hidden="1">'365RE'!$P$6</definedName>
    <definedName name="_xlchart.v1.1" hidden="1">'365RE'!$P$7:$P$223</definedName>
  </definedNames>
  <calcPr calcId="181029"/>
  <fileRecoveryPr autoRecover="0"/>
</workbook>
</file>

<file path=xl/calcChain.xml><?xml version="1.0" encoding="utf-8"?>
<calcChain xmlns="http://schemas.openxmlformats.org/spreadsheetml/2006/main">
  <c r="C7" i="7" l="1"/>
  <c r="C6" i="7"/>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<sst xmlns="http://schemas.openxmlformats.org/spreadsheetml/2006/main" count="2547" uniqueCount="572">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</sst>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6CF5-4A0F-BF56-7C4BFAC2B4FE}"/>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75810485-3EB1-48AB-A132-C0E83DE20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8" activePane="bottomLeft" state="frozen"/>
      <selection pane="bottomLeft" activeCell="H6" sqref="H6"/>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8" customHeight="1" thickBot="1" x14ac:dyDescent="0.3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election activeCell="D6" sqref="D6"/>
    </sheetView>
  </sheetViews>
  <sheetFormatPr defaultRowHeight="11.4" x14ac:dyDescent="0.2"/>
  <cols>
    <col min="1" max="1" width="2" style="38" customWidth="1"/>
    <col min="2" max="2" width="8.88671875" style="38"/>
    <col min="3" max="3" width="3.33203125" style="38" bestFit="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election activeCell="G9" sqref="G9"/>
    </sheetView>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1">
        <f>D7</f>
        <v>0.44569288389513106</v>
      </c>
      <c r="F7" s="42">
        <f>C7/($C$17-$C$16)</f>
        <v>0.65745856353591159</v>
      </c>
    </row>
    <row r="8" spans="1:8" ht="14.25" customHeight="1" x14ac:dyDescent="0.3">
      <c r="A8" s="27"/>
      <c r="B8" s="26" t="s">
        <v>15</v>
      </c>
      <c r="C8" s="31">
        <f>COUNTIF('365RE'!$W$6:$W$272,B8)</f>
        <v>17</v>
      </c>
      <c r="D8" s="32">
        <f t="shared" si="0"/>
        <v>6.3670411985018729E-2</v>
      </c>
      <c r="E8" s="41">
        <f>D8+E7</f>
        <v>0.50936329588014984</v>
      </c>
      <c r="F8" s="43">
        <f>C8/($C$17-$C$16)+F7</f>
        <v>0.75138121546961323</v>
      </c>
    </row>
    <row r="9" spans="1:8" ht="14.25" customHeight="1" x14ac:dyDescent="0.3">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
      <c r="A11" s="27"/>
      <c r="B11" s="26" t="s">
        <v>20</v>
      </c>
      <c r="C11" s="31">
        <f>COUNTIF('365RE'!$W$6:$W$272,B11)</f>
        <v>11</v>
      </c>
      <c r="D11" s="32">
        <f t="shared" si="0"/>
        <v>4.1198501872659173E-2</v>
      </c>
      <c r="E11" s="41">
        <f t="shared" si="1"/>
        <v>0.63295880149812733</v>
      </c>
      <c r="F11" s="43">
        <f t="shared" si="2"/>
        <v>0.93370165745856337</v>
      </c>
    </row>
    <row r="12" spans="1:8" ht="14.25" customHeight="1" x14ac:dyDescent="0.3">
      <c r="A12" s="27"/>
      <c r="B12" s="26" t="s">
        <v>18</v>
      </c>
      <c r="C12" s="31">
        <f>COUNTIF('365RE'!$W$6:$W$272,B12)</f>
        <v>6</v>
      </c>
      <c r="D12" s="32">
        <f t="shared" si="0"/>
        <v>2.247191011235955E-2</v>
      </c>
      <c r="E12" s="41">
        <f t="shared" si="1"/>
        <v>0.65543071161048694</v>
      </c>
      <c r="F12" s="43">
        <f t="shared" si="2"/>
        <v>0.96685082872928163</v>
      </c>
    </row>
    <row r="13" spans="1:8" ht="14.25" customHeight="1" x14ac:dyDescent="0.3">
      <c r="A13" s="27"/>
      <c r="B13" s="26" t="s">
        <v>17</v>
      </c>
      <c r="C13" s="31">
        <f>COUNTIF('365RE'!$W$6:$W$272,B13)</f>
        <v>4</v>
      </c>
      <c r="D13" s="32">
        <f t="shared" si="0"/>
        <v>1.4981273408239701E-2</v>
      </c>
      <c r="E13" s="41">
        <f t="shared" si="1"/>
        <v>0.67041198501872667</v>
      </c>
      <c r="F13" s="43">
        <f t="shared" si="2"/>
        <v>0.98895027624309373</v>
      </c>
    </row>
    <row r="14" spans="1:8" ht="14.25" customHeight="1" x14ac:dyDescent="0.3">
      <c r="A14" s="27"/>
      <c r="B14" s="26" t="s">
        <v>21</v>
      </c>
      <c r="C14" s="31">
        <f>COUNTIF('365RE'!$W$6:$W$272,B14)</f>
        <v>1</v>
      </c>
      <c r="D14" s="32">
        <f t="shared" si="0"/>
        <v>3.7453183520599251E-3</v>
      </c>
      <c r="E14" s="41">
        <f t="shared" si="1"/>
        <v>0.67415730337078661</v>
      </c>
      <c r="F14" s="43">
        <f t="shared" si="2"/>
        <v>0.99447513812154675</v>
      </c>
    </row>
    <row r="15" spans="1:8" ht="14.25" customHeight="1" x14ac:dyDescent="0.3">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5">
      <c r="A16" s="27"/>
      <c r="B16" s="26" t="s">
        <v>566</v>
      </c>
      <c r="C16" s="31">
        <f>COUNTIF('365RE'!$W$6:$W$272,"")</f>
        <v>86</v>
      </c>
      <c r="D16" s="32">
        <f t="shared" si="0"/>
        <v>0.32209737827715357</v>
      </c>
      <c r="E16" s="41">
        <f t="shared" si="1"/>
        <v>1</v>
      </c>
      <c r="F16" s="43"/>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disablePrompts="1"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C20" sqref="C20"/>
    </sheetView>
  </sheetViews>
  <sheetFormatPr defaultRowHeight="11.4" x14ac:dyDescent="0.2"/>
  <cols>
    <col min="1" max="1" width="2" style="53" customWidth="1"/>
    <col min="2" max="2" width="8.88671875" style="53"/>
    <col min="3" max="3" width="9.109375" style="53" bestFit="1" customWidth="1"/>
    <col min="4" max="4" width="15.77734375" style="53" bestFit="1" customWidth="1"/>
    <col min="5" max="16384" width="8.88671875" style="53"/>
  </cols>
  <sheetData>
    <row r="1" spans="2:8" ht="15.6" x14ac:dyDescent="0.2">
      <c r="B1" s="52" t="s">
        <v>528</v>
      </c>
    </row>
    <row r="2" spans="2:8" ht="12" x14ac:dyDescent="0.2">
      <c r="B2" s="54" t="s">
        <v>545</v>
      </c>
    </row>
    <row r="4" spans="2:8" ht="12" x14ac:dyDescent="0.2">
      <c r="B4" s="54" t="s">
        <v>529</v>
      </c>
    </row>
    <row r="6" spans="2:8" ht="12.6" thickBot="1" x14ac:dyDescent="0.25">
      <c r="B6" s="55"/>
      <c r="C6" s="56" t="s">
        <v>530</v>
      </c>
      <c r="D6" s="56" t="s">
        <v>531</v>
      </c>
    </row>
    <row r="7" spans="2:8" x14ac:dyDescent="0.2">
      <c r="B7" s="53" t="s">
        <v>551</v>
      </c>
      <c r="C7" s="57">
        <f>COUNTIF('365RE'!$Q$6:$Q$272,B7)</f>
        <v>5</v>
      </c>
      <c r="D7" s="58">
        <f>C7/$C$13</f>
        <v>2.8089887640449437E-2</v>
      </c>
    </row>
    <row r="8" spans="2:8" x14ac:dyDescent="0.2">
      <c r="B8" s="53" t="s">
        <v>549</v>
      </c>
      <c r="C8" s="57">
        <f>COUNTIF('365RE'!$Q$6:$Q$272,B8)</f>
        <v>36</v>
      </c>
      <c r="D8" s="58">
        <f t="shared" ref="D8:D12" si="0">C8/$C$13</f>
        <v>0.20224719101123595</v>
      </c>
    </row>
    <row r="9" spans="2:8" x14ac:dyDescent="0.2">
      <c r="B9" s="53" t="s">
        <v>548</v>
      </c>
      <c r="C9" s="57">
        <f>COUNTIF('365RE'!$Q$6:$Q$272,B9)</f>
        <v>52</v>
      </c>
      <c r="D9" s="58">
        <f t="shared" si="0"/>
        <v>0.29213483146067415</v>
      </c>
    </row>
    <row r="10" spans="2:8" x14ac:dyDescent="0.2">
      <c r="B10" s="53" t="s">
        <v>550</v>
      </c>
      <c r="C10" s="57">
        <f>COUNTIF('365RE'!$Q$6:$Q$272,B10)</f>
        <v>41</v>
      </c>
      <c r="D10" s="58">
        <f t="shared" si="0"/>
        <v>0.2303370786516854</v>
      </c>
    </row>
    <row r="11" spans="2:8" x14ac:dyDescent="0.2">
      <c r="B11" s="53" t="s">
        <v>546</v>
      </c>
      <c r="C11" s="57">
        <f>COUNTIF('365RE'!$Q$6:$Q$272,B11)</f>
        <v>26</v>
      </c>
      <c r="D11" s="58">
        <f t="shared" si="0"/>
        <v>0.14606741573033707</v>
      </c>
    </row>
    <row r="12" spans="2:8" ht="12" thickBot="1" x14ac:dyDescent="0.25">
      <c r="B12" s="53" t="s">
        <v>547</v>
      </c>
      <c r="C12" s="57">
        <f>COUNTIF('365RE'!$Q$6:$Q$272,B12)</f>
        <v>18</v>
      </c>
      <c r="D12" s="58">
        <f t="shared" si="0"/>
        <v>0.10112359550561797</v>
      </c>
    </row>
    <row r="13" spans="2:8" ht="12" thickBot="1" x14ac:dyDescent="0.25">
      <c r="B13" s="59" t="s">
        <v>532</v>
      </c>
      <c r="C13" s="59">
        <f>SUM(C7:C12)</f>
        <v>178</v>
      </c>
      <c r="D13" s="60">
        <f>SUM(D7:D12)</f>
        <v>1</v>
      </c>
    </row>
    <row r="14" spans="2:8" ht="15" thickTop="1" x14ac:dyDescent="0.3">
      <c r="B14" s="61"/>
      <c r="C14" s="57"/>
      <c r="D14" s="58"/>
      <c r="H14" s="62"/>
    </row>
    <row r="15" spans="2:8" ht="14.4" x14ac:dyDescent="0.3">
      <c r="B15" s="63" t="s">
        <v>552</v>
      </c>
      <c r="C15" s="64">
        <f>AVERAGE('365RE'!$P$6:$P$200)</f>
        <v>46.151685393258425</v>
      </c>
      <c r="D15" s="65"/>
      <c r="H15" s="62"/>
    </row>
    <row r="16" spans="2:8" ht="14.4" x14ac:dyDescent="0.3">
      <c r="B16" s="63" t="s">
        <v>553</v>
      </c>
      <c r="C16" s="64">
        <f>MEDIAN('365RE'!$P$6:$P$200)</f>
        <v>45</v>
      </c>
      <c r="D16" s="58"/>
      <c r="H16" s="62"/>
    </row>
    <row r="17" spans="2:8" ht="14.4" x14ac:dyDescent="0.3">
      <c r="B17" s="66" t="s">
        <v>554</v>
      </c>
      <c r="C17" s="64">
        <f>_xlfn.MODE.SNGL('365RE'!$P$6:$P$200)</f>
        <v>48</v>
      </c>
      <c r="H17" s="62"/>
    </row>
    <row r="18" spans="2:8" ht="14.4" x14ac:dyDescent="0.3">
      <c r="B18" s="66" t="s">
        <v>557</v>
      </c>
      <c r="C18" s="64">
        <f>SKEW('365RE'!$P$6:$P$200)</f>
        <v>0.23853812208261232</v>
      </c>
      <c r="H18" s="62"/>
    </row>
    <row r="19" spans="2:8" ht="14.4" x14ac:dyDescent="0.3">
      <c r="B19" s="66" t="s">
        <v>555</v>
      </c>
      <c r="C19" s="64">
        <f>_xlfn.VAR.S('365RE'!$P$6:$P$200)</f>
        <v>164.90906494001149</v>
      </c>
      <c r="H19" s="62"/>
    </row>
    <row r="20" spans="2:8" ht="14.4" x14ac:dyDescent="0.3">
      <c r="B20" s="66" t="s">
        <v>556</v>
      </c>
      <c r="C20" s="64">
        <f>_xlfn.STDEV.S('365RE'!$P$6:$P$200)</f>
        <v>12.841692448427953</v>
      </c>
      <c r="H20" s="62"/>
    </row>
    <row r="21" spans="2:8" ht="14.4" x14ac:dyDescent="0.3">
      <c r="H21" s="62"/>
    </row>
    <row r="22" spans="2:8" ht="14.4" x14ac:dyDescent="0.3">
      <c r="H22" s="62"/>
    </row>
    <row r="23" spans="2:8" ht="14.4" x14ac:dyDescent="0.3">
      <c r="H23" s="62"/>
    </row>
    <row r="24" spans="2:8" ht="14.4" x14ac:dyDescent="0.3">
      <c r="H24" s="62"/>
    </row>
    <row r="25" spans="2:8" ht="14.4" x14ac:dyDescent="0.3">
      <c r="B25" s="53" t="s">
        <v>569</v>
      </c>
      <c r="H25" s="62"/>
    </row>
    <row r="26" spans="2:8" ht="14.4" x14ac:dyDescent="0.3">
      <c r="B26" s="53" t="s">
        <v>570</v>
      </c>
      <c r="H26" s="62"/>
    </row>
    <row r="27" spans="2:8" ht="14.4" x14ac:dyDescent="0.3">
      <c r="B27" s="53" t="s">
        <v>571</v>
      </c>
      <c r="H27" s="62"/>
    </row>
    <row r="28" spans="2:8" ht="14.4" x14ac:dyDescent="0.3">
      <c r="H28" s="62"/>
    </row>
    <row r="29" spans="2:8" ht="14.4" x14ac:dyDescent="0.3">
      <c r="H29" s="62"/>
    </row>
    <row r="30" spans="2:8" ht="14.4" x14ac:dyDescent="0.3">
      <c r="H30" s="62"/>
    </row>
    <row r="31" spans="2:8" ht="14.4" x14ac:dyDescent="0.3">
      <c r="H31" s="62"/>
    </row>
    <row r="32" spans="2:8" ht="14.4" x14ac:dyDescent="0.3">
      <c r="H32" s="62"/>
    </row>
    <row r="33" spans="8:8" ht="14.4" x14ac:dyDescent="0.3">
      <c r="H33" s="62"/>
    </row>
    <row r="34" spans="8:8" ht="14.4" x14ac:dyDescent="0.3">
      <c r="H34" s="62"/>
    </row>
    <row r="35" spans="8:8" ht="14.4" x14ac:dyDescent="0.3">
      <c r="H35" s="62"/>
    </row>
    <row r="36" spans="8:8" ht="14.4" x14ac:dyDescent="0.3">
      <c r="H36" s="62"/>
    </row>
    <row r="37" spans="8:8" ht="14.4" x14ac:dyDescent="0.3">
      <c r="H37" s="62"/>
    </row>
    <row r="38" spans="8:8" ht="14.4" x14ac:dyDescent="0.3">
      <c r="H38" s="62"/>
    </row>
    <row r="39" spans="8:8" ht="14.4" x14ac:dyDescent="0.3">
      <c r="H39" s="62"/>
    </row>
    <row r="40" spans="8:8" ht="14.4" x14ac:dyDescent="0.3">
      <c r="H40" s="62"/>
    </row>
    <row r="41" spans="8:8" ht="14.4" x14ac:dyDescent="0.3">
      <c r="H41" s="62"/>
    </row>
    <row r="42" spans="8:8" ht="14.4" x14ac:dyDescent="0.3">
      <c r="H42" s="62"/>
    </row>
    <row r="43" spans="8:8" ht="14.4" x14ac:dyDescent="0.3">
      <c r="H43" s="62"/>
    </row>
    <row r="44" spans="8:8" ht="14.4" x14ac:dyDescent="0.3">
      <c r="H44" s="62"/>
    </row>
    <row r="45" spans="8:8" ht="14.4" x14ac:dyDescent="0.3">
      <c r="H45" s="62"/>
    </row>
    <row r="46" spans="8:8" ht="14.4" x14ac:dyDescent="0.3">
      <c r="H46" s="62"/>
    </row>
    <row r="47" spans="8:8" ht="14.4" x14ac:dyDescent="0.3">
      <c r="H47" s="62"/>
    </row>
    <row r="48" spans="8:8" ht="14.4" x14ac:dyDescent="0.3">
      <c r="H48" s="62"/>
    </row>
    <row r="49" spans="8:8" ht="14.4" x14ac:dyDescent="0.3">
      <c r="H49" s="62"/>
    </row>
    <row r="50" spans="8:8" ht="14.4" x14ac:dyDescent="0.3">
      <c r="H50" s="62"/>
    </row>
    <row r="51" spans="8:8" ht="14.4" x14ac:dyDescent="0.3">
      <c r="H51" s="62"/>
    </row>
    <row r="52" spans="8:8" ht="14.4" x14ac:dyDescent="0.3">
      <c r="H52" s="62"/>
    </row>
    <row r="53" spans="8:8" ht="14.4" x14ac:dyDescent="0.3">
      <c r="H53" s="62"/>
    </row>
    <row r="54" spans="8:8" ht="14.4" x14ac:dyDescent="0.3">
      <c r="H54" s="62"/>
    </row>
    <row r="55" spans="8:8" ht="14.4" x14ac:dyDescent="0.3">
      <c r="H55" s="62"/>
    </row>
    <row r="56" spans="8:8" ht="14.4" x14ac:dyDescent="0.3">
      <c r="H56" s="62"/>
    </row>
    <row r="57" spans="8:8" ht="14.4" x14ac:dyDescent="0.3">
      <c r="H57" s="62"/>
    </row>
    <row r="58" spans="8:8" ht="14.4" x14ac:dyDescent="0.3">
      <c r="H58" s="62"/>
    </row>
    <row r="59" spans="8:8" ht="14.4" x14ac:dyDescent="0.3">
      <c r="H59" s="62"/>
    </row>
    <row r="60" spans="8:8" ht="14.4" x14ac:dyDescent="0.3">
      <c r="H60" s="62"/>
    </row>
    <row r="61" spans="8:8" ht="14.4" x14ac:dyDescent="0.3">
      <c r="H61" s="62"/>
    </row>
    <row r="62" spans="8:8" ht="14.4" x14ac:dyDescent="0.3">
      <c r="H62" s="62"/>
    </row>
    <row r="63" spans="8:8" ht="14.4" x14ac:dyDescent="0.3">
      <c r="H63" s="62"/>
    </row>
    <row r="64" spans="8:8" ht="14.4" x14ac:dyDescent="0.3">
      <c r="H64" s="62"/>
    </row>
    <row r="65" spans="8:8" ht="14.4" x14ac:dyDescent="0.3">
      <c r="H65" s="62"/>
    </row>
    <row r="66" spans="8:8" ht="14.4" x14ac:dyDescent="0.3">
      <c r="H66" s="62"/>
    </row>
    <row r="67" spans="8:8" ht="14.4" x14ac:dyDescent="0.3">
      <c r="H67" s="62"/>
    </row>
    <row r="68" spans="8:8" ht="14.4" x14ac:dyDescent="0.3">
      <c r="H68" s="62"/>
    </row>
    <row r="69" spans="8:8" ht="14.4" x14ac:dyDescent="0.3">
      <c r="H69" s="62"/>
    </row>
    <row r="70" spans="8:8" ht="14.4" x14ac:dyDescent="0.3">
      <c r="H70" s="62"/>
    </row>
    <row r="71" spans="8:8" ht="14.4" x14ac:dyDescent="0.3">
      <c r="H71" s="62"/>
    </row>
    <row r="72" spans="8:8" ht="14.4" x14ac:dyDescent="0.3">
      <c r="H72" s="62"/>
    </row>
    <row r="73" spans="8:8" ht="14.4" x14ac:dyDescent="0.3">
      <c r="H73" s="62"/>
    </row>
    <row r="74" spans="8:8" ht="14.4" x14ac:dyDescent="0.3">
      <c r="H74" s="62"/>
    </row>
    <row r="75" spans="8:8" ht="14.4" x14ac:dyDescent="0.3">
      <c r="H75" s="62"/>
    </row>
    <row r="76" spans="8:8" ht="14.4" x14ac:dyDescent="0.3">
      <c r="H76" s="62"/>
    </row>
    <row r="77" spans="8:8" ht="14.4" x14ac:dyDescent="0.3">
      <c r="H77" s="62"/>
    </row>
    <row r="78" spans="8:8" ht="14.4" x14ac:dyDescent="0.3">
      <c r="H78" s="62"/>
    </row>
    <row r="79" spans="8:8" ht="14.4" x14ac:dyDescent="0.3">
      <c r="H79" s="62"/>
    </row>
    <row r="80" spans="8:8" ht="14.4" x14ac:dyDescent="0.3">
      <c r="H80" s="62"/>
    </row>
    <row r="81" spans="8:8" ht="14.4" x14ac:dyDescent="0.3">
      <c r="H81" s="62"/>
    </row>
    <row r="82" spans="8:8" ht="14.4" x14ac:dyDescent="0.3">
      <c r="H82" s="62"/>
    </row>
    <row r="83" spans="8:8" ht="14.4" x14ac:dyDescent="0.3">
      <c r="H83" s="62"/>
    </row>
    <row r="84" spans="8:8" ht="14.4" x14ac:dyDescent="0.3">
      <c r="H84" s="62"/>
    </row>
    <row r="85" spans="8:8" ht="14.4" x14ac:dyDescent="0.3">
      <c r="H85" s="62"/>
    </row>
    <row r="86" spans="8:8" ht="14.4" x14ac:dyDescent="0.3">
      <c r="H86" s="62"/>
    </row>
    <row r="87" spans="8:8" ht="14.4" x14ac:dyDescent="0.3">
      <c r="H87" s="62"/>
    </row>
    <row r="88" spans="8:8" ht="14.4" x14ac:dyDescent="0.3">
      <c r="H88" s="62"/>
    </row>
    <row r="89" spans="8:8" ht="14.4" x14ac:dyDescent="0.3">
      <c r="H89" s="62"/>
    </row>
    <row r="90" spans="8:8" ht="14.4" x14ac:dyDescent="0.3">
      <c r="H90" s="62"/>
    </row>
    <row r="91" spans="8:8" ht="14.4" x14ac:dyDescent="0.3">
      <c r="H91" s="62"/>
    </row>
    <row r="92" spans="8:8" ht="14.4" x14ac:dyDescent="0.3">
      <c r="H92" s="62"/>
    </row>
    <row r="93" spans="8:8" ht="14.4" x14ac:dyDescent="0.3">
      <c r="H93" s="62"/>
    </row>
    <row r="94" spans="8:8" ht="14.4" x14ac:dyDescent="0.3">
      <c r="H94" s="62"/>
    </row>
    <row r="95" spans="8:8" ht="14.4" x14ac:dyDescent="0.3">
      <c r="H95" s="62"/>
    </row>
    <row r="96" spans="8:8" ht="14.4" x14ac:dyDescent="0.3">
      <c r="H96" s="62"/>
    </row>
    <row r="97" spans="8:8" ht="14.4" x14ac:dyDescent="0.3">
      <c r="H97" s="62"/>
    </row>
    <row r="98" spans="8:8" ht="14.4" x14ac:dyDescent="0.3">
      <c r="H98" s="62"/>
    </row>
    <row r="99" spans="8:8" ht="14.4" x14ac:dyDescent="0.3">
      <c r="H99" s="62"/>
    </row>
    <row r="100" spans="8:8" ht="14.4" x14ac:dyDescent="0.3">
      <c r="H100" s="62"/>
    </row>
    <row r="101" spans="8:8" ht="14.4" x14ac:dyDescent="0.3">
      <c r="H101" s="62"/>
    </row>
    <row r="102" spans="8:8" ht="14.4" x14ac:dyDescent="0.3">
      <c r="H102" s="62"/>
    </row>
    <row r="103" spans="8:8" ht="14.4" x14ac:dyDescent="0.3">
      <c r="H103" s="62"/>
    </row>
    <row r="104" spans="8:8" ht="14.4" x14ac:dyDescent="0.3">
      <c r="H104" s="62"/>
    </row>
    <row r="105" spans="8:8" ht="14.4" x14ac:dyDescent="0.3">
      <c r="H105" s="62"/>
    </row>
    <row r="106" spans="8:8" ht="14.4" x14ac:dyDescent="0.3">
      <c r="H106" s="62"/>
    </row>
    <row r="107" spans="8:8" ht="14.4" x14ac:dyDescent="0.3">
      <c r="H107" s="62"/>
    </row>
    <row r="108" spans="8:8" ht="14.4" x14ac:dyDescent="0.3">
      <c r="H108" s="62"/>
    </row>
    <row r="109" spans="8:8" ht="14.4" x14ac:dyDescent="0.3">
      <c r="H109" s="62"/>
    </row>
    <row r="110" spans="8:8" ht="14.4" x14ac:dyDescent="0.3">
      <c r="H110" s="62"/>
    </row>
    <row r="111" spans="8:8" ht="14.4" x14ac:dyDescent="0.3">
      <c r="H111" s="62"/>
    </row>
    <row r="112" spans="8:8" ht="14.4" x14ac:dyDescent="0.3">
      <c r="H112" s="62"/>
    </row>
    <row r="113" spans="8:8" ht="14.4" x14ac:dyDescent="0.3">
      <c r="H113" s="62"/>
    </row>
    <row r="114" spans="8:8" ht="14.4" x14ac:dyDescent="0.3">
      <c r="H114" s="62"/>
    </row>
    <row r="115" spans="8:8" ht="14.4" x14ac:dyDescent="0.3">
      <c r="H115" s="62"/>
    </row>
    <row r="116" spans="8:8" ht="14.4" x14ac:dyDescent="0.3">
      <c r="H116" s="62"/>
    </row>
    <row r="117" spans="8:8" ht="14.4" x14ac:dyDescent="0.3">
      <c r="H117" s="62"/>
    </row>
    <row r="118" spans="8:8" ht="14.4" x14ac:dyDescent="0.3">
      <c r="H118" s="62"/>
    </row>
    <row r="119" spans="8:8" ht="14.4" x14ac:dyDescent="0.3">
      <c r="H119" s="62"/>
    </row>
    <row r="120" spans="8:8" ht="14.4" x14ac:dyDescent="0.3">
      <c r="H120" s="62"/>
    </row>
    <row r="121" spans="8:8" ht="14.4" x14ac:dyDescent="0.3">
      <c r="H121" s="62"/>
    </row>
    <row r="122" spans="8:8" ht="14.4" x14ac:dyDescent="0.3">
      <c r="H122" s="62"/>
    </row>
    <row r="123" spans="8:8" ht="14.4" x14ac:dyDescent="0.3">
      <c r="H123" s="62"/>
    </row>
    <row r="124" spans="8:8" ht="14.4" x14ac:dyDescent="0.3">
      <c r="H124" s="62"/>
    </row>
    <row r="125" spans="8:8" ht="14.4" x14ac:dyDescent="0.3">
      <c r="H125" s="62"/>
    </row>
    <row r="126" spans="8:8" ht="14.4" x14ac:dyDescent="0.3">
      <c r="H126" s="62"/>
    </row>
    <row r="127" spans="8:8" ht="14.4" x14ac:dyDescent="0.3">
      <c r="H127" s="62"/>
    </row>
    <row r="128" spans="8:8" ht="14.4" x14ac:dyDescent="0.3">
      <c r="H128" s="62"/>
    </row>
    <row r="129" spans="8:8" ht="14.4" x14ac:dyDescent="0.3">
      <c r="H129" s="62"/>
    </row>
    <row r="130" spans="8:8" ht="14.4" x14ac:dyDescent="0.3">
      <c r="H130" s="62"/>
    </row>
    <row r="131" spans="8:8" ht="14.4" x14ac:dyDescent="0.3">
      <c r="H131" s="62"/>
    </row>
    <row r="132" spans="8:8" ht="14.4" x14ac:dyDescent="0.3">
      <c r="H132" s="62"/>
    </row>
    <row r="133" spans="8:8" ht="14.4" x14ac:dyDescent="0.3">
      <c r="H133" s="62"/>
    </row>
    <row r="134" spans="8:8" ht="14.4" x14ac:dyDescent="0.3">
      <c r="H134" s="62"/>
    </row>
    <row r="135" spans="8:8" ht="14.4" x14ac:dyDescent="0.3">
      <c r="H135" s="62"/>
    </row>
    <row r="136" spans="8:8" ht="14.4" x14ac:dyDescent="0.3">
      <c r="H136" s="62"/>
    </row>
    <row r="137" spans="8:8" ht="14.4" x14ac:dyDescent="0.3">
      <c r="H137" s="62"/>
    </row>
    <row r="138" spans="8:8" ht="14.4" x14ac:dyDescent="0.3">
      <c r="H138" s="62"/>
    </row>
    <row r="139" spans="8:8" ht="14.4" x14ac:dyDescent="0.3">
      <c r="H139" s="62"/>
    </row>
    <row r="140" spans="8:8" ht="14.4" x14ac:dyDescent="0.3">
      <c r="H140" s="62"/>
    </row>
    <row r="141" spans="8:8" ht="14.4" x14ac:dyDescent="0.3">
      <c r="H141" s="62"/>
    </row>
    <row r="142" spans="8:8" ht="14.4" x14ac:dyDescent="0.3">
      <c r="H142" s="62"/>
    </row>
    <row r="143" spans="8:8" ht="14.4" x14ac:dyDescent="0.3">
      <c r="H143" s="62"/>
    </row>
    <row r="144" spans="8:8" ht="14.4" x14ac:dyDescent="0.3">
      <c r="H144" s="62"/>
    </row>
    <row r="145" spans="8:8" ht="14.4" x14ac:dyDescent="0.3">
      <c r="H145" s="62"/>
    </row>
    <row r="146" spans="8:8" ht="14.4" x14ac:dyDescent="0.3">
      <c r="H146" s="62"/>
    </row>
    <row r="147" spans="8:8" ht="14.4" x14ac:dyDescent="0.3">
      <c r="H147" s="62"/>
    </row>
    <row r="148" spans="8:8" ht="14.4" x14ac:dyDescent="0.3">
      <c r="H148" s="62"/>
    </row>
    <row r="149" spans="8:8" ht="14.4" x14ac:dyDescent="0.3">
      <c r="H149" s="62"/>
    </row>
    <row r="150" spans="8:8" ht="14.4" x14ac:dyDescent="0.3">
      <c r="H150" s="62"/>
    </row>
    <row r="151" spans="8:8" ht="14.4" x14ac:dyDescent="0.3">
      <c r="H151" s="62"/>
    </row>
    <row r="152" spans="8:8" ht="14.4" x14ac:dyDescent="0.3">
      <c r="H152" s="62"/>
    </row>
    <row r="153" spans="8:8" ht="14.4" x14ac:dyDescent="0.3">
      <c r="H153" s="62"/>
    </row>
    <row r="154" spans="8:8" ht="14.4" x14ac:dyDescent="0.3">
      <c r="H154" s="62"/>
    </row>
    <row r="155" spans="8:8" ht="14.4" x14ac:dyDescent="0.3">
      <c r="H155" s="62"/>
    </row>
    <row r="156" spans="8:8" ht="14.4" x14ac:dyDescent="0.3">
      <c r="H156" s="62"/>
    </row>
    <row r="157" spans="8:8" ht="14.4" x14ac:dyDescent="0.3">
      <c r="H157" s="62"/>
    </row>
    <row r="158" spans="8:8" ht="14.4" x14ac:dyDescent="0.3">
      <c r="H158" s="62"/>
    </row>
    <row r="159" spans="8:8" ht="14.4" x14ac:dyDescent="0.3">
      <c r="H159" s="62"/>
    </row>
    <row r="160" spans="8:8" ht="14.4" x14ac:dyDescent="0.3">
      <c r="H160" s="62"/>
    </row>
    <row r="161" spans="8:8" ht="14.4" x14ac:dyDescent="0.3">
      <c r="H161" s="62"/>
    </row>
    <row r="162" spans="8:8" ht="14.4" x14ac:dyDescent="0.3">
      <c r="H162" s="62"/>
    </row>
    <row r="163" spans="8:8" ht="14.4" x14ac:dyDescent="0.3">
      <c r="H163" s="62"/>
    </row>
    <row r="164" spans="8:8" ht="14.4" x14ac:dyDescent="0.3">
      <c r="H164" s="62"/>
    </row>
    <row r="165" spans="8:8" ht="14.4" x14ac:dyDescent="0.3">
      <c r="H165" s="62"/>
    </row>
    <row r="166" spans="8:8" ht="14.4" x14ac:dyDescent="0.3">
      <c r="H166" s="62"/>
    </row>
    <row r="167" spans="8:8" ht="14.4" x14ac:dyDescent="0.3">
      <c r="H167" s="62"/>
    </row>
    <row r="168" spans="8:8" ht="14.4" x14ac:dyDescent="0.3">
      <c r="H168" s="62"/>
    </row>
    <row r="169" spans="8:8" ht="14.4" x14ac:dyDescent="0.3">
      <c r="H169" s="62"/>
    </row>
    <row r="170" spans="8:8" ht="14.4" x14ac:dyDescent="0.3">
      <c r="H170" s="62"/>
    </row>
    <row r="171" spans="8:8" ht="14.4" x14ac:dyDescent="0.3">
      <c r="H171" s="62"/>
    </row>
    <row r="172" spans="8:8" ht="14.4" x14ac:dyDescent="0.3">
      <c r="H172" s="62"/>
    </row>
    <row r="173" spans="8:8" ht="14.4" x14ac:dyDescent="0.3">
      <c r="H173" s="62"/>
    </row>
    <row r="174" spans="8:8" ht="14.4" x14ac:dyDescent="0.3">
      <c r="H174" s="62"/>
    </row>
    <row r="175" spans="8:8" ht="14.4" x14ac:dyDescent="0.3">
      <c r="H175" s="62"/>
    </row>
    <row r="176" spans="8:8" ht="14.4" x14ac:dyDescent="0.3">
      <c r="H176" s="62"/>
    </row>
    <row r="177" spans="8:8" ht="14.4" x14ac:dyDescent="0.3">
      <c r="H177" s="62"/>
    </row>
    <row r="178" spans="8:8" ht="14.4" x14ac:dyDescent="0.3">
      <c r="H178" s="62"/>
    </row>
    <row r="179" spans="8:8" ht="14.4" x14ac:dyDescent="0.3">
      <c r="H179" s="62"/>
    </row>
    <row r="180" spans="8:8" ht="14.4" x14ac:dyDescent="0.3">
      <c r="H180" s="62"/>
    </row>
    <row r="181" spans="8:8" ht="14.4" x14ac:dyDescent="0.3">
      <c r="H181" s="62"/>
    </row>
    <row r="182" spans="8:8" ht="14.4" x14ac:dyDescent="0.3">
      <c r="H182" s="62"/>
    </row>
    <row r="183" spans="8:8" ht="14.4" x14ac:dyDescent="0.3">
      <c r="H183" s="62"/>
    </row>
    <row r="184" spans="8:8" ht="14.4" x14ac:dyDescent="0.3">
      <c r="H184" s="62"/>
    </row>
    <row r="185" spans="8:8" ht="14.4" x14ac:dyDescent="0.3">
      <c r="H185" s="62"/>
    </row>
    <row r="186" spans="8:8" ht="14.4" x14ac:dyDescent="0.3">
      <c r="H186" s="62"/>
    </row>
    <row r="187" spans="8:8" ht="14.4" x14ac:dyDescent="0.3">
      <c r="H187" s="62"/>
    </row>
    <row r="188" spans="8:8" ht="14.4" x14ac:dyDescent="0.3">
      <c r="H188" s="62"/>
    </row>
    <row r="189" spans="8:8" ht="14.4" x14ac:dyDescent="0.3">
      <c r="H189" s="62"/>
    </row>
    <row r="190" spans="8:8" ht="14.4" x14ac:dyDescent="0.3">
      <c r="H190" s="62"/>
    </row>
    <row r="191" spans="8:8" ht="14.4" x14ac:dyDescent="0.3">
      <c r="H191" s="62"/>
    </row>
    <row r="192" spans="8:8" ht="14.4" x14ac:dyDescent="0.3">
      <c r="H192" s="62"/>
    </row>
    <row r="193" spans="8:8" ht="14.4" x14ac:dyDescent="0.3">
      <c r="H193" s="62"/>
    </row>
    <row r="194" spans="8:8" ht="14.4" x14ac:dyDescent="0.3">
      <c r="H194" s="62"/>
    </row>
    <row r="195" spans="8:8" ht="14.4" x14ac:dyDescent="0.3">
      <c r="H195" s="62"/>
    </row>
    <row r="196" spans="8:8" ht="14.4" x14ac:dyDescent="0.3">
      <c r="H196" s="62"/>
    </row>
    <row r="197" spans="8:8" ht="14.4" x14ac:dyDescent="0.3">
      <c r="H197" s="62"/>
    </row>
    <row r="198" spans="8:8" ht="14.4" x14ac:dyDescent="0.3">
      <c r="H198" s="62"/>
    </row>
    <row r="199" spans="8:8" ht="14.4" x14ac:dyDescent="0.3">
      <c r="H199" s="62"/>
    </row>
    <row r="200" spans="8:8" ht="14.4" x14ac:dyDescent="0.3">
      <c r="H200" s="62"/>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workbookViewId="0">
      <selection activeCell="C7" sqref="C7"/>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_xlfn.COVARIANCE.S('365RE'!I6:I272,'365RE'!P6:P272)</f>
        <v>-176361.87100999182</v>
      </c>
    </row>
    <row r="7" spans="2:3" ht="12" x14ac:dyDescent="0.25">
      <c r="B7" s="39" t="s">
        <v>561</v>
      </c>
      <c r="C7" s="46">
        <f>CORREL('365RE'!I6:I272,'365RE'!P6:P272)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93CCF-0923-49B8-A710-19D8A829F02F}">
  <dimension ref="B1:C31"/>
  <sheetViews>
    <sheetView workbookViewId="0">
      <selection activeCell="B31" sqref="B31"/>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_xlfn.COVARIANCE.S('365RE'!H6:H272,'365RE'!P6:P272)</f>
        <v>-598.54062805814715</v>
      </c>
    </row>
    <row r="7" spans="2:3" ht="12" x14ac:dyDescent="0.25">
      <c r="B7" s="39" t="s">
        <v>561</v>
      </c>
      <c r="C7" s="46">
        <f>CORREL('365RE'!H6:H272,'365RE'!P6:P272)</f>
        <v>-0.17969139324975106</v>
      </c>
    </row>
    <row r="31" spans="2:2" x14ac:dyDescent="0.2">
      <c r="B31" s="26" t="s">
        <v>568</v>
      </c>
    </row>
  </sheetData>
  <dataValidations count="1">
    <dataValidation allowBlank="1" showErrorMessage="1" sqref="B1:B2" xr:uid="{95752EDA-72F2-4EA2-99E9-8A1A06FCB3D3}"/>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365RE</vt:lpstr>
      <vt:lpstr>Gender</vt:lpstr>
      <vt:lpstr>Location</vt:lpstr>
      <vt:lpstr>Age</vt:lpstr>
      <vt:lpstr>Age and price</vt:lpstr>
      <vt:lpstr>Age and size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Johnnatan</dc:creator>
  <cp:lastModifiedBy>Johnnatan Romero Zapata</cp:lastModifiedBy>
  <dcterms:created xsi:type="dcterms:W3CDTF">2017-06-08T15:05:34Z</dcterms:created>
  <dcterms:modified xsi:type="dcterms:W3CDTF">2020-09-01T01:21:16Z</dcterms:modified>
</cp:coreProperties>
</file>