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fung/GitHub/toronto-condo-market/data/price_history_data/"/>
    </mc:Choice>
  </mc:AlternateContent>
  <xr:revisionPtr revIDLastSave="0" documentId="13_ncr:1_{1E1F5F92-9FC5-4B46-948F-06BD831970EB}" xr6:coauthVersionLast="45" xr6:coauthVersionMax="45" xr10:uidLastSave="{00000000-0000-0000-0000-000000000000}"/>
  <bookViews>
    <workbookView xWindow="-32000" yWindow="1860" windowWidth="32000" windowHeight="17540" activeTab="3" xr2:uid="{4CFB63F0-4B93-1D49-BDB6-F52494607B04}"/>
  </bookViews>
  <sheets>
    <sheet name="Neighborhood Data" sheetId="2" r:id="rId1"/>
    <sheet name="Generate Neighborhood Data" sheetId="3" r:id="rId2"/>
    <sheet name="TREB District Data" sheetId="1" r:id="rId3"/>
    <sheet name="City Aver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3" i="4"/>
  <c r="E4" i="4"/>
  <c r="E5" i="4"/>
  <c r="E6" i="4"/>
  <c r="E7" i="4"/>
  <c r="E8" i="4"/>
  <c r="E9" i="4"/>
  <c r="E10" i="4"/>
  <c r="E11" i="4"/>
  <c r="E3" i="4"/>
  <c r="M2" i="2"/>
  <c r="M1" i="2"/>
  <c r="K142" i="3" l="1"/>
  <c r="J142" i="3"/>
  <c r="I142" i="3"/>
  <c r="H142" i="3"/>
  <c r="G142" i="3"/>
  <c r="F142" i="3"/>
  <c r="E142" i="3"/>
  <c r="D142" i="3"/>
  <c r="C142" i="3"/>
  <c r="K141" i="3"/>
  <c r="J141" i="3"/>
  <c r="I141" i="3"/>
  <c r="H141" i="3"/>
  <c r="G141" i="3"/>
  <c r="F141" i="3"/>
  <c r="E141" i="3"/>
  <c r="D141" i="3"/>
  <c r="C141" i="3"/>
  <c r="K140" i="3"/>
  <c r="J140" i="3"/>
  <c r="I140" i="3"/>
  <c r="H140" i="3"/>
  <c r="G140" i="3"/>
  <c r="F140" i="3"/>
  <c r="E140" i="3"/>
  <c r="D140" i="3"/>
  <c r="C140" i="3"/>
  <c r="K139" i="3"/>
  <c r="J139" i="3"/>
  <c r="I139" i="3"/>
  <c r="H139" i="3"/>
  <c r="G139" i="3"/>
  <c r="F139" i="3"/>
  <c r="E139" i="3"/>
  <c r="D139" i="3"/>
  <c r="C139" i="3"/>
  <c r="K138" i="3"/>
  <c r="J138" i="3"/>
  <c r="I138" i="3"/>
  <c r="H138" i="3"/>
  <c r="G138" i="3"/>
  <c r="F138" i="3"/>
  <c r="E138" i="3"/>
  <c r="D138" i="3"/>
  <c r="C138" i="3"/>
  <c r="K137" i="3"/>
  <c r="J137" i="3"/>
  <c r="I137" i="3"/>
  <c r="H137" i="3"/>
  <c r="G137" i="3"/>
  <c r="F137" i="3"/>
  <c r="E137" i="3"/>
  <c r="D137" i="3"/>
  <c r="C137" i="3"/>
  <c r="K136" i="3"/>
  <c r="J136" i="3"/>
  <c r="I136" i="3"/>
  <c r="H136" i="3"/>
  <c r="G136" i="3"/>
  <c r="F136" i="3"/>
  <c r="E136" i="3"/>
  <c r="D136" i="3"/>
  <c r="C136" i="3"/>
  <c r="K135" i="3"/>
  <c r="J135" i="3"/>
  <c r="I135" i="3"/>
  <c r="H135" i="3"/>
  <c r="G135" i="3"/>
  <c r="F135" i="3"/>
  <c r="E135" i="3"/>
  <c r="D135" i="3"/>
  <c r="C135" i="3"/>
  <c r="K134" i="3"/>
  <c r="J134" i="3"/>
  <c r="I134" i="3"/>
  <c r="H134" i="3"/>
  <c r="G134" i="3"/>
  <c r="F134" i="3"/>
  <c r="E134" i="3"/>
  <c r="D134" i="3"/>
  <c r="C134" i="3"/>
  <c r="K133" i="3"/>
  <c r="J133" i="3"/>
  <c r="I133" i="3"/>
  <c r="H133" i="3"/>
  <c r="G133" i="3"/>
  <c r="F133" i="3"/>
  <c r="E133" i="3"/>
  <c r="D133" i="3"/>
  <c r="C133" i="3"/>
  <c r="K132" i="3"/>
  <c r="J132" i="3"/>
  <c r="I132" i="3"/>
  <c r="H132" i="3"/>
  <c r="G132" i="3"/>
  <c r="F132" i="3"/>
  <c r="E132" i="3"/>
  <c r="D132" i="3"/>
  <c r="C132" i="3"/>
  <c r="K131" i="3"/>
  <c r="J131" i="3"/>
  <c r="I131" i="3"/>
  <c r="H131" i="3"/>
  <c r="G131" i="3"/>
  <c r="F131" i="3"/>
  <c r="E131" i="3"/>
  <c r="D131" i="3"/>
  <c r="C131" i="3"/>
  <c r="K130" i="3"/>
  <c r="J130" i="3"/>
  <c r="I130" i="3"/>
  <c r="H130" i="3"/>
  <c r="G130" i="3"/>
  <c r="F130" i="3"/>
  <c r="E130" i="3"/>
  <c r="D130" i="3"/>
  <c r="C130" i="3"/>
  <c r="K129" i="3"/>
  <c r="J129" i="3"/>
  <c r="I129" i="3"/>
  <c r="H129" i="3"/>
  <c r="G129" i="3"/>
  <c r="F129" i="3"/>
  <c r="E129" i="3"/>
  <c r="D129" i="3"/>
  <c r="C129" i="3"/>
  <c r="K128" i="3"/>
  <c r="J128" i="3"/>
  <c r="I128" i="3"/>
  <c r="H128" i="3"/>
  <c r="G128" i="3"/>
  <c r="F128" i="3"/>
  <c r="E128" i="3"/>
  <c r="D128" i="3"/>
  <c r="C128" i="3"/>
  <c r="K127" i="3"/>
  <c r="J127" i="3"/>
  <c r="I127" i="3"/>
  <c r="H127" i="3"/>
  <c r="G127" i="3"/>
  <c r="F127" i="3"/>
  <c r="E127" i="3"/>
  <c r="D127" i="3"/>
  <c r="C127" i="3"/>
  <c r="K126" i="3"/>
  <c r="J126" i="3"/>
  <c r="I126" i="3"/>
  <c r="H126" i="3"/>
  <c r="G126" i="3"/>
  <c r="F126" i="3"/>
  <c r="E126" i="3"/>
  <c r="D126" i="3"/>
  <c r="C126" i="3"/>
  <c r="K125" i="3"/>
  <c r="J125" i="3"/>
  <c r="I125" i="3"/>
  <c r="H125" i="3"/>
  <c r="G125" i="3"/>
  <c r="F125" i="3"/>
  <c r="E125" i="3"/>
  <c r="D125" i="3"/>
  <c r="C125" i="3"/>
  <c r="K124" i="3"/>
  <c r="J124" i="3"/>
  <c r="I124" i="3"/>
  <c r="H124" i="3"/>
  <c r="G124" i="3"/>
  <c r="F124" i="3"/>
  <c r="E124" i="3"/>
  <c r="D124" i="3"/>
  <c r="C124" i="3"/>
  <c r="K123" i="3"/>
  <c r="J123" i="3"/>
  <c r="I123" i="3"/>
  <c r="H123" i="3"/>
  <c r="G123" i="3"/>
  <c r="F123" i="3"/>
  <c r="E123" i="3"/>
  <c r="D123" i="3"/>
  <c r="C123" i="3"/>
  <c r="K122" i="3"/>
  <c r="J122" i="3"/>
  <c r="I122" i="3"/>
  <c r="H122" i="3"/>
  <c r="G122" i="3"/>
  <c r="F122" i="3"/>
  <c r="E122" i="3"/>
  <c r="D122" i="3"/>
  <c r="C122" i="3"/>
  <c r="K121" i="3"/>
  <c r="J121" i="3"/>
  <c r="I121" i="3"/>
  <c r="H121" i="3"/>
  <c r="G121" i="3"/>
  <c r="F121" i="3"/>
  <c r="E121" i="3"/>
  <c r="D121" i="3"/>
  <c r="C121" i="3"/>
  <c r="K120" i="3"/>
  <c r="J120" i="3"/>
  <c r="I120" i="3"/>
  <c r="H120" i="3"/>
  <c r="G120" i="3"/>
  <c r="F120" i="3"/>
  <c r="E120" i="3"/>
  <c r="D120" i="3"/>
  <c r="C120" i="3"/>
  <c r="K119" i="3"/>
  <c r="J119" i="3"/>
  <c r="I119" i="3"/>
  <c r="H119" i="3"/>
  <c r="G119" i="3"/>
  <c r="F119" i="3"/>
  <c r="E119" i="3"/>
  <c r="D119" i="3"/>
  <c r="C119" i="3"/>
  <c r="K118" i="3"/>
  <c r="J118" i="3"/>
  <c r="I118" i="3"/>
  <c r="H118" i="3"/>
  <c r="G118" i="3"/>
  <c r="F118" i="3"/>
  <c r="E118" i="3"/>
  <c r="D118" i="3"/>
  <c r="C118" i="3"/>
  <c r="K117" i="3"/>
  <c r="J117" i="3"/>
  <c r="I117" i="3"/>
  <c r="H117" i="3"/>
  <c r="G117" i="3"/>
  <c r="F117" i="3"/>
  <c r="E117" i="3"/>
  <c r="D117" i="3"/>
  <c r="C117" i="3"/>
  <c r="K116" i="3"/>
  <c r="J116" i="3"/>
  <c r="I116" i="3"/>
  <c r="H116" i="3"/>
  <c r="G116" i="3"/>
  <c r="F116" i="3"/>
  <c r="E116" i="3"/>
  <c r="D116" i="3"/>
  <c r="C116" i="3"/>
  <c r="K115" i="3"/>
  <c r="J115" i="3"/>
  <c r="I115" i="3"/>
  <c r="H115" i="3"/>
  <c r="G115" i="3"/>
  <c r="F115" i="3"/>
  <c r="E115" i="3"/>
  <c r="D115" i="3"/>
  <c r="C115" i="3"/>
  <c r="K114" i="3"/>
  <c r="J114" i="3"/>
  <c r="I114" i="3"/>
  <c r="H114" i="3"/>
  <c r="G114" i="3"/>
  <c r="F114" i="3"/>
  <c r="E114" i="3"/>
  <c r="D114" i="3"/>
  <c r="C114" i="3"/>
  <c r="K113" i="3"/>
  <c r="J113" i="3"/>
  <c r="I113" i="3"/>
  <c r="H113" i="3"/>
  <c r="G113" i="3"/>
  <c r="F113" i="3"/>
  <c r="E113" i="3"/>
  <c r="D113" i="3"/>
  <c r="C113" i="3"/>
  <c r="K112" i="3"/>
  <c r="J112" i="3"/>
  <c r="I112" i="3"/>
  <c r="H112" i="3"/>
  <c r="G112" i="3"/>
  <c r="F112" i="3"/>
  <c r="E112" i="3"/>
  <c r="D112" i="3"/>
  <c r="C112" i="3"/>
  <c r="K111" i="3"/>
  <c r="J111" i="3"/>
  <c r="I111" i="3"/>
  <c r="H111" i="3"/>
  <c r="G111" i="3"/>
  <c r="F111" i="3"/>
  <c r="E111" i="3"/>
  <c r="D111" i="3"/>
  <c r="C111" i="3"/>
  <c r="K110" i="3"/>
  <c r="J110" i="3"/>
  <c r="I110" i="3"/>
  <c r="H110" i="3"/>
  <c r="G110" i="3"/>
  <c r="F110" i="3"/>
  <c r="E110" i="3"/>
  <c r="D110" i="3"/>
  <c r="C110" i="3"/>
  <c r="K109" i="3"/>
  <c r="J109" i="3"/>
  <c r="I109" i="3"/>
  <c r="H109" i="3"/>
  <c r="G109" i="3"/>
  <c r="F109" i="3"/>
  <c r="E109" i="3"/>
  <c r="D109" i="3"/>
  <c r="C109" i="3"/>
  <c r="K108" i="3"/>
  <c r="J108" i="3"/>
  <c r="I108" i="3"/>
  <c r="H108" i="3"/>
  <c r="G108" i="3"/>
  <c r="F108" i="3"/>
  <c r="E108" i="3"/>
  <c r="D108" i="3"/>
  <c r="C108" i="3"/>
  <c r="K107" i="3"/>
  <c r="J107" i="3"/>
  <c r="I107" i="3"/>
  <c r="H107" i="3"/>
  <c r="G107" i="3"/>
  <c r="F107" i="3"/>
  <c r="E107" i="3"/>
  <c r="D107" i="3"/>
  <c r="C107" i="3"/>
  <c r="K106" i="3"/>
  <c r="J106" i="3"/>
  <c r="I106" i="3"/>
  <c r="H106" i="3"/>
  <c r="G106" i="3"/>
  <c r="F106" i="3"/>
  <c r="E106" i="3"/>
  <c r="D106" i="3"/>
  <c r="C106" i="3"/>
  <c r="K105" i="3"/>
  <c r="J105" i="3"/>
  <c r="I105" i="3"/>
  <c r="H105" i="3"/>
  <c r="G105" i="3"/>
  <c r="F105" i="3"/>
  <c r="E105" i="3"/>
  <c r="D105" i="3"/>
  <c r="C105" i="3"/>
  <c r="K104" i="3"/>
  <c r="J104" i="3"/>
  <c r="I104" i="3"/>
  <c r="H104" i="3"/>
  <c r="G104" i="3"/>
  <c r="F104" i="3"/>
  <c r="E104" i="3"/>
  <c r="D104" i="3"/>
  <c r="C104" i="3"/>
  <c r="K103" i="3"/>
  <c r="J103" i="3"/>
  <c r="I103" i="3"/>
  <c r="H103" i="3"/>
  <c r="G103" i="3"/>
  <c r="F103" i="3"/>
  <c r="E103" i="3"/>
  <c r="D103" i="3"/>
  <c r="C103" i="3"/>
  <c r="K102" i="3"/>
  <c r="J102" i="3"/>
  <c r="I102" i="3"/>
  <c r="H102" i="3"/>
  <c r="G102" i="3"/>
  <c r="F102" i="3"/>
  <c r="E102" i="3"/>
  <c r="D102" i="3"/>
  <c r="C102" i="3"/>
  <c r="K101" i="3"/>
  <c r="J101" i="3"/>
  <c r="I101" i="3"/>
  <c r="H101" i="3"/>
  <c r="G101" i="3"/>
  <c r="F101" i="3"/>
  <c r="E101" i="3"/>
  <c r="D101" i="3"/>
  <c r="C101" i="3"/>
  <c r="K100" i="3"/>
  <c r="J100" i="3"/>
  <c r="I100" i="3"/>
  <c r="H100" i="3"/>
  <c r="G100" i="3"/>
  <c r="F100" i="3"/>
  <c r="E100" i="3"/>
  <c r="D100" i="3"/>
  <c r="C100" i="3"/>
  <c r="K99" i="3"/>
  <c r="J99" i="3"/>
  <c r="I99" i="3"/>
  <c r="H99" i="3"/>
  <c r="G99" i="3"/>
  <c r="F99" i="3"/>
  <c r="E99" i="3"/>
  <c r="D99" i="3"/>
  <c r="C99" i="3"/>
  <c r="K98" i="3"/>
  <c r="J98" i="3"/>
  <c r="I98" i="3"/>
  <c r="H98" i="3"/>
  <c r="G98" i="3"/>
  <c r="F98" i="3"/>
  <c r="E98" i="3"/>
  <c r="D98" i="3"/>
  <c r="C98" i="3"/>
  <c r="K97" i="3"/>
  <c r="J97" i="3"/>
  <c r="I97" i="3"/>
  <c r="H97" i="3"/>
  <c r="G97" i="3"/>
  <c r="F97" i="3"/>
  <c r="E97" i="3"/>
  <c r="D97" i="3"/>
  <c r="C97" i="3"/>
  <c r="K96" i="3"/>
  <c r="J96" i="3"/>
  <c r="I96" i="3"/>
  <c r="H96" i="3"/>
  <c r="G96" i="3"/>
  <c r="F96" i="3"/>
  <c r="E96" i="3"/>
  <c r="D96" i="3"/>
  <c r="C96" i="3"/>
  <c r="K95" i="3"/>
  <c r="J95" i="3"/>
  <c r="I95" i="3"/>
  <c r="H95" i="3"/>
  <c r="G95" i="3"/>
  <c r="F95" i="3"/>
  <c r="E95" i="3"/>
  <c r="D95" i="3"/>
  <c r="C95" i="3"/>
  <c r="K94" i="3"/>
  <c r="J94" i="3"/>
  <c r="I94" i="3"/>
  <c r="H94" i="3"/>
  <c r="G94" i="3"/>
  <c r="F94" i="3"/>
  <c r="E94" i="3"/>
  <c r="D94" i="3"/>
  <c r="C94" i="3"/>
  <c r="K93" i="3"/>
  <c r="J93" i="3"/>
  <c r="I93" i="3"/>
  <c r="H93" i="3"/>
  <c r="G93" i="3"/>
  <c r="F93" i="3"/>
  <c r="E93" i="3"/>
  <c r="D93" i="3"/>
  <c r="C93" i="3"/>
  <c r="K92" i="3"/>
  <c r="J92" i="3"/>
  <c r="I92" i="3"/>
  <c r="H92" i="3"/>
  <c r="G92" i="3"/>
  <c r="F92" i="3"/>
  <c r="E92" i="3"/>
  <c r="D92" i="3"/>
  <c r="C92" i="3"/>
  <c r="K91" i="3"/>
  <c r="J91" i="3"/>
  <c r="I91" i="3"/>
  <c r="H91" i="3"/>
  <c r="G91" i="3"/>
  <c r="F91" i="3"/>
  <c r="E91" i="3"/>
  <c r="D91" i="3"/>
  <c r="C91" i="3"/>
  <c r="K90" i="3"/>
  <c r="J90" i="3"/>
  <c r="I90" i="3"/>
  <c r="H90" i="3"/>
  <c r="G90" i="3"/>
  <c r="F90" i="3"/>
  <c r="E90" i="3"/>
  <c r="D90" i="3"/>
  <c r="C90" i="3"/>
  <c r="K89" i="3"/>
  <c r="J89" i="3"/>
  <c r="I89" i="3"/>
  <c r="H89" i="3"/>
  <c r="G89" i="3"/>
  <c r="F89" i="3"/>
  <c r="E89" i="3"/>
  <c r="D89" i="3"/>
  <c r="C89" i="3"/>
  <c r="K88" i="3"/>
  <c r="J88" i="3"/>
  <c r="I88" i="3"/>
  <c r="H88" i="3"/>
  <c r="G88" i="3"/>
  <c r="F88" i="3"/>
  <c r="E88" i="3"/>
  <c r="D88" i="3"/>
  <c r="C88" i="3"/>
  <c r="K87" i="3"/>
  <c r="J87" i="3"/>
  <c r="I87" i="3"/>
  <c r="H87" i="3"/>
  <c r="G87" i="3"/>
  <c r="F87" i="3"/>
  <c r="E87" i="3"/>
  <c r="D87" i="3"/>
  <c r="C87" i="3"/>
  <c r="K86" i="3"/>
  <c r="J86" i="3"/>
  <c r="I86" i="3"/>
  <c r="H86" i="3"/>
  <c r="G86" i="3"/>
  <c r="F86" i="3"/>
  <c r="E86" i="3"/>
  <c r="D86" i="3"/>
  <c r="C86" i="3"/>
  <c r="K85" i="3"/>
  <c r="J85" i="3"/>
  <c r="I85" i="3"/>
  <c r="H85" i="3"/>
  <c r="G85" i="3"/>
  <c r="F85" i="3"/>
  <c r="E85" i="3"/>
  <c r="D85" i="3"/>
  <c r="C85" i="3"/>
  <c r="K84" i="3"/>
  <c r="J84" i="3"/>
  <c r="I84" i="3"/>
  <c r="H84" i="3"/>
  <c r="G84" i="3"/>
  <c r="F84" i="3"/>
  <c r="E84" i="3"/>
  <c r="D84" i="3"/>
  <c r="C84" i="3"/>
  <c r="K83" i="3"/>
  <c r="J83" i="3"/>
  <c r="I83" i="3"/>
  <c r="H83" i="3"/>
  <c r="G83" i="3"/>
  <c r="F83" i="3"/>
  <c r="E83" i="3"/>
  <c r="D83" i="3"/>
  <c r="C83" i="3"/>
  <c r="K82" i="3"/>
  <c r="J82" i="3"/>
  <c r="I82" i="3"/>
  <c r="H82" i="3"/>
  <c r="G82" i="3"/>
  <c r="F82" i="3"/>
  <c r="E82" i="3"/>
  <c r="D82" i="3"/>
  <c r="C82" i="3"/>
  <c r="K81" i="3"/>
  <c r="J81" i="3"/>
  <c r="I81" i="3"/>
  <c r="H81" i="3"/>
  <c r="G81" i="3"/>
  <c r="F81" i="3"/>
  <c r="E81" i="3"/>
  <c r="D81" i="3"/>
  <c r="C81" i="3"/>
  <c r="K80" i="3"/>
  <c r="J80" i="3"/>
  <c r="I80" i="3"/>
  <c r="H80" i="3"/>
  <c r="G80" i="3"/>
  <c r="F80" i="3"/>
  <c r="E80" i="3"/>
  <c r="D80" i="3"/>
  <c r="C80" i="3"/>
  <c r="K79" i="3"/>
  <c r="J79" i="3"/>
  <c r="I79" i="3"/>
  <c r="H79" i="3"/>
  <c r="G79" i="3"/>
  <c r="F79" i="3"/>
  <c r="E79" i="3"/>
  <c r="D79" i="3"/>
  <c r="C79" i="3"/>
  <c r="K78" i="3"/>
  <c r="J78" i="3"/>
  <c r="I78" i="3"/>
  <c r="H78" i="3"/>
  <c r="G78" i="3"/>
  <c r="F78" i="3"/>
  <c r="E78" i="3"/>
  <c r="D78" i="3"/>
  <c r="C78" i="3"/>
  <c r="K77" i="3"/>
  <c r="J77" i="3"/>
  <c r="I77" i="3"/>
  <c r="H77" i="3"/>
  <c r="G77" i="3"/>
  <c r="F77" i="3"/>
  <c r="E77" i="3"/>
  <c r="D77" i="3"/>
  <c r="C77" i="3"/>
  <c r="K76" i="3"/>
  <c r="J76" i="3"/>
  <c r="I76" i="3"/>
  <c r="H76" i="3"/>
  <c r="G76" i="3"/>
  <c r="F76" i="3"/>
  <c r="E76" i="3"/>
  <c r="D76" i="3"/>
  <c r="C76" i="3"/>
  <c r="K75" i="3"/>
  <c r="J75" i="3"/>
  <c r="I75" i="3"/>
  <c r="H75" i="3"/>
  <c r="G75" i="3"/>
  <c r="F75" i="3"/>
  <c r="E75" i="3"/>
  <c r="D75" i="3"/>
  <c r="C75" i="3"/>
  <c r="K74" i="3"/>
  <c r="J74" i="3"/>
  <c r="I74" i="3"/>
  <c r="H74" i="3"/>
  <c r="G74" i="3"/>
  <c r="F74" i="3"/>
  <c r="E74" i="3"/>
  <c r="D74" i="3"/>
  <c r="C74" i="3"/>
  <c r="K73" i="3"/>
  <c r="J73" i="3"/>
  <c r="I73" i="3"/>
  <c r="H73" i="3"/>
  <c r="G73" i="3"/>
  <c r="F73" i="3"/>
  <c r="E73" i="3"/>
  <c r="D73" i="3"/>
  <c r="C73" i="3"/>
  <c r="K72" i="3"/>
  <c r="J72" i="3"/>
  <c r="I72" i="3"/>
  <c r="H72" i="3"/>
  <c r="G72" i="3"/>
  <c r="F72" i="3"/>
  <c r="E72" i="3"/>
  <c r="D72" i="3"/>
  <c r="C72" i="3"/>
  <c r="K71" i="3"/>
  <c r="J71" i="3"/>
  <c r="I71" i="3"/>
  <c r="H71" i="3"/>
  <c r="G71" i="3"/>
  <c r="F71" i="3"/>
  <c r="E71" i="3"/>
  <c r="D71" i="3"/>
  <c r="C71" i="3"/>
  <c r="K70" i="3"/>
  <c r="J70" i="3"/>
  <c r="I70" i="3"/>
  <c r="H70" i="3"/>
  <c r="G70" i="3"/>
  <c r="F70" i="3"/>
  <c r="E70" i="3"/>
  <c r="D70" i="3"/>
  <c r="C70" i="3"/>
  <c r="K69" i="3"/>
  <c r="J69" i="3"/>
  <c r="I69" i="3"/>
  <c r="H69" i="3"/>
  <c r="G69" i="3"/>
  <c r="F69" i="3"/>
  <c r="E69" i="3"/>
  <c r="D69" i="3"/>
  <c r="C69" i="3"/>
  <c r="K68" i="3"/>
  <c r="J68" i="3"/>
  <c r="I68" i="3"/>
  <c r="H68" i="3"/>
  <c r="G68" i="3"/>
  <c r="F68" i="3"/>
  <c r="E68" i="3"/>
  <c r="D68" i="3"/>
  <c r="C68" i="3"/>
  <c r="K67" i="3"/>
  <c r="J67" i="3"/>
  <c r="I67" i="3"/>
  <c r="H67" i="3"/>
  <c r="G67" i="3"/>
  <c r="F67" i="3"/>
  <c r="E67" i="3"/>
  <c r="D67" i="3"/>
  <c r="C67" i="3"/>
  <c r="K66" i="3"/>
  <c r="J66" i="3"/>
  <c r="I66" i="3"/>
  <c r="H66" i="3"/>
  <c r="G66" i="3"/>
  <c r="F66" i="3"/>
  <c r="E66" i="3"/>
  <c r="D66" i="3"/>
  <c r="C66" i="3"/>
  <c r="K65" i="3"/>
  <c r="J65" i="3"/>
  <c r="I65" i="3"/>
  <c r="H65" i="3"/>
  <c r="G65" i="3"/>
  <c r="F65" i="3"/>
  <c r="E65" i="3"/>
  <c r="D65" i="3"/>
  <c r="C65" i="3"/>
  <c r="K64" i="3"/>
  <c r="J64" i="3"/>
  <c r="I64" i="3"/>
  <c r="H64" i="3"/>
  <c r="G64" i="3"/>
  <c r="F64" i="3"/>
  <c r="E64" i="3"/>
  <c r="D64" i="3"/>
  <c r="C64" i="3"/>
  <c r="K63" i="3"/>
  <c r="J63" i="3"/>
  <c r="I63" i="3"/>
  <c r="H63" i="3"/>
  <c r="G63" i="3"/>
  <c r="F63" i="3"/>
  <c r="E63" i="3"/>
  <c r="D63" i="3"/>
  <c r="C63" i="3"/>
  <c r="K62" i="3"/>
  <c r="J62" i="3"/>
  <c r="I62" i="3"/>
  <c r="H62" i="3"/>
  <c r="G62" i="3"/>
  <c r="F62" i="3"/>
  <c r="E62" i="3"/>
  <c r="D62" i="3"/>
  <c r="C62" i="3"/>
  <c r="K61" i="3"/>
  <c r="J61" i="3"/>
  <c r="I61" i="3"/>
  <c r="H61" i="3"/>
  <c r="G61" i="3"/>
  <c r="F61" i="3"/>
  <c r="E61" i="3"/>
  <c r="D61" i="3"/>
  <c r="C61" i="3"/>
  <c r="K60" i="3"/>
  <c r="J60" i="3"/>
  <c r="I60" i="3"/>
  <c r="H60" i="3"/>
  <c r="G60" i="3"/>
  <c r="F60" i="3"/>
  <c r="E60" i="3"/>
  <c r="D60" i="3"/>
  <c r="C60" i="3"/>
  <c r="K59" i="3"/>
  <c r="J59" i="3"/>
  <c r="I59" i="3"/>
  <c r="H59" i="3"/>
  <c r="G59" i="3"/>
  <c r="F59" i="3"/>
  <c r="E59" i="3"/>
  <c r="D59" i="3"/>
  <c r="C59" i="3"/>
  <c r="K58" i="3"/>
  <c r="J58" i="3"/>
  <c r="I58" i="3"/>
  <c r="H58" i="3"/>
  <c r="G58" i="3"/>
  <c r="F58" i="3"/>
  <c r="E58" i="3"/>
  <c r="D58" i="3"/>
  <c r="C58" i="3"/>
  <c r="K57" i="3"/>
  <c r="J57" i="3"/>
  <c r="I57" i="3"/>
  <c r="H57" i="3"/>
  <c r="G57" i="3"/>
  <c r="F57" i="3"/>
  <c r="E57" i="3"/>
  <c r="D57" i="3"/>
  <c r="C57" i="3"/>
  <c r="K56" i="3"/>
  <c r="J56" i="3"/>
  <c r="I56" i="3"/>
  <c r="H56" i="3"/>
  <c r="G56" i="3"/>
  <c r="F56" i="3"/>
  <c r="E56" i="3"/>
  <c r="D56" i="3"/>
  <c r="C56" i="3"/>
  <c r="K55" i="3"/>
  <c r="J55" i="3"/>
  <c r="I55" i="3"/>
  <c r="H55" i="3"/>
  <c r="G55" i="3"/>
  <c r="F55" i="3"/>
  <c r="E55" i="3"/>
  <c r="D55" i="3"/>
  <c r="C55" i="3"/>
  <c r="K54" i="3"/>
  <c r="J54" i="3"/>
  <c r="I54" i="3"/>
  <c r="H54" i="3"/>
  <c r="G54" i="3"/>
  <c r="F54" i="3"/>
  <c r="E54" i="3"/>
  <c r="D54" i="3"/>
  <c r="C54" i="3"/>
  <c r="K53" i="3"/>
  <c r="J53" i="3"/>
  <c r="I53" i="3"/>
  <c r="H53" i="3"/>
  <c r="G53" i="3"/>
  <c r="F53" i="3"/>
  <c r="E53" i="3"/>
  <c r="D53" i="3"/>
  <c r="C53" i="3"/>
  <c r="K52" i="3"/>
  <c r="J52" i="3"/>
  <c r="I52" i="3"/>
  <c r="H52" i="3"/>
  <c r="G52" i="3"/>
  <c r="F52" i="3"/>
  <c r="E52" i="3"/>
  <c r="D52" i="3"/>
  <c r="C52" i="3"/>
  <c r="K51" i="3"/>
  <c r="J51" i="3"/>
  <c r="I51" i="3"/>
  <c r="H51" i="3"/>
  <c r="G51" i="3"/>
  <c r="F51" i="3"/>
  <c r="E51" i="3"/>
  <c r="D51" i="3"/>
  <c r="C51" i="3"/>
  <c r="K50" i="3"/>
  <c r="J50" i="3"/>
  <c r="I50" i="3"/>
  <c r="H50" i="3"/>
  <c r="G50" i="3"/>
  <c r="F50" i="3"/>
  <c r="E50" i="3"/>
  <c r="D50" i="3"/>
  <c r="C50" i="3"/>
  <c r="K49" i="3"/>
  <c r="J49" i="3"/>
  <c r="I49" i="3"/>
  <c r="H49" i="3"/>
  <c r="G49" i="3"/>
  <c r="F49" i="3"/>
  <c r="E49" i="3"/>
  <c r="D49" i="3"/>
  <c r="C49" i="3"/>
  <c r="K48" i="3"/>
  <c r="J48" i="3"/>
  <c r="I48" i="3"/>
  <c r="H48" i="3"/>
  <c r="G48" i="3"/>
  <c r="F48" i="3"/>
  <c r="E48" i="3"/>
  <c r="D48" i="3"/>
  <c r="C48" i="3"/>
  <c r="K47" i="3"/>
  <c r="J47" i="3"/>
  <c r="I47" i="3"/>
  <c r="H47" i="3"/>
  <c r="G47" i="3"/>
  <c r="F47" i="3"/>
  <c r="E47" i="3"/>
  <c r="D47" i="3"/>
  <c r="C47" i="3"/>
  <c r="K46" i="3"/>
  <c r="J46" i="3"/>
  <c r="I46" i="3"/>
  <c r="H46" i="3"/>
  <c r="G46" i="3"/>
  <c r="F46" i="3"/>
  <c r="E46" i="3"/>
  <c r="D46" i="3"/>
  <c r="C46" i="3"/>
  <c r="K45" i="3"/>
  <c r="J45" i="3"/>
  <c r="I45" i="3"/>
  <c r="H45" i="3"/>
  <c r="G45" i="3"/>
  <c r="F45" i="3"/>
  <c r="E45" i="3"/>
  <c r="D45" i="3"/>
  <c r="C45" i="3"/>
  <c r="K44" i="3"/>
  <c r="J44" i="3"/>
  <c r="I44" i="3"/>
  <c r="H44" i="3"/>
  <c r="G44" i="3"/>
  <c r="F44" i="3"/>
  <c r="E44" i="3"/>
  <c r="D44" i="3"/>
  <c r="C44" i="3"/>
  <c r="K43" i="3"/>
  <c r="J43" i="3"/>
  <c r="I43" i="3"/>
  <c r="H43" i="3"/>
  <c r="G43" i="3"/>
  <c r="F43" i="3"/>
  <c r="E43" i="3"/>
  <c r="D43" i="3"/>
  <c r="C43" i="3"/>
  <c r="K42" i="3"/>
  <c r="J42" i="3"/>
  <c r="I42" i="3"/>
  <c r="H42" i="3"/>
  <c r="G42" i="3"/>
  <c r="F42" i="3"/>
  <c r="E42" i="3"/>
  <c r="D42" i="3"/>
  <c r="C42" i="3"/>
  <c r="K41" i="3"/>
  <c r="J41" i="3"/>
  <c r="I41" i="3"/>
  <c r="H41" i="3"/>
  <c r="G41" i="3"/>
  <c r="F41" i="3"/>
  <c r="E41" i="3"/>
  <c r="D41" i="3"/>
  <c r="C41" i="3"/>
  <c r="K40" i="3"/>
  <c r="J40" i="3"/>
  <c r="I40" i="3"/>
  <c r="H40" i="3"/>
  <c r="G40" i="3"/>
  <c r="F40" i="3"/>
  <c r="E40" i="3"/>
  <c r="D40" i="3"/>
  <c r="C40" i="3"/>
  <c r="K39" i="3"/>
  <c r="J39" i="3"/>
  <c r="I39" i="3"/>
  <c r="H39" i="3"/>
  <c r="G39" i="3"/>
  <c r="F39" i="3"/>
  <c r="E39" i="3"/>
  <c r="D39" i="3"/>
  <c r="C39" i="3"/>
  <c r="K38" i="3"/>
  <c r="J38" i="3"/>
  <c r="I38" i="3"/>
  <c r="H38" i="3"/>
  <c r="G38" i="3"/>
  <c r="F38" i="3"/>
  <c r="E38" i="3"/>
  <c r="D38" i="3"/>
  <c r="C38" i="3"/>
  <c r="K37" i="3"/>
  <c r="J37" i="3"/>
  <c r="I37" i="3"/>
  <c r="H37" i="3"/>
  <c r="G37" i="3"/>
  <c r="F37" i="3"/>
  <c r="E37" i="3"/>
  <c r="D37" i="3"/>
  <c r="C37" i="3"/>
  <c r="K36" i="3"/>
  <c r="J36" i="3"/>
  <c r="I36" i="3"/>
  <c r="H36" i="3"/>
  <c r="G36" i="3"/>
  <c r="F36" i="3"/>
  <c r="E36" i="3"/>
  <c r="D36" i="3"/>
  <c r="C36" i="3"/>
  <c r="K35" i="3"/>
  <c r="J35" i="3"/>
  <c r="I35" i="3"/>
  <c r="H35" i="3"/>
  <c r="G35" i="3"/>
  <c r="F35" i="3"/>
  <c r="E35" i="3"/>
  <c r="D35" i="3"/>
  <c r="C35" i="3"/>
  <c r="K34" i="3"/>
  <c r="J34" i="3"/>
  <c r="I34" i="3"/>
  <c r="H34" i="3"/>
  <c r="G34" i="3"/>
  <c r="F34" i="3"/>
  <c r="E34" i="3"/>
  <c r="D34" i="3"/>
  <c r="C34" i="3"/>
  <c r="K33" i="3"/>
  <c r="J33" i="3"/>
  <c r="I33" i="3"/>
  <c r="H33" i="3"/>
  <c r="G33" i="3"/>
  <c r="F33" i="3"/>
  <c r="E33" i="3"/>
  <c r="D33" i="3"/>
  <c r="C33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21" i="3"/>
  <c r="J21" i="3"/>
  <c r="I21" i="3"/>
  <c r="H21" i="3"/>
  <c r="G21" i="3"/>
  <c r="F21" i="3"/>
  <c r="E21" i="3"/>
  <c r="D21" i="3"/>
  <c r="C21" i="3"/>
  <c r="K20" i="3"/>
  <c r="J20" i="3"/>
  <c r="I20" i="3"/>
  <c r="H20" i="3"/>
  <c r="G20" i="3"/>
  <c r="F20" i="3"/>
  <c r="E20" i="3"/>
  <c r="D20" i="3"/>
  <c r="C20" i="3"/>
  <c r="K19" i="3"/>
  <c r="J19" i="3"/>
  <c r="I19" i="3"/>
  <c r="H19" i="3"/>
  <c r="G19" i="3"/>
  <c r="F19" i="3"/>
  <c r="E19" i="3"/>
  <c r="D19" i="3"/>
  <c r="C19" i="3"/>
  <c r="K18" i="3"/>
  <c r="J18" i="3"/>
  <c r="I18" i="3"/>
  <c r="H18" i="3"/>
  <c r="G18" i="3"/>
  <c r="F18" i="3"/>
  <c r="E18" i="3"/>
  <c r="D18" i="3"/>
  <c r="C18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K15" i="3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K12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K10" i="3"/>
  <c r="J10" i="3"/>
  <c r="I10" i="3"/>
  <c r="H10" i="3"/>
  <c r="G10" i="3"/>
  <c r="F10" i="3"/>
  <c r="E10" i="3"/>
  <c r="D10" i="3"/>
  <c r="C10" i="3"/>
  <c r="K9" i="3"/>
  <c r="J9" i="3"/>
  <c r="I9" i="3"/>
  <c r="H9" i="3"/>
  <c r="G9" i="3"/>
  <c r="F9" i="3"/>
  <c r="E9" i="3"/>
  <c r="D9" i="3"/>
  <c r="C9" i="3"/>
  <c r="K8" i="3"/>
  <c r="J8" i="3"/>
  <c r="I8" i="3"/>
  <c r="H8" i="3"/>
  <c r="G8" i="3"/>
  <c r="F8" i="3"/>
  <c r="E8" i="3"/>
  <c r="D8" i="3"/>
  <c r="C8" i="3"/>
  <c r="K7" i="3"/>
  <c r="J7" i="3"/>
  <c r="I7" i="3"/>
  <c r="H7" i="3"/>
  <c r="G7" i="3"/>
  <c r="F7" i="3"/>
  <c r="E7" i="3"/>
  <c r="D7" i="3"/>
  <c r="C7" i="3"/>
  <c r="K6" i="3"/>
  <c r="K2" i="3" s="1"/>
  <c r="J6" i="3"/>
  <c r="I6" i="3"/>
  <c r="H6" i="3"/>
  <c r="G6" i="3"/>
  <c r="F6" i="3"/>
  <c r="E6" i="3"/>
  <c r="D6" i="3"/>
  <c r="C6" i="3"/>
  <c r="K5" i="3"/>
  <c r="J5" i="3"/>
  <c r="I5" i="3"/>
  <c r="H5" i="3"/>
  <c r="H2" i="3" s="1"/>
  <c r="G5" i="3"/>
  <c r="F5" i="3"/>
  <c r="E5" i="3"/>
  <c r="D5" i="3"/>
  <c r="C5" i="3"/>
  <c r="K4" i="3"/>
  <c r="J4" i="3"/>
  <c r="I4" i="3"/>
  <c r="H4" i="3"/>
  <c r="G4" i="3"/>
  <c r="F4" i="3"/>
  <c r="E4" i="3"/>
  <c r="D4" i="3"/>
  <c r="C4" i="3"/>
  <c r="K3" i="3"/>
  <c r="J3" i="3"/>
  <c r="I3" i="3"/>
  <c r="H3" i="3"/>
  <c r="G3" i="3"/>
  <c r="G2" i="3" s="1"/>
  <c r="F3" i="3"/>
  <c r="F2" i="3" s="1"/>
  <c r="E3" i="3"/>
  <c r="E2" i="3" s="1"/>
  <c r="D3" i="3"/>
  <c r="D2" i="3" s="1"/>
  <c r="C3" i="3"/>
  <c r="J2" i="3"/>
  <c r="I2" i="3"/>
  <c r="C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<sst xmlns="http://schemas.openxmlformats.org/spreadsheetml/2006/main" count="642" uniqueCount="232">
  <si>
    <t>Toronto W01</t>
  </si>
  <si>
    <t>Toronto W02</t>
  </si>
  <si>
    <t>Toronto W03</t>
  </si>
  <si>
    <t>Toronto W04</t>
  </si>
  <si>
    <t>Toronto W05</t>
  </si>
  <si>
    <t>Toronto W06</t>
  </si>
  <si>
    <t>Toronto W07</t>
  </si>
  <si>
    <t>Toronto W08</t>
  </si>
  <si>
    <t>Toronto W09</t>
  </si>
  <si>
    <t>Toronto W10</t>
  </si>
  <si>
    <t>Toronto C01</t>
  </si>
  <si>
    <t>Toronto C02</t>
  </si>
  <si>
    <t>Toronto C03</t>
  </si>
  <si>
    <t>Toronto C04</t>
  </si>
  <si>
    <t>Toronto C06</t>
  </si>
  <si>
    <t>Toronto C07</t>
  </si>
  <si>
    <t>Toronto C08</t>
  </si>
  <si>
    <t>Toronto C09</t>
  </si>
  <si>
    <t>Toronto C10</t>
  </si>
  <si>
    <t>Toronto C11</t>
  </si>
  <si>
    <t>Toronto C12</t>
  </si>
  <si>
    <t>Toronto C13</t>
  </si>
  <si>
    <t>Toronto C14</t>
  </si>
  <si>
    <t>Toronto C15</t>
  </si>
  <si>
    <t>Toronto E01</t>
  </si>
  <si>
    <t>Toronto E02</t>
  </si>
  <si>
    <t>Toronto E03</t>
  </si>
  <si>
    <t>Toronto E04</t>
  </si>
  <si>
    <t>Toronto E05</t>
  </si>
  <si>
    <t>Toronto E06</t>
  </si>
  <si>
    <t>Toronto E07</t>
  </si>
  <si>
    <t>Toronto E08</t>
  </si>
  <si>
    <t>Toronto E09</t>
  </si>
  <si>
    <t>Toronto E10</t>
  </si>
  <si>
    <t>Toronto E11</t>
  </si>
  <si>
    <t>2011 Average Price</t>
  </si>
  <si>
    <t>2012 Average Price</t>
  </si>
  <si>
    <t>2013 Average Price</t>
  </si>
  <si>
    <t>2014 Average Price</t>
  </si>
  <si>
    <t>2015 Average Price</t>
  </si>
  <si>
    <t>2016 Average Price</t>
  </si>
  <si>
    <t>2017 Average Price</t>
  </si>
  <si>
    <t>2018 Average Price</t>
  </si>
  <si>
    <t>2019 Average Price</t>
  </si>
  <si>
    <t>District (X)</t>
  </si>
  <si>
    <t>C02</t>
  </si>
  <si>
    <t>C10</t>
  </si>
  <si>
    <t>W05</t>
  </si>
  <si>
    <t>W04</t>
  </si>
  <si>
    <t>W02</t>
  </si>
  <si>
    <t>C07</t>
  </si>
  <si>
    <t>C12</t>
  </si>
  <si>
    <t>C11</t>
  </si>
  <si>
    <t>C01</t>
  </si>
  <si>
    <t>W06</t>
  </si>
  <si>
    <t>E07</t>
  </si>
  <si>
    <t>W08</t>
  </si>
  <si>
    <t>E09</t>
  </si>
  <si>
    <t>C08</t>
  </si>
  <si>
    <t>W10</t>
  </si>
  <si>
    <t>C14</t>
  </si>
  <si>
    <t>E01</t>
  </si>
  <si>
    <t>E03</t>
  </si>
  <si>
    <t>E06</t>
  </si>
  <si>
    <t>C03</t>
  </si>
  <si>
    <t>C13</t>
  </si>
  <si>
    <t>C15</t>
  </si>
  <si>
    <t>W03</t>
  </si>
  <si>
    <t>W01</t>
  </si>
  <si>
    <t>C09</t>
  </si>
  <si>
    <t>E10</t>
  </si>
  <si>
    <t>E08</t>
  </si>
  <si>
    <t>W07</t>
  </si>
  <si>
    <t>E05</t>
  </si>
  <si>
    <t>E02</t>
  </si>
  <si>
    <t>E04</t>
  </si>
  <si>
    <t>W09</t>
  </si>
  <si>
    <t>C06</t>
  </si>
  <si>
    <t>C04</t>
  </si>
  <si>
    <t>AREA_NAME</t>
  </si>
  <si>
    <t>Wychwood</t>
  </si>
  <si>
    <t>Yonge-Eglinton</t>
  </si>
  <si>
    <t>Yonge-St.Clair</t>
  </si>
  <si>
    <t>York University Heights</t>
  </si>
  <si>
    <t>Yorkdale-Glen Park</t>
  </si>
  <si>
    <t>Lambton Baby Point</t>
  </si>
  <si>
    <t>Lansing-Westgate</t>
  </si>
  <si>
    <t>Lawrence Park North</t>
  </si>
  <si>
    <t>Lawrence Park South</t>
  </si>
  <si>
    <t>Leaside-Bennington</t>
  </si>
  <si>
    <t>Little Portugal</t>
  </si>
  <si>
    <t>Long Branch</t>
  </si>
  <si>
    <t>Malvern</t>
  </si>
  <si>
    <t>Maple Leaf</t>
  </si>
  <si>
    <t>Markland Wood</t>
  </si>
  <si>
    <t>Milliken</t>
  </si>
  <si>
    <t>Mimico includes Humber Bay Shores</t>
  </si>
  <si>
    <t>Morningside</t>
  </si>
  <si>
    <t>Moss Park</t>
  </si>
  <si>
    <t>Mount Dennis</t>
  </si>
  <si>
    <t>Mount Olive-Silverstone-Jamestown</t>
  </si>
  <si>
    <t>Mount Pleasant East</t>
  </si>
  <si>
    <t>Mount Pleasant West</t>
  </si>
  <si>
    <t>New Toronto</t>
  </si>
  <si>
    <t>Newtonbrook East</t>
  </si>
  <si>
    <t>Newtonbrook West</t>
  </si>
  <si>
    <t>Niagara</t>
  </si>
  <si>
    <t>North Riverdale</t>
  </si>
  <si>
    <t>North St.James Town</t>
  </si>
  <si>
    <t>O'Connor-Parkview</t>
  </si>
  <si>
    <t>Oakridge</t>
  </si>
  <si>
    <t>Oakwood Village</t>
  </si>
  <si>
    <t>Old East York</t>
  </si>
  <si>
    <t>Palmerston-Little Italy</t>
  </si>
  <si>
    <t>Parkwoods-Donalda</t>
  </si>
  <si>
    <t>Pelmo Park-Humberlea</t>
  </si>
  <si>
    <t>Playter Estates-Danforth</t>
  </si>
  <si>
    <t>Pleasant View</t>
  </si>
  <si>
    <t>Princess-Rosethorn</t>
  </si>
  <si>
    <t>Regent Park</t>
  </si>
  <si>
    <t>Rexdale-Kipling</t>
  </si>
  <si>
    <t>Rockcliffe-Smythe</t>
  </si>
  <si>
    <t>Roncesvalles</t>
  </si>
  <si>
    <t>Rosedale-Moore Park</t>
  </si>
  <si>
    <t>Rouge</t>
  </si>
  <si>
    <t>Runnymede-Bloor West Village</t>
  </si>
  <si>
    <t>Rustic</t>
  </si>
  <si>
    <t>Scarborough Village</t>
  </si>
  <si>
    <t>South Parkdale</t>
  </si>
  <si>
    <t>South Riverdale</t>
  </si>
  <si>
    <t>St.Andrew-Windfields</t>
  </si>
  <si>
    <t>Steeles</t>
  </si>
  <si>
    <t>Stonegate-Queensway</t>
  </si>
  <si>
    <t>Tam O'Shanter-Sullivan</t>
  </si>
  <si>
    <t>Taylor-Massey</t>
  </si>
  <si>
    <t>The Beaches</t>
  </si>
  <si>
    <t>Thistletown-Beaumond Heights</t>
  </si>
  <si>
    <t>Thorncliffe Park</t>
  </si>
  <si>
    <t>Trinity-Bellwoods</t>
  </si>
  <si>
    <t>University</t>
  </si>
  <si>
    <t>Victoria Village</t>
  </si>
  <si>
    <t>Waterfront Communities-The Island</t>
  </si>
  <si>
    <t>West Hill</t>
  </si>
  <si>
    <t>West Humber-Clairville</t>
  </si>
  <si>
    <t>Westminster-Branson</t>
  </si>
  <si>
    <t>Weston</t>
  </si>
  <si>
    <t>Weston-Pellam Park</t>
  </si>
  <si>
    <t>Wexford/Maryvale</t>
  </si>
  <si>
    <t>Willowdale East</t>
  </si>
  <si>
    <t>Willowdale West</t>
  </si>
  <si>
    <t>Willowridge-Martingrove-Richview</t>
  </si>
  <si>
    <t>Woburn</t>
  </si>
  <si>
    <t>Woodbine Corridor</t>
  </si>
  <si>
    <t>Woodbine-Lumsden</t>
  </si>
  <si>
    <t>Agincourt North</t>
  </si>
  <si>
    <t>Agincourt South-Malvern West</t>
  </si>
  <si>
    <t>Alderwood</t>
  </si>
  <si>
    <t>Annex</t>
  </si>
  <si>
    <t>Banbury-Don Mills</t>
  </si>
  <si>
    <t>Bathurst Manor</t>
  </si>
  <si>
    <t>Bay Street Corridor</t>
  </si>
  <si>
    <t>Bayview Village</t>
  </si>
  <si>
    <t>Bayview Woods-Steeles</t>
  </si>
  <si>
    <t>Bedford Park-Nortown</t>
  </si>
  <si>
    <t>Beechborough-Greenbrook</t>
  </si>
  <si>
    <t>Bendale</t>
  </si>
  <si>
    <t>Birchcliffe-Cliffside</t>
  </si>
  <si>
    <t>Black Creek</t>
  </si>
  <si>
    <t>Blake-Jones</t>
  </si>
  <si>
    <t>Briar Hill-Belgravia</t>
  </si>
  <si>
    <t>Bridle Path-Sunnybrook-York Mills</t>
  </si>
  <si>
    <t>Broadview North</t>
  </si>
  <si>
    <t>Brookhaven-Amesbury</t>
  </si>
  <si>
    <t>Cabbagetown-South St.James Town</t>
  </si>
  <si>
    <t>Caledonia-Fairbank</t>
  </si>
  <si>
    <t>Casa Loma</t>
  </si>
  <si>
    <t>Centennial Scarborough</t>
  </si>
  <si>
    <t>Church-Yonge Corridor</t>
  </si>
  <si>
    <t>Clairlea-Birchmount</t>
  </si>
  <si>
    <t>Clanton Park</t>
  </si>
  <si>
    <t>Cliffcrest</t>
  </si>
  <si>
    <t>Corso Italia-Davenport</t>
  </si>
  <si>
    <t>Danforth</t>
  </si>
  <si>
    <t>Danforth East York</t>
  </si>
  <si>
    <t>Don Valley Village</t>
  </si>
  <si>
    <t>Dorset Park</t>
  </si>
  <si>
    <t>Dovercourt-Wallace Emerson-Junction</t>
  </si>
  <si>
    <t>Downsview-Roding-CFB</t>
  </si>
  <si>
    <t>Dufferin Grove</t>
  </si>
  <si>
    <t>East End-Danforth</t>
  </si>
  <si>
    <t>Edenbridge-Humber Valley</t>
  </si>
  <si>
    <t>Eglinton East</t>
  </si>
  <si>
    <t>Elms-Old Rexdale</t>
  </si>
  <si>
    <t>Englemount-Lawrence</t>
  </si>
  <si>
    <t>Eringate-Centennial-West Deane</t>
  </si>
  <si>
    <t>Etobicoke West Mall</t>
  </si>
  <si>
    <t>Flemingdon Park</t>
  </si>
  <si>
    <t>Forest Hill North</t>
  </si>
  <si>
    <t>Forest Hill South</t>
  </si>
  <si>
    <t>Glenfield-Jane Heights</t>
  </si>
  <si>
    <t>Greenwood-Coxwell</t>
  </si>
  <si>
    <t>Guildwood</t>
  </si>
  <si>
    <t>Henry Farm</t>
  </si>
  <si>
    <t>High Park North</t>
  </si>
  <si>
    <t>High Park-Swansea</t>
  </si>
  <si>
    <t>Highland Creek</t>
  </si>
  <si>
    <t>Hillcrest Village</t>
  </si>
  <si>
    <t>Humber Heights-Westmount</t>
  </si>
  <si>
    <t>Humber Summit</t>
  </si>
  <si>
    <t>Humbermede</t>
  </si>
  <si>
    <t>Humewood-Cedarvale</t>
  </si>
  <si>
    <t>Ionview</t>
  </si>
  <si>
    <t>Islington-City Centre West</t>
  </si>
  <si>
    <t>Junction Area</t>
  </si>
  <si>
    <t>Keelesdale-Eglinton West</t>
  </si>
  <si>
    <t>Kennedy Park</t>
  </si>
  <si>
    <t>Kensington-Chinatown</t>
  </si>
  <si>
    <t>Kingsview Village-The Westway</t>
  </si>
  <si>
    <t>Kingsway South</t>
  </si>
  <si>
    <t>L'Amoreaux</t>
  </si>
  <si>
    <t>District</t>
  </si>
  <si>
    <t>City of Toronto Average</t>
  </si>
  <si>
    <t>NA</t>
  </si>
  <si>
    <t>AvgPrice2011</t>
  </si>
  <si>
    <t>AvgPrice2012</t>
  </si>
  <si>
    <t>AvgPrice2013</t>
  </si>
  <si>
    <t>AvgPrice2014</t>
  </si>
  <si>
    <t>AvgPrice2015</t>
  </si>
  <si>
    <t>AvgPrice2016</t>
  </si>
  <si>
    <t>AvgPrice2017</t>
  </si>
  <si>
    <t>AvgPrice2018</t>
  </si>
  <si>
    <t>AvgPrice2019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</si>
</sst>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Font="1"/>
    <xf numFmtId="0" fontId="2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1" fontId="0" fillId="0" borderId="0" xfId="0" applyNumberFormat="1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6D-D21F-ED48-AB31-8C1BABB2E2F3}">
  <dimension ref="A1:M142"/>
  <sheetViews>
    <sheetView zoomScale="110" zoomScaleNormal="110" workbookViewId="0">
      <selection activeCell="N11" sqref="N11"/>
    </sheetView>
  </sheetViews>
  <sheetFormatPr baseColWidth="10" defaultRowHeight="16" x14ac:dyDescent="0.2"/>
  <cols>
    <col min="1" max="1" width="21.6640625" customWidth="1"/>
    <col min="3" max="6" width="11.1640625" style="6" bestFit="1" customWidth="1"/>
    <col min="7" max="7" width="12.6640625" style="6" bestFit="1" customWidth="1"/>
    <col min="8" max="8" width="11.1640625" style="6" bestFit="1" customWidth="1"/>
    <col min="9" max="11" width="12.6640625" style="6" bestFit="1" customWidth="1"/>
  </cols>
  <sheetData>
    <row r="1" spans="1:13" x14ac:dyDescent="0.2">
      <c r="A1" s="1" t="s">
        <v>79</v>
      </c>
      <c r="B1" s="1" t="s">
        <v>44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M1" s="4" t="str">
        <f>C1</f>
        <v>2011 Average Price</v>
      </c>
    </row>
    <row r="2" spans="1:13" x14ac:dyDescent="0.2">
      <c r="A2" s="3" t="s">
        <v>221</v>
      </c>
      <c r="B2" s="3" t="s">
        <v>222</v>
      </c>
      <c r="C2" s="7">
        <v>316305.89285714284</v>
      </c>
      <c r="D2" s="7">
        <v>333895.59999999998</v>
      </c>
      <c r="E2" s="7">
        <v>331658.11428571428</v>
      </c>
      <c r="F2" s="7">
        <v>357005.21428571426</v>
      </c>
      <c r="G2" s="7">
        <v>374919.98571428569</v>
      </c>
      <c r="H2" s="7">
        <v>407034.32142857142</v>
      </c>
      <c r="I2" s="7">
        <v>496522.73571428569</v>
      </c>
      <c r="J2" s="7">
        <v>539980.59285714291</v>
      </c>
      <c r="K2" s="7">
        <v>587288.07142857148</v>
      </c>
      <c r="M2" s="7" t="str">
        <f>"'"&amp;ROUND(C2,0)&amp;"',"</f>
        <v>'316306',</v>
      </c>
    </row>
    <row r="3" spans="1:13" x14ac:dyDescent="0.2">
      <c r="A3" t="s">
        <v>80</v>
      </c>
      <c r="B3" t="s">
        <v>45</v>
      </c>
      <c r="C3" s="6">
        <v>714314</v>
      </c>
      <c r="D3" s="6">
        <v>839111</v>
      </c>
      <c r="E3" s="6">
        <v>766736</v>
      </c>
      <c r="F3" s="6">
        <v>952139</v>
      </c>
      <c r="G3" s="6">
        <v>1078036</v>
      </c>
      <c r="H3" s="6">
        <v>955023</v>
      </c>
      <c r="I3" s="6">
        <v>1004927</v>
      </c>
      <c r="J3" s="6">
        <v>1146225</v>
      </c>
      <c r="K3" s="6">
        <v>1193506</v>
      </c>
    </row>
    <row r="4" spans="1:13" x14ac:dyDescent="0.2">
      <c r="A4" t="s">
        <v>81</v>
      </c>
      <c r="B4" t="s">
        <v>46</v>
      </c>
      <c r="C4" s="6">
        <v>563854</v>
      </c>
      <c r="D4" s="6">
        <v>457118</v>
      </c>
      <c r="E4" s="6">
        <v>469869</v>
      </c>
      <c r="F4" s="6">
        <v>489977</v>
      </c>
      <c r="G4" s="6">
        <v>554170</v>
      </c>
      <c r="H4" s="6">
        <v>533638</v>
      </c>
      <c r="I4" s="6">
        <v>638565</v>
      </c>
      <c r="J4" s="6">
        <v>704492</v>
      </c>
      <c r="K4" s="6">
        <v>706420</v>
      </c>
    </row>
    <row r="5" spans="1:13" x14ac:dyDescent="0.2">
      <c r="A5" t="s">
        <v>82</v>
      </c>
      <c r="B5" t="s">
        <v>45</v>
      </c>
      <c r="C5" s="6">
        <v>714314</v>
      </c>
      <c r="D5" s="6">
        <v>839111</v>
      </c>
      <c r="E5" s="6">
        <v>766736</v>
      </c>
      <c r="F5" s="6">
        <v>952139</v>
      </c>
      <c r="G5" s="6">
        <v>1078036</v>
      </c>
      <c r="H5" s="6">
        <v>955023</v>
      </c>
      <c r="I5" s="6">
        <v>1004927</v>
      </c>
      <c r="J5" s="6">
        <v>1146225</v>
      </c>
      <c r="K5" s="6">
        <v>1193506</v>
      </c>
    </row>
    <row r="6" spans="1:13" x14ac:dyDescent="0.2">
      <c r="A6" t="s">
        <v>83</v>
      </c>
      <c r="B6" t="s">
        <v>47</v>
      </c>
      <c r="C6" s="6">
        <v>149934</v>
      </c>
      <c r="D6" s="6">
        <v>179463</v>
      </c>
      <c r="E6" s="6">
        <v>203779</v>
      </c>
      <c r="F6" s="6">
        <v>202632</v>
      </c>
      <c r="G6" s="6">
        <v>227809</v>
      </c>
      <c r="H6" s="6">
        <v>261944</v>
      </c>
      <c r="I6" s="6">
        <v>282638</v>
      </c>
      <c r="J6" s="6">
        <v>342793</v>
      </c>
      <c r="K6" s="6">
        <v>407395</v>
      </c>
    </row>
    <row r="7" spans="1:13" x14ac:dyDescent="0.2">
      <c r="A7" t="s">
        <v>84</v>
      </c>
      <c r="B7" t="s">
        <v>48</v>
      </c>
      <c r="C7" s="6">
        <v>182682</v>
      </c>
      <c r="D7" s="6">
        <v>183950</v>
      </c>
      <c r="E7" s="6">
        <v>220779</v>
      </c>
      <c r="F7" s="6">
        <v>207818</v>
      </c>
      <c r="G7" s="6">
        <v>239010</v>
      </c>
      <c r="H7" s="6">
        <v>308862</v>
      </c>
      <c r="I7" s="6">
        <v>365449</v>
      </c>
      <c r="J7" s="6">
        <v>413764</v>
      </c>
      <c r="K7" s="6">
        <v>456438</v>
      </c>
    </row>
    <row r="8" spans="1:13" x14ac:dyDescent="0.2">
      <c r="A8" t="s">
        <v>85</v>
      </c>
      <c r="B8" t="s">
        <v>49</v>
      </c>
      <c r="C8" s="6">
        <v>353283</v>
      </c>
      <c r="D8" s="6">
        <v>371398</v>
      </c>
      <c r="E8" s="6">
        <v>372150</v>
      </c>
      <c r="F8" s="6">
        <v>402243</v>
      </c>
      <c r="G8" s="6">
        <v>371473</v>
      </c>
      <c r="H8" s="6">
        <v>438538</v>
      </c>
      <c r="I8" s="6">
        <v>539020</v>
      </c>
      <c r="J8" s="6">
        <v>643642</v>
      </c>
      <c r="K8" s="6">
        <v>668225</v>
      </c>
    </row>
    <row r="9" spans="1:13" x14ac:dyDescent="0.2">
      <c r="A9" t="s">
        <v>86</v>
      </c>
      <c r="B9" t="s">
        <v>50</v>
      </c>
      <c r="C9" s="6">
        <v>351254</v>
      </c>
      <c r="D9" s="6">
        <v>343529</v>
      </c>
      <c r="E9" s="6">
        <v>352433</v>
      </c>
      <c r="F9" s="6">
        <v>353440</v>
      </c>
      <c r="G9" s="6">
        <v>399342</v>
      </c>
      <c r="H9" s="6">
        <v>439497</v>
      </c>
      <c r="I9" s="6">
        <v>568002</v>
      </c>
      <c r="J9" s="6">
        <v>558430</v>
      </c>
      <c r="K9" s="6">
        <v>617363</v>
      </c>
    </row>
    <row r="10" spans="1:13" x14ac:dyDescent="0.2">
      <c r="A10" t="s">
        <v>87</v>
      </c>
      <c r="B10" t="s">
        <v>51</v>
      </c>
      <c r="C10" s="6">
        <v>476995</v>
      </c>
      <c r="D10" s="6">
        <v>673660</v>
      </c>
      <c r="E10" s="6">
        <v>620644</v>
      </c>
      <c r="F10" s="6">
        <v>684876</v>
      </c>
      <c r="G10" s="6">
        <v>849539</v>
      </c>
      <c r="H10" s="6">
        <v>856814</v>
      </c>
      <c r="I10" s="6">
        <v>1382429</v>
      </c>
      <c r="J10" s="6">
        <v>975553</v>
      </c>
      <c r="K10" s="6">
        <v>910883</v>
      </c>
    </row>
    <row r="11" spans="1:13" x14ac:dyDescent="0.2">
      <c r="A11" t="s">
        <v>88</v>
      </c>
      <c r="B11" t="s">
        <v>46</v>
      </c>
      <c r="C11" s="6">
        <v>563854</v>
      </c>
      <c r="D11" s="6">
        <v>457118</v>
      </c>
      <c r="E11" s="6">
        <v>469869</v>
      </c>
      <c r="F11" s="6">
        <v>489977</v>
      </c>
      <c r="G11" s="6">
        <v>554170</v>
      </c>
      <c r="H11" s="6">
        <v>533638</v>
      </c>
      <c r="I11" s="6">
        <v>638565</v>
      </c>
      <c r="J11" s="6">
        <v>704492</v>
      </c>
      <c r="K11" s="6">
        <v>706420</v>
      </c>
    </row>
    <row r="12" spans="1:13" x14ac:dyDescent="0.2">
      <c r="A12" t="s">
        <v>89</v>
      </c>
      <c r="B12" t="s">
        <v>52</v>
      </c>
      <c r="C12" s="6">
        <v>241756</v>
      </c>
      <c r="D12" s="6">
        <v>225329</v>
      </c>
      <c r="E12" s="6">
        <v>221921</v>
      </c>
      <c r="F12" s="6">
        <v>252953</v>
      </c>
      <c r="G12" s="6">
        <v>275601</v>
      </c>
      <c r="H12" s="6">
        <v>314875</v>
      </c>
      <c r="I12" s="6">
        <v>403536</v>
      </c>
      <c r="J12" s="6">
        <v>442576</v>
      </c>
      <c r="K12" s="6">
        <v>456621</v>
      </c>
    </row>
    <row r="13" spans="1:13" x14ac:dyDescent="0.2">
      <c r="A13" t="s">
        <v>90</v>
      </c>
      <c r="B13" t="s">
        <v>53</v>
      </c>
      <c r="C13" s="6">
        <v>416304</v>
      </c>
      <c r="D13" s="6">
        <v>405257</v>
      </c>
      <c r="E13" s="6">
        <v>428612</v>
      </c>
      <c r="F13" s="6">
        <v>442798</v>
      </c>
      <c r="G13" s="6">
        <v>461085</v>
      </c>
      <c r="H13" s="6">
        <v>501458</v>
      </c>
      <c r="I13" s="6">
        <v>614867</v>
      </c>
      <c r="J13" s="6">
        <v>684002</v>
      </c>
      <c r="K13" s="6">
        <v>713678</v>
      </c>
    </row>
    <row r="14" spans="1:13" x14ac:dyDescent="0.2">
      <c r="A14" t="s">
        <v>91</v>
      </c>
      <c r="B14" t="s">
        <v>54</v>
      </c>
      <c r="C14" s="6">
        <v>368092</v>
      </c>
      <c r="D14" s="6">
        <v>375260</v>
      </c>
      <c r="E14" s="6">
        <v>376253</v>
      </c>
      <c r="F14" s="6">
        <v>375920</v>
      </c>
      <c r="G14" s="6">
        <v>398996</v>
      </c>
      <c r="H14" s="6">
        <v>438473</v>
      </c>
      <c r="I14" s="6">
        <v>516201</v>
      </c>
      <c r="J14" s="6">
        <v>595349</v>
      </c>
      <c r="K14" s="6">
        <v>615858</v>
      </c>
    </row>
    <row r="15" spans="1:13" x14ac:dyDescent="0.2">
      <c r="A15" t="s">
        <v>92</v>
      </c>
      <c r="B15" t="s">
        <v>55</v>
      </c>
      <c r="C15" s="6">
        <v>229832</v>
      </c>
      <c r="D15" s="6">
        <v>223401</v>
      </c>
      <c r="E15" s="6">
        <v>232908</v>
      </c>
      <c r="F15" s="6">
        <v>254126</v>
      </c>
      <c r="G15" s="6">
        <v>266932</v>
      </c>
      <c r="H15" s="6">
        <v>302657</v>
      </c>
      <c r="I15" s="6">
        <v>381355</v>
      </c>
      <c r="J15" s="6">
        <v>400839</v>
      </c>
      <c r="K15" s="6">
        <v>429925</v>
      </c>
    </row>
    <row r="16" spans="1:13" x14ac:dyDescent="0.2">
      <c r="A16" t="s">
        <v>93</v>
      </c>
      <c r="B16" t="s">
        <v>48</v>
      </c>
      <c r="C16" s="6">
        <v>182682</v>
      </c>
      <c r="D16" s="6">
        <v>183950</v>
      </c>
      <c r="E16" s="6">
        <v>220779</v>
      </c>
      <c r="F16" s="6">
        <v>207818</v>
      </c>
      <c r="G16" s="6">
        <v>239010</v>
      </c>
      <c r="H16" s="6">
        <v>308862</v>
      </c>
      <c r="I16" s="6">
        <v>365449</v>
      </c>
      <c r="J16" s="6">
        <v>413764</v>
      </c>
      <c r="K16" s="6">
        <v>456438</v>
      </c>
    </row>
    <row r="17" spans="1:11" x14ac:dyDescent="0.2">
      <c r="A17" t="s">
        <v>94</v>
      </c>
      <c r="B17" t="s">
        <v>56</v>
      </c>
      <c r="C17" s="6">
        <v>301143</v>
      </c>
      <c r="D17" s="6">
        <v>315760</v>
      </c>
      <c r="E17" s="6">
        <v>313820</v>
      </c>
      <c r="F17" s="6">
        <v>327602</v>
      </c>
      <c r="G17" s="6">
        <v>353405</v>
      </c>
      <c r="H17" s="6">
        <v>384248</v>
      </c>
      <c r="I17" s="6">
        <v>443103</v>
      </c>
      <c r="J17" s="6">
        <v>501311</v>
      </c>
      <c r="K17" s="6">
        <v>545753</v>
      </c>
    </row>
    <row r="18" spans="1:11" x14ac:dyDescent="0.2">
      <c r="A18" t="s">
        <v>95</v>
      </c>
      <c r="B18" t="s">
        <v>55</v>
      </c>
      <c r="C18" s="6">
        <v>229832</v>
      </c>
      <c r="D18" s="6">
        <v>223401</v>
      </c>
      <c r="E18" s="6">
        <v>232908</v>
      </c>
      <c r="F18" s="6">
        <v>254126</v>
      </c>
      <c r="G18" s="6">
        <v>266932</v>
      </c>
      <c r="H18" s="6">
        <v>302657</v>
      </c>
      <c r="I18" s="6">
        <v>381355</v>
      </c>
      <c r="J18" s="6">
        <v>400839</v>
      </c>
      <c r="K18" s="6">
        <v>429925</v>
      </c>
    </row>
    <row r="19" spans="1:11" x14ac:dyDescent="0.2">
      <c r="A19" t="s">
        <v>96</v>
      </c>
      <c r="B19" t="s">
        <v>54</v>
      </c>
      <c r="C19" s="6">
        <v>368092</v>
      </c>
      <c r="D19" s="6">
        <v>375260</v>
      </c>
      <c r="E19" s="6">
        <v>376253</v>
      </c>
      <c r="F19" s="6">
        <v>375920</v>
      </c>
      <c r="G19" s="6">
        <v>398996</v>
      </c>
      <c r="H19" s="6">
        <v>438473</v>
      </c>
      <c r="I19" s="6">
        <v>516201</v>
      </c>
      <c r="J19" s="6">
        <v>595349</v>
      </c>
      <c r="K19" s="6">
        <v>615858</v>
      </c>
    </row>
    <row r="20" spans="1:11" x14ac:dyDescent="0.2">
      <c r="A20" t="s">
        <v>97</v>
      </c>
      <c r="B20" t="s">
        <v>57</v>
      </c>
      <c r="C20" s="6">
        <v>238025</v>
      </c>
      <c r="D20" s="6">
        <v>241553</v>
      </c>
      <c r="E20" s="6">
        <v>242197</v>
      </c>
      <c r="F20" s="6">
        <v>268107</v>
      </c>
      <c r="G20" s="6">
        <v>273988</v>
      </c>
      <c r="H20" s="6">
        <v>302408</v>
      </c>
      <c r="I20" s="6">
        <v>387423</v>
      </c>
      <c r="J20" s="6">
        <v>411051</v>
      </c>
      <c r="K20" s="6">
        <v>448522</v>
      </c>
    </row>
    <row r="21" spans="1:11" x14ac:dyDescent="0.2">
      <c r="A21" t="s">
        <v>98</v>
      </c>
      <c r="B21" t="s">
        <v>58</v>
      </c>
      <c r="C21" s="6">
        <v>384748</v>
      </c>
      <c r="D21" s="6">
        <v>401436</v>
      </c>
      <c r="E21" s="6">
        <v>403976</v>
      </c>
      <c r="F21" s="6">
        <v>437874</v>
      </c>
      <c r="G21" s="6">
        <v>430636</v>
      </c>
      <c r="H21" s="6">
        <v>483833</v>
      </c>
      <c r="I21" s="6">
        <v>597910</v>
      </c>
      <c r="J21" s="6">
        <v>673248</v>
      </c>
      <c r="K21" s="6">
        <v>712111</v>
      </c>
    </row>
    <row r="22" spans="1:11" x14ac:dyDescent="0.2">
      <c r="A22" t="s">
        <v>99</v>
      </c>
      <c r="B22" t="s">
        <v>48</v>
      </c>
      <c r="C22" s="6">
        <v>182682</v>
      </c>
      <c r="D22" s="6">
        <v>183950</v>
      </c>
      <c r="E22" s="6">
        <v>220779</v>
      </c>
      <c r="F22" s="6">
        <v>207818</v>
      </c>
      <c r="G22" s="6">
        <v>239010</v>
      </c>
      <c r="H22" s="6">
        <v>308862</v>
      </c>
      <c r="I22" s="6">
        <v>365449</v>
      </c>
      <c r="J22" s="6">
        <v>413764</v>
      </c>
      <c r="K22" s="6">
        <v>456438</v>
      </c>
    </row>
    <row r="23" spans="1:11" x14ac:dyDescent="0.2">
      <c r="A23" t="s">
        <v>100</v>
      </c>
      <c r="B23" t="s">
        <v>59</v>
      </c>
      <c r="C23" s="6">
        <v>188260</v>
      </c>
      <c r="D23" s="6">
        <v>179503</v>
      </c>
      <c r="E23" s="6">
        <v>167722</v>
      </c>
      <c r="F23" s="6">
        <v>188252</v>
      </c>
      <c r="G23" s="6">
        <v>203186</v>
      </c>
      <c r="H23" s="6">
        <v>233132</v>
      </c>
      <c r="I23" s="6">
        <v>305194</v>
      </c>
      <c r="J23" s="6">
        <v>331714</v>
      </c>
      <c r="K23" s="6">
        <v>387794</v>
      </c>
    </row>
    <row r="24" spans="1:11" x14ac:dyDescent="0.2">
      <c r="A24" t="s">
        <v>101</v>
      </c>
      <c r="B24" t="s">
        <v>46</v>
      </c>
      <c r="C24" s="6">
        <v>563854</v>
      </c>
      <c r="D24" s="6">
        <v>457118</v>
      </c>
      <c r="E24" s="6">
        <v>469869</v>
      </c>
      <c r="F24" s="6">
        <v>489977</v>
      </c>
      <c r="G24" s="6">
        <v>554170</v>
      </c>
      <c r="H24" s="6">
        <v>533638</v>
      </c>
      <c r="I24" s="6">
        <v>638565</v>
      </c>
      <c r="J24" s="6">
        <v>704492</v>
      </c>
      <c r="K24" s="6">
        <v>706420</v>
      </c>
    </row>
    <row r="25" spans="1:11" x14ac:dyDescent="0.2">
      <c r="A25" t="s">
        <v>102</v>
      </c>
      <c r="B25" t="s">
        <v>46</v>
      </c>
      <c r="C25" s="6">
        <v>563854</v>
      </c>
      <c r="D25" s="6">
        <v>457118</v>
      </c>
      <c r="E25" s="6">
        <v>469869</v>
      </c>
      <c r="F25" s="6">
        <v>489977</v>
      </c>
      <c r="G25" s="6">
        <v>554170</v>
      </c>
      <c r="H25" s="6">
        <v>533638</v>
      </c>
      <c r="I25" s="6">
        <v>638565</v>
      </c>
      <c r="J25" s="6">
        <v>704492</v>
      </c>
      <c r="K25" s="6">
        <v>706420</v>
      </c>
    </row>
    <row r="26" spans="1:11" x14ac:dyDescent="0.2">
      <c r="A26" t="s">
        <v>103</v>
      </c>
      <c r="B26" t="s">
        <v>54</v>
      </c>
      <c r="C26" s="6">
        <v>368092</v>
      </c>
      <c r="D26" s="6">
        <v>375260</v>
      </c>
      <c r="E26" s="6">
        <v>376253</v>
      </c>
      <c r="F26" s="6">
        <v>375920</v>
      </c>
      <c r="G26" s="6">
        <v>398996</v>
      </c>
      <c r="H26" s="6">
        <v>438473</v>
      </c>
      <c r="I26" s="6">
        <v>516201</v>
      </c>
      <c r="J26" s="6">
        <v>595349</v>
      </c>
      <c r="K26" s="6">
        <v>615858</v>
      </c>
    </row>
    <row r="27" spans="1:11" x14ac:dyDescent="0.2">
      <c r="A27" t="s">
        <v>104</v>
      </c>
      <c r="B27" t="s">
        <v>60</v>
      </c>
      <c r="C27" s="6">
        <v>384085</v>
      </c>
      <c r="D27" s="6">
        <v>390798</v>
      </c>
      <c r="E27" s="6">
        <v>371202</v>
      </c>
      <c r="F27" s="6">
        <v>392760</v>
      </c>
      <c r="G27" s="6">
        <v>410221</v>
      </c>
      <c r="H27" s="6">
        <v>435610</v>
      </c>
      <c r="I27" s="6">
        <v>533156</v>
      </c>
      <c r="J27" s="6">
        <v>567718</v>
      </c>
      <c r="K27" s="6">
        <v>627852</v>
      </c>
    </row>
    <row r="28" spans="1:11" x14ac:dyDescent="0.2">
      <c r="A28" t="s">
        <v>105</v>
      </c>
      <c r="B28" t="s">
        <v>50</v>
      </c>
      <c r="C28" s="6">
        <v>351254</v>
      </c>
      <c r="D28" s="6">
        <v>343529</v>
      </c>
      <c r="E28" s="6">
        <v>352433</v>
      </c>
      <c r="F28" s="6">
        <v>353440</v>
      </c>
      <c r="G28" s="6">
        <v>399342</v>
      </c>
      <c r="H28" s="6">
        <v>439497</v>
      </c>
      <c r="I28" s="6">
        <v>568002</v>
      </c>
      <c r="J28" s="6">
        <v>558430</v>
      </c>
      <c r="K28" s="6">
        <v>617363</v>
      </c>
    </row>
    <row r="29" spans="1:11" x14ac:dyDescent="0.2">
      <c r="A29" t="s">
        <v>106</v>
      </c>
      <c r="B29" t="s">
        <v>53</v>
      </c>
      <c r="C29" s="6">
        <v>416304</v>
      </c>
      <c r="D29" s="6">
        <v>405257</v>
      </c>
      <c r="E29" s="6">
        <v>428612</v>
      </c>
      <c r="F29" s="6">
        <v>442798</v>
      </c>
      <c r="G29" s="6">
        <v>461085</v>
      </c>
      <c r="H29" s="6">
        <v>501458</v>
      </c>
      <c r="I29" s="6">
        <v>614867</v>
      </c>
      <c r="J29" s="6">
        <v>684002</v>
      </c>
      <c r="K29" s="6">
        <v>713678</v>
      </c>
    </row>
    <row r="30" spans="1:11" x14ac:dyDescent="0.2">
      <c r="A30" t="s">
        <v>107</v>
      </c>
      <c r="B30" t="s">
        <v>61</v>
      </c>
      <c r="C30" s="6">
        <v>437157</v>
      </c>
      <c r="D30" s="6">
        <v>412482</v>
      </c>
      <c r="E30" s="6">
        <v>420895</v>
      </c>
      <c r="F30" s="6">
        <v>461481</v>
      </c>
      <c r="G30" s="6">
        <v>457796</v>
      </c>
      <c r="H30" s="6">
        <v>536336</v>
      </c>
      <c r="I30" s="6">
        <v>628122</v>
      </c>
      <c r="J30" s="6">
        <v>688117</v>
      </c>
      <c r="K30" s="6">
        <v>780758</v>
      </c>
    </row>
    <row r="31" spans="1:11" x14ac:dyDescent="0.2">
      <c r="A31" t="s">
        <v>108</v>
      </c>
      <c r="B31" t="s">
        <v>58</v>
      </c>
      <c r="C31" s="6">
        <v>384748</v>
      </c>
      <c r="D31" s="6">
        <v>401436</v>
      </c>
      <c r="E31" s="6">
        <v>403976</v>
      </c>
      <c r="F31" s="6">
        <v>437874</v>
      </c>
      <c r="G31" s="6">
        <v>430636</v>
      </c>
      <c r="H31" s="6">
        <v>483833</v>
      </c>
      <c r="I31" s="6">
        <v>597910</v>
      </c>
      <c r="J31" s="6">
        <v>673248</v>
      </c>
      <c r="K31" s="6">
        <v>712111</v>
      </c>
    </row>
    <row r="32" spans="1:11" x14ac:dyDescent="0.2">
      <c r="A32" t="s">
        <v>109</v>
      </c>
      <c r="B32" t="s">
        <v>62</v>
      </c>
      <c r="C32" s="6">
        <v>172392</v>
      </c>
      <c r="D32" s="6">
        <v>182104</v>
      </c>
      <c r="E32" s="6">
        <v>211755</v>
      </c>
      <c r="F32" s="6">
        <v>227353</v>
      </c>
      <c r="G32" s="6">
        <v>229586</v>
      </c>
      <c r="H32" s="6">
        <v>266057</v>
      </c>
      <c r="I32" s="6">
        <v>326371</v>
      </c>
      <c r="J32" s="6">
        <v>374662</v>
      </c>
      <c r="K32" s="6">
        <v>450524</v>
      </c>
    </row>
    <row r="33" spans="1:11" x14ac:dyDescent="0.2">
      <c r="A33" t="s">
        <v>110</v>
      </c>
      <c r="B33" t="s">
        <v>63</v>
      </c>
      <c r="C33" s="6">
        <v>361325</v>
      </c>
      <c r="D33" s="6">
        <v>384750</v>
      </c>
      <c r="E33" s="6">
        <v>428303</v>
      </c>
      <c r="F33" s="6">
        <v>434536</v>
      </c>
      <c r="G33" s="6">
        <v>284288</v>
      </c>
      <c r="H33" s="6">
        <v>294003</v>
      </c>
      <c r="I33" s="6">
        <v>468983</v>
      </c>
      <c r="J33" s="6">
        <v>500357</v>
      </c>
      <c r="K33" s="6">
        <v>577957</v>
      </c>
    </row>
    <row r="34" spans="1:11" x14ac:dyDescent="0.2">
      <c r="A34" t="s">
        <v>111</v>
      </c>
      <c r="B34" t="s">
        <v>64</v>
      </c>
      <c r="C34" s="6">
        <v>572548</v>
      </c>
      <c r="D34" s="6">
        <v>664786</v>
      </c>
      <c r="E34" s="6">
        <v>415933</v>
      </c>
      <c r="F34" s="6">
        <v>641421</v>
      </c>
      <c r="G34" s="6">
        <v>551382</v>
      </c>
      <c r="H34" s="6">
        <v>609719</v>
      </c>
      <c r="I34" s="6">
        <v>665622</v>
      </c>
      <c r="J34" s="6">
        <v>760806</v>
      </c>
      <c r="K34" s="6">
        <v>961755</v>
      </c>
    </row>
    <row r="35" spans="1:11" x14ac:dyDescent="0.2">
      <c r="A35" t="s">
        <v>112</v>
      </c>
      <c r="B35" t="s">
        <v>62</v>
      </c>
      <c r="C35" s="6">
        <v>172392</v>
      </c>
      <c r="D35" s="6">
        <v>182104</v>
      </c>
      <c r="E35" s="6">
        <v>211755</v>
      </c>
      <c r="F35" s="6">
        <v>227353</v>
      </c>
      <c r="G35" s="6">
        <v>229586</v>
      </c>
      <c r="H35" s="6">
        <v>266057</v>
      </c>
      <c r="I35" s="6">
        <v>326371</v>
      </c>
      <c r="J35" s="6">
        <v>374662</v>
      </c>
      <c r="K35" s="6">
        <v>450524</v>
      </c>
    </row>
    <row r="36" spans="1:11" x14ac:dyDescent="0.2">
      <c r="A36" t="s">
        <v>113</v>
      </c>
      <c r="B36" t="s">
        <v>53</v>
      </c>
      <c r="C36" s="6">
        <v>416304</v>
      </c>
      <c r="D36" s="6">
        <v>405257</v>
      </c>
      <c r="E36" s="6">
        <v>428612</v>
      </c>
      <c r="F36" s="6">
        <v>442798</v>
      </c>
      <c r="G36" s="6">
        <v>461085</v>
      </c>
      <c r="H36" s="6">
        <v>501458</v>
      </c>
      <c r="I36" s="6">
        <v>614867</v>
      </c>
      <c r="J36" s="6">
        <v>684002</v>
      </c>
      <c r="K36" s="6">
        <v>713678</v>
      </c>
    </row>
    <row r="37" spans="1:11" x14ac:dyDescent="0.2">
      <c r="A37" t="s">
        <v>114</v>
      </c>
      <c r="B37" t="s">
        <v>65</v>
      </c>
      <c r="C37" s="6">
        <v>282778</v>
      </c>
      <c r="D37" s="6">
        <v>310739</v>
      </c>
      <c r="E37" s="6">
        <v>307712</v>
      </c>
      <c r="F37" s="6">
        <v>342738</v>
      </c>
      <c r="G37" s="6">
        <v>396181</v>
      </c>
      <c r="H37" s="6">
        <v>372426</v>
      </c>
      <c r="I37" s="6">
        <v>429959</v>
      </c>
      <c r="J37" s="6">
        <v>522466</v>
      </c>
      <c r="K37" s="6">
        <v>576679</v>
      </c>
    </row>
    <row r="38" spans="1:11" x14ac:dyDescent="0.2">
      <c r="A38" t="s">
        <v>115</v>
      </c>
      <c r="B38" t="s">
        <v>48</v>
      </c>
      <c r="C38" s="6">
        <v>182682</v>
      </c>
      <c r="D38" s="6">
        <v>183950</v>
      </c>
      <c r="E38" s="6">
        <v>220779</v>
      </c>
      <c r="F38" s="6">
        <v>207818</v>
      </c>
      <c r="G38" s="6">
        <v>239010</v>
      </c>
      <c r="H38" s="6">
        <v>308862</v>
      </c>
      <c r="I38" s="6">
        <v>365449</v>
      </c>
      <c r="J38" s="6">
        <v>413764</v>
      </c>
      <c r="K38" s="6">
        <v>456438</v>
      </c>
    </row>
    <row r="39" spans="1:11" x14ac:dyDescent="0.2">
      <c r="A39" t="s">
        <v>116</v>
      </c>
      <c r="B39" t="s">
        <v>62</v>
      </c>
      <c r="C39" s="6">
        <v>172392</v>
      </c>
      <c r="D39" s="6">
        <v>182104</v>
      </c>
      <c r="E39" s="6">
        <v>211755</v>
      </c>
      <c r="F39" s="6">
        <v>227353</v>
      </c>
      <c r="G39" s="6">
        <v>229586</v>
      </c>
      <c r="H39" s="6">
        <v>266057</v>
      </c>
      <c r="I39" s="6">
        <v>326371</v>
      </c>
      <c r="J39" s="6">
        <v>374662</v>
      </c>
      <c r="K39" s="6">
        <v>450524</v>
      </c>
    </row>
    <row r="40" spans="1:11" x14ac:dyDescent="0.2">
      <c r="A40" t="s">
        <v>117</v>
      </c>
      <c r="B40" t="s">
        <v>66</v>
      </c>
      <c r="C40" s="6">
        <v>349729</v>
      </c>
      <c r="D40" s="6">
        <v>336857</v>
      </c>
      <c r="E40" s="6">
        <v>354400</v>
      </c>
      <c r="F40" s="6">
        <v>363568</v>
      </c>
      <c r="G40" s="6">
        <v>381013</v>
      </c>
      <c r="H40" s="6">
        <v>393582</v>
      </c>
      <c r="I40" s="6">
        <v>475790</v>
      </c>
      <c r="J40" s="6">
        <v>528943</v>
      </c>
      <c r="K40" s="6">
        <v>548236</v>
      </c>
    </row>
    <row r="41" spans="1:11" x14ac:dyDescent="0.2">
      <c r="A41" t="s">
        <v>118</v>
      </c>
      <c r="B41" t="s">
        <v>56</v>
      </c>
      <c r="C41" s="6">
        <v>301143</v>
      </c>
      <c r="D41" s="6">
        <v>315760</v>
      </c>
      <c r="E41" s="6">
        <v>313820</v>
      </c>
      <c r="F41" s="6">
        <v>327602</v>
      </c>
      <c r="G41" s="6">
        <v>353405</v>
      </c>
      <c r="H41" s="6">
        <v>384248</v>
      </c>
      <c r="I41" s="6">
        <v>443103</v>
      </c>
      <c r="J41" s="6">
        <v>501311</v>
      </c>
      <c r="K41" s="6">
        <v>545753</v>
      </c>
    </row>
    <row r="42" spans="1:11" x14ac:dyDescent="0.2">
      <c r="A42" t="s">
        <v>119</v>
      </c>
      <c r="B42" t="s">
        <v>58</v>
      </c>
      <c r="C42" s="6">
        <v>384748</v>
      </c>
      <c r="D42" s="6">
        <v>401436</v>
      </c>
      <c r="E42" s="6">
        <v>403976</v>
      </c>
      <c r="F42" s="6">
        <v>437874</v>
      </c>
      <c r="G42" s="6">
        <v>430636</v>
      </c>
      <c r="H42" s="6">
        <v>483833</v>
      </c>
      <c r="I42" s="6">
        <v>597910</v>
      </c>
      <c r="J42" s="6">
        <v>673248</v>
      </c>
      <c r="K42" s="6">
        <v>712111</v>
      </c>
    </row>
    <row r="43" spans="1:11" x14ac:dyDescent="0.2">
      <c r="A43" t="s">
        <v>120</v>
      </c>
      <c r="B43" t="s">
        <v>59</v>
      </c>
      <c r="C43" s="6">
        <v>188260</v>
      </c>
      <c r="D43" s="6">
        <v>179503</v>
      </c>
      <c r="E43" s="6">
        <v>167722</v>
      </c>
      <c r="F43" s="6">
        <v>188252</v>
      </c>
      <c r="G43" s="6">
        <v>203186</v>
      </c>
      <c r="H43" s="6">
        <v>233132</v>
      </c>
      <c r="I43" s="6">
        <v>305194</v>
      </c>
      <c r="J43" s="6">
        <v>331714</v>
      </c>
      <c r="K43" s="6">
        <v>387794</v>
      </c>
    </row>
    <row r="44" spans="1:11" x14ac:dyDescent="0.2">
      <c r="A44" t="s">
        <v>121</v>
      </c>
      <c r="B44" t="s">
        <v>67</v>
      </c>
      <c r="C44" s="6">
        <v>235619</v>
      </c>
      <c r="D44" s="6">
        <v>247965</v>
      </c>
      <c r="E44" s="6">
        <v>278114</v>
      </c>
      <c r="F44" s="6">
        <v>285700</v>
      </c>
      <c r="G44" s="6">
        <v>336311</v>
      </c>
      <c r="H44" s="6">
        <v>391078</v>
      </c>
      <c r="I44" s="6">
        <v>466527</v>
      </c>
      <c r="J44" s="6">
        <v>486300</v>
      </c>
      <c r="K44" s="6">
        <v>522132</v>
      </c>
    </row>
    <row r="45" spans="1:11" x14ac:dyDescent="0.2">
      <c r="A45" t="s">
        <v>122</v>
      </c>
      <c r="B45" t="s">
        <v>68</v>
      </c>
      <c r="C45" s="6">
        <v>336997</v>
      </c>
      <c r="D45" s="6">
        <v>381789</v>
      </c>
      <c r="E45" s="6">
        <v>422954</v>
      </c>
      <c r="F45" s="6">
        <v>379691</v>
      </c>
      <c r="G45" s="6">
        <v>413268</v>
      </c>
      <c r="H45" s="6">
        <v>439648</v>
      </c>
      <c r="I45" s="6">
        <v>523992</v>
      </c>
      <c r="J45" s="6">
        <v>583007</v>
      </c>
      <c r="K45" s="6">
        <v>693186</v>
      </c>
    </row>
    <row r="46" spans="1:11" x14ac:dyDescent="0.2">
      <c r="A46" t="s">
        <v>123</v>
      </c>
      <c r="B46" t="s">
        <v>69</v>
      </c>
      <c r="C46" s="6">
        <v>698551</v>
      </c>
      <c r="D46" s="6">
        <v>687199</v>
      </c>
      <c r="E46" s="6">
        <v>640179</v>
      </c>
      <c r="F46" s="6">
        <v>674738</v>
      </c>
      <c r="G46" s="6">
        <v>644972</v>
      </c>
      <c r="H46" s="6">
        <v>667246</v>
      </c>
      <c r="I46" s="6">
        <v>977375</v>
      </c>
      <c r="J46" s="6">
        <v>1265141</v>
      </c>
      <c r="K46" s="6">
        <v>1107117</v>
      </c>
    </row>
    <row r="47" spans="1:11" x14ac:dyDescent="0.2">
      <c r="A47" t="s">
        <v>124</v>
      </c>
      <c r="B47" t="s">
        <v>70</v>
      </c>
      <c r="C47" s="6">
        <v>152250</v>
      </c>
      <c r="D47" s="6">
        <v>171371</v>
      </c>
      <c r="E47" s="6">
        <v>158738</v>
      </c>
      <c r="F47" s="6">
        <v>160400</v>
      </c>
      <c r="G47" s="6">
        <v>195500</v>
      </c>
      <c r="H47" s="6">
        <v>183929</v>
      </c>
      <c r="I47" s="6">
        <v>225500</v>
      </c>
      <c r="J47" s="6">
        <v>274929</v>
      </c>
      <c r="K47" s="6">
        <v>325223</v>
      </c>
    </row>
    <row r="48" spans="1:11" x14ac:dyDescent="0.2">
      <c r="A48" t="s">
        <v>125</v>
      </c>
      <c r="B48" t="s">
        <v>49</v>
      </c>
      <c r="C48" s="6">
        <v>353283</v>
      </c>
      <c r="D48" s="6">
        <v>371398</v>
      </c>
      <c r="E48" s="6">
        <v>372150</v>
      </c>
      <c r="F48" s="6">
        <v>402243</v>
      </c>
      <c r="G48" s="6">
        <v>371473</v>
      </c>
      <c r="H48" s="6">
        <v>438538</v>
      </c>
      <c r="I48" s="6">
        <v>539020</v>
      </c>
      <c r="J48" s="6">
        <v>643642</v>
      </c>
      <c r="K48" s="6">
        <v>668225</v>
      </c>
    </row>
    <row r="49" spans="1:11" x14ac:dyDescent="0.2">
      <c r="A49" t="s">
        <v>126</v>
      </c>
      <c r="B49" t="s">
        <v>48</v>
      </c>
      <c r="C49" s="6">
        <v>182682</v>
      </c>
      <c r="D49" s="6">
        <v>183950</v>
      </c>
      <c r="E49" s="6">
        <v>220779</v>
      </c>
      <c r="F49" s="6">
        <v>207818</v>
      </c>
      <c r="G49" s="6">
        <v>239010</v>
      </c>
      <c r="H49" s="6">
        <v>308862</v>
      </c>
      <c r="I49" s="6">
        <v>365449</v>
      </c>
      <c r="J49" s="6">
        <v>413764</v>
      </c>
      <c r="K49" s="6">
        <v>456438</v>
      </c>
    </row>
    <row r="50" spans="1:11" x14ac:dyDescent="0.2">
      <c r="A50" t="s">
        <v>127</v>
      </c>
      <c r="B50" t="s">
        <v>71</v>
      </c>
      <c r="C50" s="6">
        <v>179348</v>
      </c>
      <c r="D50" s="6">
        <v>189483</v>
      </c>
      <c r="E50" s="6">
        <v>178423</v>
      </c>
      <c r="F50" s="6">
        <v>215598</v>
      </c>
      <c r="G50" s="6">
        <v>223534</v>
      </c>
      <c r="H50" s="6">
        <v>275024</v>
      </c>
      <c r="I50" s="6">
        <v>324884</v>
      </c>
      <c r="J50" s="6">
        <v>373187</v>
      </c>
      <c r="K50" s="6">
        <v>415568</v>
      </c>
    </row>
    <row r="51" spans="1:11" x14ac:dyDescent="0.2">
      <c r="A51" t="s">
        <v>128</v>
      </c>
      <c r="B51" t="s">
        <v>68</v>
      </c>
      <c r="C51" s="6">
        <v>336997</v>
      </c>
      <c r="D51" s="6">
        <v>381789</v>
      </c>
      <c r="E51" s="6">
        <v>422954</v>
      </c>
      <c r="F51" s="6">
        <v>379691</v>
      </c>
      <c r="G51" s="6">
        <v>413268</v>
      </c>
      <c r="H51" s="6">
        <v>439648</v>
      </c>
      <c r="I51" s="6">
        <v>523992</v>
      </c>
      <c r="J51" s="6">
        <v>583007</v>
      </c>
      <c r="K51" s="6">
        <v>693186</v>
      </c>
    </row>
    <row r="52" spans="1:11" x14ac:dyDescent="0.2">
      <c r="A52" t="s">
        <v>129</v>
      </c>
      <c r="B52" t="s">
        <v>61</v>
      </c>
      <c r="C52" s="6">
        <v>437157</v>
      </c>
      <c r="D52" s="6">
        <v>412482</v>
      </c>
      <c r="E52" s="6">
        <v>420895</v>
      </c>
      <c r="F52" s="6">
        <v>461481</v>
      </c>
      <c r="G52" s="6">
        <v>457796</v>
      </c>
      <c r="H52" s="6">
        <v>536336</v>
      </c>
      <c r="I52" s="6">
        <v>628122</v>
      </c>
      <c r="J52" s="6">
        <v>688117</v>
      </c>
      <c r="K52" s="6">
        <v>780758</v>
      </c>
    </row>
    <row r="53" spans="1:11" x14ac:dyDescent="0.2">
      <c r="A53" t="s">
        <v>130</v>
      </c>
      <c r="B53" t="s">
        <v>51</v>
      </c>
      <c r="C53" s="6">
        <v>476995</v>
      </c>
      <c r="D53" s="6">
        <v>673660</v>
      </c>
      <c r="E53" s="6">
        <v>620644</v>
      </c>
      <c r="F53" s="6">
        <v>684876</v>
      </c>
      <c r="G53" s="6">
        <v>849539</v>
      </c>
      <c r="H53" s="6">
        <v>856814</v>
      </c>
      <c r="I53" s="6">
        <v>1382429</v>
      </c>
      <c r="J53" s="6">
        <v>975553</v>
      </c>
      <c r="K53" s="6">
        <v>910883</v>
      </c>
    </row>
    <row r="54" spans="1:11" x14ac:dyDescent="0.2">
      <c r="A54" t="s">
        <v>131</v>
      </c>
      <c r="B54" t="s">
        <v>66</v>
      </c>
      <c r="C54" s="6">
        <v>349729</v>
      </c>
      <c r="D54" s="6">
        <v>336857</v>
      </c>
      <c r="E54" s="6">
        <v>354400</v>
      </c>
      <c r="F54" s="6">
        <v>363568</v>
      </c>
      <c r="G54" s="6">
        <v>381013</v>
      </c>
      <c r="H54" s="6">
        <v>393582</v>
      </c>
      <c r="I54" s="6">
        <v>475790</v>
      </c>
      <c r="J54" s="6">
        <v>528943</v>
      </c>
      <c r="K54" s="6">
        <v>548236</v>
      </c>
    </row>
    <row r="55" spans="1:11" x14ac:dyDescent="0.2">
      <c r="A55" t="s">
        <v>132</v>
      </c>
      <c r="B55" t="s">
        <v>72</v>
      </c>
      <c r="C55" s="6">
        <v>349782</v>
      </c>
      <c r="D55" s="6">
        <v>456857</v>
      </c>
      <c r="E55" s="6">
        <v>487355</v>
      </c>
      <c r="F55" s="6">
        <v>490500</v>
      </c>
      <c r="G55" s="6">
        <v>403729</v>
      </c>
      <c r="H55" s="6">
        <v>456983</v>
      </c>
      <c r="I55" s="6">
        <v>535188</v>
      </c>
      <c r="J55" s="6">
        <v>519710</v>
      </c>
      <c r="K55" s="6">
        <v>782350</v>
      </c>
    </row>
    <row r="56" spans="1:11" x14ac:dyDescent="0.2">
      <c r="A56" t="s">
        <v>133</v>
      </c>
      <c r="B56" t="s">
        <v>73</v>
      </c>
      <c r="C56" s="6">
        <v>249064</v>
      </c>
      <c r="D56" s="6">
        <v>259168</v>
      </c>
      <c r="E56" s="6">
        <v>256273</v>
      </c>
      <c r="F56" s="6">
        <v>277140</v>
      </c>
      <c r="G56" s="6">
        <v>287573</v>
      </c>
      <c r="H56" s="6">
        <v>341592</v>
      </c>
      <c r="I56" s="6">
        <v>416961</v>
      </c>
      <c r="J56" s="6">
        <v>434249</v>
      </c>
      <c r="K56" s="6">
        <v>460422</v>
      </c>
    </row>
    <row r="57" spans="1:11" x14ac:dyDescent="0.2">
      <c r="A57" t="s">
        <v>134</v>
      </c>
      <c r="B57" t="s">
        <v>73</v>
      </c>
      <c r="C57" s="6">
        <v>249064</v>
      </c>
      <c r="D57" s="6">
        <v>259168</v>
      </c>
      <c r="E57" s="6">
        <v>256273</v>
      </c>
      <c r="F57" s="6">
        <v>277140</v>
      </c>
      <c r="G57" s="6">
        <v>287573</v>
      </c>
      <c r="H57" s="6">
        <v>341592</v>
      </c>
      <c r="I57" s="6">
        <v>416961</v>
      </c>
      <c r="J57" s="6">
        <v>434249</v>
      </c>
      <c r="K57" s="6">
        <v>460422</v>
      </c>
    </row>
    <row r="58" spans="1:11" x14ac:dyDescent="0.2">
      <c r="A58" t="s">
        <v>135</v>
      </c>
      <c r="B58" t="s">
        <v>74</v>
      </c>
      <c r="C58" s="6">
        <v>428358</v>
      </c>
      <c r="D58" s="6">
        <v>496011</v>
      </c>
      <c r="E58" s="6">
        <v>512383</v>
      </c>
      <c r="F58" s="6">
        <v>470927</v>
      </c>
      <c r="G58" s="6">
        <v>472744</v>
      </c>
      <c r="H58" s="6">
        <v>521210</v>
      </c>
      <c r="I58" s="6">
        <v>609705</v>
      </c>
      <c r="J58" s="6">
        <v>556879</v>
      </c>
      <c r="K58" s="6">
        <v>660538</v>
      </c>
    </row>
    <row r="59" spans="1:11" x14ac:dyDescent="0.2">
      <c r="A59" t="s">
        <v>136</v>
      </c>
      <c r="B59" t="s">
        <v>59</v>
      </c>
      <c r="C59" s="6">
        <v>188260</v>
      </c>
      <c r="D59" s="6">
        <v>179503</v>
      </c>
      <c r="E59" s="6">
        <v>167722</v>
      </c>
      <c r="F59" s="6">
        <v>188252</v>
      </c>
      <c r="G59" s="6">
        <v>203186</v>
      </c>
      <c r="H59" s="6">
        <v>233132</v>
      </c>
      <c r="I59" s="6">
        <v>305194</v>
      </c>
      <c r="J59" s="6">
        <v>331714</v>
      </c>
      <c r="K59" s="6">
        <v>387794</v>
      </c>
    </row>
    <row r="60" spans="1:11" x14ac:dyDescent="0.2">
      <c r="A60" t="s">
        <v>137</v>
      </c>
      <c r="B60" t="s">
        <v>52</v>
      </c>
      <c r="C60" s="6">
        <v>241756</v>
      </c>
      <c r="D60" s="6">
        <v>225329</v>
      </c>
      <c r="E60" s="6">
        <v>221921</v>
      </c>
      <c r="F60" s="6">
        <v>252953</v>
      </c>
      <c r="G60" s="6">
        <v>275601</v>
      </c>
      <c r="H60" s="6">
        <v>314875</v>
      </c>
      <c r="I60" s="6">
        <v>403536</v>
      </c>
      <c r="J60" s="6">
        <v>442576</v>
      </c>
      <c r="K60" s="6">
        <v>456621</v>
      </c>
    </row>
    <row r="61" spans="1:11" x14ac:dyDescent="0.2">
      <c r="A61" t="s">
        <v>138</v>
      </c>
      <c r="B61" t="s">
        <v>53</v>
      </c>
      <c r="C61" s="6">
        <v>416304</v>
      </c>
      <c r="D61" s="6">
        <v>405257</v>
      </c>
      <c r="E61" s="6">
        <v>428612</v>
      </c>
      <c r="F61" s="6">
        <v>442798</v>
      </c>
      <c r="G61" s="6">
        <v>461085</v>
      </c>
      <c r="H61" s="6">
        <v>501458</v>
      </c>
      <c r="I61" s="6">
        <v>614867</v>
      </c>
      <c r="J61" s="6">
        <v>684002</v>
      </c>
      <c r="K61" s="6">
        <v>713678</v>
      </c>
    </row>
    <row r="62" spans="1:11" x14ac:dyDescent="0.2">
      <c r="A62" t="s">
        <v>139</v>
      </c>
      <c r="B62" t="s">
        <v>47</v>
      </c>
      <c r="C62" s="6">
        <v>149934</v>
      </c>
      <c r="D62" s="6">
        <v>179463</v>
      </c>
      <c r="E62" s="6">
        <v>203779</v>
      </c>
      <c r="F62" s="6">
        <v>202632</v>
      </c>
      <c r="G62" s="6">
        <v>227809</v>
      </c>
      <c r="H62" s="6">
        <v>261944</v>
      </c>
      <c r="I62" s="6">
        <v>282638</v>
      </c>
      <c r="J62" s="6">
        <v>342793</v>
      </c>
      <c r="K62" s="6">
        <v>407395</v>
      </c>
    </row>
    <row r="63" spans="1:11" x14ac:dyDescent="0.2">
      <c r="A63" t="s">
        <v>140</v>
      </c>
      <c r="B63" t="s">
        <v>65</v>
      </c>
      <c r="C63" s="6">
        <v>282778</v>
      </c>
      <c r="D63" s="6">
        <v>310739</v>
      </c>
      <c r="E63" s="6">
        <v>307712</v>
      </c>
      <c r="F63" s="6">
        <v>342738</v>
      </c>
      <c r="G63" s="6">
        <v>396181</v>
      </c>
      <c r="H63" s="6">
        <v>372426</v>
      </c>
      <c r="I63" s="6">
        <v>429959</v>
      </c>
      <c r="J63" s="6">
        <v>522466</v>
      </c>
      <c r="K63" s="6">
        <v>576679</v>
      </c>
    </row>
    <row r="64" spans="1:11" x14ac:dyDescent="0.2">
      <c r="A64" t="s">
        <v>141</v>
      </c>
      <c r="B64" t="s">
        <v>53</v>
      </c>
      <c r="C64" s="6">
        <v>416304</v>
      </c>
      <c r="D64" s="6">
        <v>405257</v>
      </c>
      <c r="E64" s="6">
        <v>428612</v>
      </c>
      <c r="F64" s="6">
        <v>442798</v>
      </c>
      <c r="G64" s="6">
        <v>461085</v>
      </c>
      <c r="H64" s="6">
        <v>501458</v>
      </c>
      <c r="I64" s="6">
        <v>614867</v>
      </c>
      <c r="J64" s="6">
        <v>684002</v>
      </c>
      <c r="K64" s="6">
        <v>713678</v>
      </c>
    </row>
    <row r="65" spans="1:11" x14ac:dyDescent="0.2">
      <c r="A65" t="s">
        <v>142</v>
      </c>
      <c r="B65" t="s">
        <v>70</v>
      </c>
      <c r="C65" s="6">
        <v>152250</v>
      </c>
      <c r="D65" s="6">
        <v>171371</v>
      </c>
      <c r="E65" s="6">
        <v>158738</v>
      </c>
      <c r="F65" s="6">
        <v>160400</v>
      </c>
      <c r="G65" s="6">
        <v>195500</v>
      </c>
      <c r="H65" s="6">
        <v>183929</v>
      </c>
      <c r="I65" s="6">
        <v>225500</v>
      </c>
      <c r="J65" s="6">
        <v>274929</v>
      </c>
      <c r="K65" s="6">
        <v>325223</v>
      </c>
    </row>
    <row r="66" spans="1:11" x14ac:dyDescent="0.2">
      <c r="A66" t="s">
        <v>143</v>
      </c>
      <c r="B66" t="s">
        <v>59</v>
      </c>
      <c r="C66" s="6">
        <v>188260</v>
      </c>
      <c r="D66" s="6">
        <v>179503</v>
      </c>
      <c r="E66" s="6">
        <v>167722</v>
      </c>
      <c r="F66" s="6">
        <v>188252</v>
      </c>
      <c r="G66" s="6">
        <v>203186</v>
      </c>
      <c r="H66" s="6">
        <v>233132</v>
      </c>
      <c r="I66" s="6">
        <v>305194</v>
      </c>
      <c r="J66" s="6">
        <v>331714</v>
      </c>
      <c r="K66" s="6">
        <v>387794</v>
      </c>
    </row>
    <row r="67" spans="1:11" x14ac:dyDescent="0.2">
      <c r="A67" t="s">
        <v>144</v>
      </c>
      <c r="B67" t="s">
        <v>50</v>
      </c>
      <c r="C67" s="6">
        <v>351254</v>
      </c>
      <c r="D67" s="6">
        <v>343529</v>
      </c>
      <c r="E67" s="6">
        <v>352433</v>
      </c>
      <c r="F67" s="6">
        <v>353440</v>
      </c>
      <c r="G67" s="6">
        <v>399342</v>
      </c>
      <c r="H67" s="6">
        <v>439497</v>
      </c>
      <c r="I67" s="6">
        <v>568002</v>
      </c>
      <c r="J67" s="6">
        <v>558430</v>
      </c>
      <c r="K67" s="6">
        <v>617363</v>
      </c>
    </row>
    <row r="68" spans="1:11" x14ac:dyDescent="0.2">
      <c r="A68" t="s">
        <v>145</v>
      </c>
      <c r="B68" t="s">
        <v>67</v>
      </c>
      <c r="C68" s="6">
        <v>235619</v>
      </c>
      <c r="D68" s="6">
        <v>247965</v>
      </c>
      <c r="E68" s="6">
        <v>278114</v>
      </c>
      <c r="F68" s="6">
        <v>285700</v>
      </c>
      <c r="G68" s="6">
        <v>336311</v>
      </c>
      <c r="H68" s="6">
        <v>391078</v>
      </c>
      <c r="I68" s="6">
        <v>466527</v>
      </c>
      <c r="J68" s="6">
        <v>486300</v>
      </c>
      <c r="K68" s="6">
        <v>522132</v>
      </c>
    </row>
    <row r="69" spans="1:11" x14ac:dyDescent="0.2">
      <c r="A69" t="s">
        <v>146</v>
      </c>
      <c r="B69" t="s">
        <v>67</v>
      </c>
      <c r="C69" s="6">
        <v>235619</v>
      </c>
      <c r="D69" s="6">
        <v>247965</v>
      </c>
      <c r="E69" s="6">
        <v>278114</v>
      </c>
      <c r="F69" s="6">
        <v>285700</v>
      </c>
      <c r="G69" s="6">
        <v>336311</v>
      </c>
      <c r="H69" s="6">
        <v>391078</v>
      </c>
      <c r="I69" s="6">
        <v>466527</v>
      </c>
      <c r="J69" s="6">
        <v>486300</v>
      </c>
      <c r="K69" s="6">
        <v>522132</v>
      </c>
    </row>
    <row r="70" spans="1:11" x14ac:dyDescent="0.2">
      <c r="A70" t="s">
        <v>147</v>
      </c>
      <c r="B70" t="s">
        <v>75</v>
      </c>
      <c r="C70" s="6">
        <v>191332</v>
      </c>
      <c r="D70" s="6">
        <v>187625</v>
      </c>
      <c r="E70" s="6">
        <v>188541</v>
      </c>
      <c r="F70" s="6">
        <v>203859</v>
      </c>
      <c r="G70" s="6">
        <v>217508</v>
      </c>
      <c r="H70" s="6">
        <v>246844</v>
      </c>
      <c r="I70" s="6">
        <v>331098</v>
      </c>
      <c r="J70" s="6">
        <v>358357</v>
      </c>
      <c r="K70" s="6">
        <v>404360</v>
      </c>
    </row>
    <row r="71" spans="1:11" x14ac:dyDescent="0.2">
      <c r="A71" t="s">
        <v>148</v>
      </c>
      <c r="B71" t="s">
        <v>60</v>
      </c>
      <c r="C71" s="6">
        <v>384085</v>
      </c>
      <c r="D71" s="6">
        <v>390798</v>
      </c>
      <c r="E71" s="6">
        <v>371202</v>
      </c>
      <c r="F71" s="6">
        <v>392760</v>
      </c>
      <c r="G71" s="6">
        <v>410221</v>
      </c>
      <c r="H71" s="6">
        <v>435610</v>
      </c>
      <c r="I71" s="6">
        <v>533156</v>
      </c>
      <c r="J71" s="6">
        <v>567718</v>
      </c>
      <c r="K71" s="6">
        <v>627852</v>
      </c>
    </row>
    <row r="72" spans="1:11" x14ac:dyDescent="0.2">
      <c r="A72" t="s">
        <v>149</v>
      </c>
      <c r="B72" t="s">
        <v>50</v>
      </c>
      <c r="C72" s="6">
        <v>351254</v>
      </c>
      <c r="D72" s="6">
        <v>343529</v>
      </c>
      <c r="E72" s="6">
        <v>352433</v>
      </c>
      <c r="F72" s="6">
        <v>353440</v>
      </c>
      <c r="G72" s="6">
        <v>399342</v>
      </c>
      <c r="H72" s="6">
        <v>439497</v>
      </c>
      <c r="I72" s="6">
        <v>568002</v>
      </c>
      <c r="J72" s="6">
        <v>558430</v>
      </c>
      <c r="K72" s="6">
        <v>617363</v>
      </c>
    </row>
    <row r="73" spans="1:11" x14ac:dyDescent="0.2">
      <c r="A73" t="s">
        <v>150</v>
      </c>
      <c r="B73" t="s">
        <v>76</v>
      </c>
      <c r="C73" s="6">
        <v>182974</v>
      </c>
      <c r="D73" s="6">
        <v>222136</v>
      </c>
      <c r="E73" s="6">
        <v>176497</v>
      </c>
      <c r="F73" s="6">
        <v>214047</v>
      </c>
      <c r="G73" s="6">
        <v>220980</v>
      </c>
      <c r="H73" s="6">
        <v>303172</v>
      </c>
      <c r="I73" s="6">
        <v>326041</v>
      </c>
      <c r="J73" s="6">
        <v>392586</v>
      </c>
      <c r="K73" s="6">
        <v>429451</v>
      </c>
    </row>
    <row r="74" spans="1:11" x14ac:dyDescent="0.2">
      <c r="A74" t="s">
        <v>151</v>
      </c>
      <c r="B74" t="s">
        <v>57</v>
      </c>
      <c r="C74" s="6">
        <v>238025</v>
      </c>
      <c r="D74" s="6">
        <v>241553</v>
      </c>
      <c r="E74" s="6">
        <v>242197</v>
      </c>
      <c r="F74" s="6">
        <v>268107</v>
      </c>
      <c r="G74" s="6">
        <v>273988</v>
      </c>
      <c r="H74" s="6">
        <v>302408</v>
      </c>
      <c r="I74" s="6">
        <v>387423</v>
      </c>
      <c r="J74" s="6">
        <v>411051</v>
      </c>
      <c r="K74" s="6">
        <v>448522</v>
      </c>
    </row>
    <row r="75" spans="1:11" x14ac:dyDescent="0.2">
      <c r="A75" t="s">
        <v>152</v>
      </c>
      <c r="B75" t="s">
        <v>74</v>
      </c>
      <c r="C75" s="6">
        <v>428358</v>
      </c>
      <c r="D75" s="6">
        <v>496011</v>
      </c>
      <c r="E75" s="6">
        <v>512383</v>
      </c>
      <c r="F75" s="6">
        <v>470927</v>
      </c>
      <c r="G75" s="6">
        <v>472744</v>
      </c>
      <c r="H75" s="6">
        <v>521210</v>
      </c>
      <c r="I75" s="6">
        <v>609705</v>
      </c>
      <c r="J75" s="6">
        <v>556879</v>
      </c>
      <c r="K75" s="6">
        <v>660538</v>
      </c>
    </row>
    <row r="76" spans="1:11" x14ac:dyDescent="0.2">
      <c r="A76" t="s">
        <v>153</v>
      </c>
      <c r="B76" t="s">
        <v>62</v>
      </c>
      <c r="C76" s="6">
        <v>172392</v>
      </c>
      <c r="D76" s="6">
        <v>182104</v>
      </c>
      <c r="E76" s="6">
        <v>211755</v>
      </c>
      <c r="F76" s="6">
        <v>227353</v>
      </c>
      <c r="G76" s="6">
        <v>229586</v>
      </c>
      <c r="H76" s="6">
        <v>266057</v>
      </c>
      <c r="I76" s="6">
        <v>326371</v>
      </c>
      <c r="J76" s="6">
        <v>374662</v>
      </c>
      <c r="K76" s="6">
        <v>450524</v>
      </c>
    </row>
    <row r="77" spans="1:11" x14ac:dyDescent="0.2">
      <c r="A77" t="s">
        <v>154</v>
      </c>
      <c r="B77" t="s">
        <v>55</v>
      </c>
      <c r="C77" s="6">
        <v>229832</v>
      </c>
      <c r="D77" s="6">
        <v>223401</v>
      </c>
      <c r="E77" s="6">
        <v>232908</v>
      </c>
      <c r="F77" s="6">
        <v>254126</v>
      </c>
      <c r="G77" s="6">
        <v>266932</v>
      </c>
      <c r="H77" s="6">
        <v>302657</v>
      </c>
      <c r="I77" s="6">
        <v>381355</v>
      </c>
      <c r="J77" s="6">
        <v>400839</v>
      </c>
      <c r="K77" s="6">
        <v>429925</v>
      </c>
    </row>
    <row r="78" spans="1:11" x14ac:dyDescent="0.2">
      <c r="A78" t="s">
        <v>155</v>
      </c>
      <c r="B78" t="s">
        <v>55</v>
      </c>
      <c r="C78" s="6">
        <v>229832</v>
      </c>
      <c r="D78" s="6">
        <v>223401</v>
      </c>
      <c r="E78" s="6">
        <v>232908</v>
      </c>
      <c r="F78" s="6">
        <v>254126</v>
      </c>
      <c r="G78" s="6">
        <v>266932</v>
      </c>
      <c r="H78" s="6">
        <v>302657</v>
      </c>
      <c r="I78" s="6">
        <v>381355</v>
      </c>
      <c r="J78" s="6">
        <v>400839</v>
      </c>
      <c r="K78" s="6">
        <v>429925</v>
      </c>
    </row>
    <row r="79" spans="1:11" x14ac:dyDescent="0.2">
      <c r="A79" t="s">
        <v>156</v>
      </c>
      <c r="B79" t="s">
        <v>54</v>
      </c>
      <c r="C79" s="6">
        <v>368092</v>
      </c>
      <c r="D79" s="6">
        <v>375260</v>
      </c>
      <c r="E79" s="6">
        <v>376253</v>
      </c>
      <c r="F79" s="6">
        <v>375920</v>
      </c>
      <c r="G79" s="6">
        <v>398996</v>
      </c>
      <c r="H79" s="6">
        <v>438473</v>
      </c>
      <c r="I79" s="6">
        <v>516201</v>
      </c>
      <c r="J79" s="6">
        <v>595349</v>
      </c>
      <c r="K79" s="6">
        <v>615858</v>
      </c>
    </row>
    <row r="80" spans="1:11" x14ac:dyDescent="0.2">
      <c r="A80" t="s">
        <v>157</v>
      </c>
      <c r="B80" t="s">
        <v>45</v>
      </c>
      <c r="C80" s="6">
        <v>714314</v>
      </c>
      <c r="D80" s="6">
        <v>839111</v>
      </c>
      <c r="E80" s="6">
        <v>766736</v>
      </c>
      <c r="F80" s="6">
        <v>952139</v>
      </c>
      <c r="G80" s="6">
        <v>1078036</v>
      </c>
      <c r="H80" s="6">
        <v>955023</v>
      </c>
      <c r="I80" s="6">
        <v>1004927</v>
      </c>
      <c r="J80" s="6">
        <v>1146225</v>
      </c>
      <c r="K80" s="6">
        <v>1193506</v>
      </c>
    </row>
    <row r="81" spans="1:11" x14ac:dyDescent="0.2">
      <c r="A81" t="s">
        <v>158</v>
      </c>
      <c r="B81" t="s">
        <v>65</v>
      </c>
      <c r="C81" s="6">
        <v>282778</v>
      </c>
      <c r="D81" s="6">
        <v>310739</v>
      </c>
      <c r="E81" s="6">
        <v>307712</v>
      </c>
      <c r="F81" s="6">
        <v>342738</v>
      </c>
      <c r="G81" s="6">
        <v>396181</v>
      </c>
      <c r="H81" s="6">
        <v>372426</v>
      </c>
      <c r="I81" s="6">
        <v>429959</v>
      </c>
      <c r="J81" s="6">
        <v>522466</v>
      </c>
      <c r="K81" s="6">
        <v>576679</v>
      </c>
    </row>
    <row r="82" spans="1:11" x14ac:dyDescent="0.2">
      <c r="A82" t="s">
        <v>159</v>
      </c>
      <c r="B82" t="s">
        <v>77</v>
      </c>
      <c r="C82" s="6">
        <v>309939</v>
      </c>
      <c r="D82" s="6">
        <v>368462</v>
      </c>
      <c r="E82" s="6">
        <v>342636</v>
      </c>
      <c r="F82" s="6">
        <v>327111</v>
      </c>
      <c r="G82" s="6">
        <v>364826</v>
      </c>
      <c r="H82" s="6">
        <v>378942</v>
      </c>
      <c r="I82" s="6">
        <v>438652</v>
      </c>
      <c r="J82" s="6">
        <v>470152</v>
      </c>
      <c r="K82" s="6">
        <v>540111</v>
      </c>
    </row>
    <row r="83" spans="1:11" x14ac:dyDescent="0.2">
      <c r="A83" t="s">
        <v>160</v>
      </c>
      <c r="B83" t="s">
        <v>53</v>
      </c>
      <c r="C83" s="6">
        <v>416304</v>
      </c>
      <c r="D83" s="6">
        <v>405257</v>
      </c>
      <c r="E83" s="6">
        <v>428612</v>
      </c>
      <c r="F83" s="6">
        <v>442798</v>
      </c>
      <c r="G83" s="6">
        <v>461085</v>
      </c>
      <c r="H83" s="6">
        <v>501458</v>
      </c>
      <c r="I83" s="6">
        <v>614867</v>
      </c>
      <c r="J83" s="6">
        <v>684002</v>
      </c>
      <c r="K83" s="6">
        <v>713678</v>
      </c>
    </row>
    <row r="84" spans="1:11" x14ac:dyDescent="0.2">
      <c r="A84" t="s">
        <v>161</v>
      </c>
      <c r="B84" t="s">
        <v>66</v>
      </c>
      <c r="C84" s="6">
        <v>349729</v>
      </c>
      <c r="D84" s="6">
        <v>336857</v>
      </c>
      <c r="E84" s="6">
        <v>354400</v>
      </c>
      <c r="F84" s="6">
        <v>363568</v>
      </c>
      <c r="G84" s="6">
        <v>381013</v>
      </c>
      <c r="H84" s="6">
        <v>393582</v>
      </c>
      <c r="I84" s="6">
        <v>475790</v>
      </c>
      <c r="J84" s="6">
        <v>528943</v>
      </c>
      <c r="K84" s="6">
        <v>548236</v>
      </c>
    </row>
    <row r="85" spans="1:11" x14ac:dyDescent="0.2">
      <c r="A85" t="s">
        <v>162</v>
      </c>
      <c r="B85" t="s">
        <v>66</v>
      </c>
      <c r="C85" s="6">
        <v>349729</v>
      </c>
      <c r="D85" s="6">
        <v>336857</v>
      </c>
      <c r="E85" s="6">
        <v>354400</v>
      </c>
      <c r="F85" s="6">
        <v>363568</v>
      </c>
      <c r="G85" s="6">
        <v>381013</v>
      </c>
      <c r="H85" s="6">
        <v>393582</v>
      </c>
      <c r="I85" s="6">
        <v>475790</v>
      </c>
      <c r="J85" s="6">
        <v>528943</v>
      </c>
      <c r="K85" s="6">
        <v>548236</v>
      </c>
    </row>
    <row r="86" spans="1:11" x14ac:dyDescent="0.2">
      <c r="A86" t="s">
        <v>163</v>
      </c>
      <c r="B86" t="s">
        <v>78</v>
      </c>
      <c r="C86" s="6">
        <v>389291</v>
      </c>
      <c r="D86" s="6">
        <v>474470</v>
      </c>
      <c r="E86" s="6">
        <v>471968</v>
      </c>
      <c r="F86" s="6">
        <v>524860</v>
      </c>
      <c r="G86" s="6">
        <v>503344</v>
      </c>
      <c r="H86" s="6">
        <v>533115</v>
      </c>
      <c r="I86" s="6">
        <v>709867</v>
      </c>
      <c r="J86" s="6">
        <v>762995</v>
      </c>
      <c r="K86" s="6">
        <v>749073</v>
      </c>
    </row>
    <row r="87" spans="1:11" x14ac:dyDescent="0.2">
      <c r="A87" t="s">
        <v>164</v>
      </c>
      <c r="B87" t="s">
        <v>48</v>
      </c>
      <c r="C87" s="6">
        <v>182682</v>
      </c>
      <c r="D87" s="6">
        <v>183950</v>
      </c>
      <c r="E87" s="6">
        <v>220779</v>
      </c>
      <c r="F87" s="6">
        <v>207818</v>
      </c>
      <c r="G87" s="6">
        <v>239010</v>
      </c>
      <c r="H87" s="6">
        <v>308862</v>
      </c>
      <c r="I87" s="6">
        <v>365449</v>
      </c>
      <c r="J87" s="6">
        <v>413764</v>
      </c>
      <c r="K87" s="6">
        <v>456438</v>
      </c>
    </row>
    <row r="88" spans="1:11" x14ac:dyDescent="0.2">
      <c r="A88" t="s">
        <v>165</v>
      </c>
      <c r="B88" t="s">
        <v>57</v>
      </c>
      <c r="C88" s="6">
        <v>238025</v>
      </c>
      <c r="D88" s="6">
        <v>241553</v>
      </c>
      <c r="E88" s="6">
        <v>242197</v>
      </c>
      <c r="F88" s="6">
        <v>268107</v>
      </c>
      <c r="G88" s="6">
        <v>273988</v>
      </c>
      <c r="H88" s="6">
        <v>302408</v>
      </c>
      <c r="I88" s="6">
        <v>387423</v>
      </c>
      <c r="J88" s="6">
        <v>411051</v>
      </c>
      <c r="K88" s="6">
        <v>448522</v>
      </c>
    </row>
    <row r="89" spans="1:11" x14ac:dyDescent="0.2">
      <c r="A89" t="s">
        <v>166</v>
      </c>
      <c r="B89" t="s">
        <v>63</v>
      </c>
      <c r="C89" s="6">
        <v>361325</v>
      </c>
      <c r="D89" s="6">
        <v>384750</v>
      </c>
      <c r="E89" s="6">
        <v>428303</v>
      </c>
      <c r="F89" s="6">
        <v>434536</v>
      </c>
      <c r="G89" s="6">
        <v>284288</v>
      </c>
      <c r="H89" s="6">
        <v>294003</v>
      </c>
      <c r="I89" s="6">
        <v>468983</v>
      </c>
      <c r="J89" s="6">
        <v>500357</v>
      </c>
      <c r="K89" s="6">
        <v>577957</v>
      </c>
    </row>
    <row r="90" spans="1:11" x14ac:dyDescent="0.2">
      <c r="A90" t="s">
        <v>167</v>
      </c>
      <c r="B90" t="s">
        <v>47</v>
      </c>
      <c r="C90" s="6">
        <v>149934</v>
      </c>
      <c r="D90" s="6">
        <v>179463</v>
      </c>
      <c r="E90" s="6">
        <v>203779</v>
      </c>
      <c r="F90" s="6">
        <v>202632</v>
      </c>
      <c r="G90" s="6">
        <v>227809</v>
      </c>
      <c r="H90" s="6">
        <v>261944</v>
      </c>
      <c r="I90" s="6">
        <v>282638</v>
      </c>
      <c r="J90" s="6">
        <v>342793</v>
      </c>
      <c r="K90" s="6">
        <v>407395</v>
      </c>
    </row>
    <row r="91" spans="1:11" x14ac:dyDescent="0.2">
      <c r="A91" t="s">
        <v>168</v>
      </c>
      <c r="B91" t="s">
        <v>61</v>
      </c>
      <c r="C91" s="6">
        <v>437157</v>
      </c>
      <c r="D91" s="6">
        <v>412482</v>
      </c>
      <c r="E91" s="6">
        <v>420895</v>
      </c>
      <c r="F91" s="6">
        <v>461481</v>
      </c>
      <c r="G91" s="6">
        <v>457796</v>
      </c>
      <c r="H91" s="6">
        <v>536336</v>
      </c>
      <c r="I91" s="6">
        <v>628122</v>
      </c>
      <c r="J91" s="6">
        <v>688117</v>
      </c>
      <c r="K91" s="6">
        <v>780758</v>
      </c>
    </row>
    <row r="92" spans="1:11" x14ac:dyDescent="0.2">
      <c r="A92" t="s">
        <v>169</v>
      </c>
      <c r="B92" t="s">
        <v>48</v>
      </c>
      <c r="C92" s="6">
        <v>182682</v>
      </c>
      <c r="D92" s="6">
        <v>183950</v>
      </c>
      <c r="E92" s="6">
        <v>220779</v>
      </c>
      <c r="F92" s="6">
        <v>207818</v>
      </c>
      <c r="G92" s="6">
        <v>239010</v>
      </c>
      <c r="H92" s="6">
        <v>308862</v>
      </c>
      <c r="I92" s="6">
        <v>365449</v>
      </c>
      <c r="J92" s="6">
        <v>413764</v>
      </c>
      <c r="K92" s="6">
        <v>456438</v>
      </c>
    </row>
    <row r="93" spans="1:11" x14ac:dyDescent="0.2">
      <c r="A93" t="s">
        <v>170</v>
      </c>
      <c r="B93" t="s">
        <v>51</v>
      </c>
      <c r="C93" s="6">
        <v>476995</v>
      </c>
      <c r="D93" s="6">
        <v>673660</v>
      </c>
      <c r="E93" s="6">
        <v>620644</v>
      </c>
      <c r="F93" s="6">
        <v>684876</v>
      </c>
      <c r="G93" s="6">
        <v>849539</v>
      </c>
      <c r="H93" s="6">
        <v>856814</v>
      </c>
      <c r="I93" s="6">
        <v>1382429</v>
      </c>
      <c r="J93" s="6">
        <v>975553</v>
      </c>
      <c r="K93" s="6">
        <v>910883</v>
      </c>
    </row>
    <row r="94" spans="1:11" x14ac:dyDescent="0.2">
      <c r="A94" t="s">
        <v>171</v>
      </c>
      <c r="B94" t="s">
        <v>62</v>
      </c>
      <c r="C94" s="6">
        <v>172392</v>
      </c>
      <c r="D94" s="6">
        <v>182104</v>
      </c>
      <c r="E94" s="6">
        <v>211755</v>
      </c>
      <c r="F94" s="6">
        <v>227353</v>
      </c>
      <c r="G94" s="6">
        <v>229586</v>
      </c>
      <c r="H94" s="6">
        <v>266057</v>
      </c>
      <c r="I94" s="6">
        <v>326371</v>
      </c>
      <c r="J94" s="6">
        <v>374662</v>
      </c>
      <c r="K94" s="6">
        <v>450524</v>
      </c>
    </row>
    <row r="95" spans="1:11" x14ac:dyDescent="0.2">
      <c r="A95" t="s">
        <v>172</v>
      </c>
      <c r="B95" t="s">
        <v>48</v>
      </c>
      <c r="C95" s="6">
        <v>182682</v>
      </c>
      <c r="D95" s="6">
        <v>183950</v>
      </c>
      <c r="E95" s="6">
        <v>220779</v>
      </c>
      <c r="F95" s="6">
        <v>207818</v>
      </c>
      <c r="G95" s="6">
        <v>239010</v>
      </c>
      <c r="H95" s="6">
        <v>308862</v>
      </c>
      <c r="I95" s="6">
        <v>365449</v>
      </c>
      <c r="J95" s="6">
        <v>413764</v>
      </c>
      <c r="K95" s="6">
        <v>456438</v>
      </c>
    </row>
    <row r="96" spans="1:11" x14ac:dyDescent="0.2">
      <c r="A96" t="s">
        <v>173</v>
      </c>
      <c r="B96" t="s">
        <v>58</v>
      </c>
      <c r="C96" s="6">
        <v>384748</v>
      </c>
      <c r="D96" s="6">
        <v>401436</v>
      </c>
      <c r="E96" s="6">
        <v>403976</v>
      </c>
      <c r="F96" s="6">
        <v>437874</v>
      </c>
      <c r="G96" s="6">
        <v>430636</v>
      </c>
      <c r="H96" s="6">
        <v>483833</v>
      </c>
      <c r="I96" s="6">
        <v>597910</v>
      </c>
      <c r="J96" s="6">
        <v>673248</v>
      </c>
      <c r="K96" s="6">
        <v>712111</v>
      </c>
    </row>
    <row r="97" spans="1:11" x14ac:dyDescent="0.2">
      <c r="A97" t="s">
        <v>174</v>
      </c>
      <c r="B97" t="s">
        <v>67</v>
      </c>
      <c r="C97" s="6">
        <v>235619</v>
      </c>
      <c r="D97" s="6">
        <v>247965</v>
      </c>
      <c r="E97" s="6">
        <v>278114</v>
      </c>
      <c r="F97" s="6">
        <v>285700</v>
      </c>
      <c r="G97" s="6">
        <v>336311</v>
      </c>
      <c r="H97" s="6">
        <v>391078</v>
      </c>
      <c r="I97" s="6">
        <v>466527</v>
      </c>
      <c r="J97" s="6">
        <v>486300</v>
      </c>
      <c r="K97" s="6">
        <v>522132</v>
      </c>
    </row>
    <row r="98" spans="1:11" x14ac:dyDescent="0.2">
      <c r="A98" t="s">
        <v>175</v>
      </c>
      <c r="B98" t="s">
        <v>45</v>
      </c>
      <c r="C98" s="6">
        <v>714314</v>
      </c>
      <c r="D98" s="6">
        <v>839111</v>
      </c>
      <c r="E98" s="6">
        <v>766736</v>
      </c>
      <c r="F98" s="6">
        <v>952139</v>
      </c>
      <c r="G98" s="6">
        <v>1078036</v>
      </c>
      <c r="H98" s="6">
        <v>955023</v>
      </c>
      <c r="I98" s="6">
        <v>1004927</v>
      </c>
      <c r="J98" s="6">
        <v>1146225</v>
      </c>
      <c r="K98" s="6">
        <v>1193506</v>
      </c>
    </row>
    <row r="99" spans="1:11" x14ac:dyDescent="0.2">
      <c r="A99" t="s">
        <v>176</v>
      </c>
      <c r="B99" t="s">
        <v>70</v>
      </c>
      <c r="C99" s="6">
        <v>152250</v>
      </c>
      <c r="D99" s="6">
        <v>171371</v>
      </c>
      <c r="E99" s="6">
        <v>158738</v>
      </c>
      <c r="F99" s="6">
        <v>160400</v>
      </c>
      <c r="G99" s="6">
        <v>195500</v>
      </c>
      <c r="H99" s="6">
        <v>183929</v>
      </c>
      <c r="I99" s="6">
        <v>225500</v>
      </c>
      <c r="J99" s="6">
        <v>274929</v>
      </c>
      <c r="K99" s="6">
        <v>325223</v>
      </c>
    </row>
    <row r="100" spans="1:11" x14ac:dyDescent="0.2">
      <c r="A100" t="s">
        <v>177</v>
      </c>
      <c r="B100" t="s">
        <v>58</v>
      </c>
      <c r="C100" s="6">
        <v>384748</v>
      </c>
      <c r="D100" s="6">
        <v>401436</v>
      </c>
      <c r="E100" s="6">
        <v>403976</v>
      </c>
      <c r="F100" s="6">
        <v>437874</v>
      </c>
      <c r="G100" s="6">
        <v>430636</v>
      </c>
      <c r="H100" s="6">
        <v>483833</v>
      </c>
      <c r="I100" s="6">
        <v>597910</v>
      </c>
      <c r="J100" s="6">
        <v>673248</v>
      </c>
      <c r="K100" s="6">
        <v>712111</v>
      </c>
    </row>
    <row r="101" spans="1:11" x14ac:dyDescent="0.2">
      <c r="A101" t="s">
        <v>178</v>
      </c>
      <c r="B101" t="s">
        <v>75</v>
      </c>
      <c r="C101" s="6">
        <v>191332</v>
      </c>
      <c r="D101" s="6">
        <v>187625</v>
      </c>
      <c r="E101" s="6">
        <v>188541</v>
      </c>
      <c r="F101" s="6">
        <v>203859</v>
      </c>
      <c r="G101" s="6">
        <v>217508</v>
      </c>
      <c r="H101" s="6">
        <v>246844</v>
      </c>
      <c r="I101" s="6">
        <v>331098</v>
      </c>
      <c r="J101" s="6">
        <v>358357</v>
      </c>
      <c r="K101" s="6">
        <v>404360</v>
      </c>
    </row>
    <row r="102" spans="1:11" x14ac:dyDescent="0.2">
      <c r="A102" t="s">
        <v>179</v>
      </c>
      <c r="B102" t="s">
        <v>77</v>
      </c>
      <c r="C102" s="6">
        <v>309939</v>
      </c>
      <c r="D102" s="6">
        <v>368462</v>
      </c>
      <c r="E102" s="6">
        <v>342636</v>
      </c>
      <c r="F102" s="6">
        <v>327111</v>
      </c>
      <c r="G102" s="6">
        <v>364826</v>
      </c>
      <c r="H102" s="6">
        <v>378942</v>
      </c>
      <c r="I102" s="6">
        <v>438652</v>
      </c>
      <c r="J102" s="6">
        <v>470152</v>
      </c>
      <c r="K102" s="6">
        <v>540111</v>
      </c>
    </row>
    <row r="103" spans="1:11" x14ac:dyDescent="0.2">
      <c r="A103" t="s">
        <v>180</v>
      </c>
      <c r="B103" t="s">
        <v>71</v>
      </c>
      <c r="C103" s="6">
        <v>179348</v>
      </c>
      <c r="D103" s="6">
        <v>189483</v>
      </c>
      <c r="E103" s="6">
        <v>178423</v>
      </c>
      <c r="F103" s="6">
        <v>215598</v>
      </c>
      <c r="G103" s="6">
        <v>223534</v>
      </c>
      <c r="H103" s="6">
        <v>275024</v>
      </c>
      <c r="I103" s="6">
        <v>324884</v>
      </c>
      <c r="J103" s="6">
        <v>373187</v>
      </c>
      <c r="K103" s="6">
        <v>415568</v>
      </c>
    </row>
    <row r="104" spans="1:11" x14ac:dyDescent="0.2">
      <c r="A104" t="s">
        <v>181</v>
      </c>
      <c r="B104" t="s">
        <v>64</v>
      </c>
      <c r="C104" s="6">
        <v>572548</v>
      </c>
      <c r="D104" s="6">
        <v>664786</v>
      </c>
      <c r="E104" s="6">
        <v>415933</v>
      </c>
      <c r="F104" s="6">
        <v>641421</v>
      </c>
      <c r="G104" s="6">
        <v>551382</v>
      </c>
      <c r="H104" s="6">
        <v>609719</v>
      </c>
      <c r="I104" s="6">
        <v>665622</v>
      </c>
      <c r="J104" s="6">
        <v>760806</v>
      </c>
      <c r="K104" s="6">
        <v>961755</v>
      </c>
    </row>
    <row r="105" spans="1:11" x14ac:dyDescent="0.2">
      <c r="A105" t="s">
        <v>182</v>
      </c>
      <c r="B105" t="s">
        <v>62</v>
      </c>
      <c r="C105" s="6">
        <v>172392</v>
      </c>
      <c r="D105" s="6">
        <v>182104</v>
      </c>
      <c r="E105" s="6">
        <v>211755</v>
      </c>
      <c r="F105" s="6">
        <v>227353</v>
      </c>
      <c r="G105" s="6">
        <v>229586</v>
      </c>
      <c r="H105" s="6">
        <v>266057</v>
      </c>
      <c r="I105" s="6">
        <v>326371</v>
      </c>
      <c r="J105" s="6">
        <v>374662</v>
      </c>
      <c r="K105" s="6">
        <v>450524</v>
      </c>
    </row>
    <row r="106" spans="1:11" x14ac:dyDescent="0.2">
      <c r="A106" t="s">
        <v>183</v>
      </c>
      <c r="B106" t="s">
        <v>62</v>
      </c>
      <c r="C106" s="6">
        <v>172392</v>
      </c>
      <c r="D106" s="6">
        <v>182104</v>
      </c>
      <c r="E106" s="6">
        <v>211755</v>
      </c>
      <c r="F106" s="6">
        <v>227353</v>
      </c>
      <c r="G106" s="6">
        <v>229586</v>
      </c>
      <c r="H106" s="6">
        <v>266057</v>
      </c>
      <c r="I106" s="6">
        <v>326371</v>
      </c>
      <c r="J106" s="6">
        <v>374662</v>
      </c>
      <c r="K106" s="6">
        <v>450524</v>
      </c>
    </row>
    <row r="107" spans="1:11" x14ac:dyDescent="0.2">
      <c r="A107" t="s">
        <v>184</v>
      </c>
      <c r="B107" t="s">
        <v>66</v>
      </c>
      <c r="C107" s="6">
        <v>349729</v>
      </c>
      <c r="D107" s="6">
        <v>336857</v>
      </c>
      <c r="E107" s="6">
        <v>354400</v>
      </c>
      <c r="F107" s="6">
        <v>363568</v>
      </c>
      <c r="G107" s="6">
        <v>381013</v>
      </c>
      <c r="H107" s="6">
        <v>393582</v>
      </c>
      <c r="I107" s="6">
        <v>475790</v>
      </c>
      <c r="J107" s="6">
        <v>528943</v>
      </c>
      <c r="K107" s="6">
        <v>548236</v>
      </c>
    </row>
    <row r="108" spans="1:11" x14ac:dyDescent="0.2">
      <c r="A108" t="s">
        <v>185</v>
      </c>
      <c r="B108" t="s">
        <v>75</v>
      </c>
      <c r="C108" s="6">
        <v>191332</v>
      </c>
      <c r="D108" s="6">
        <v>187625</v>
      </c>
      <c r="E108" s="6">
        <v>188541</v>
      </c>
      <c r="F108" s="6">
        <v>203859</v>
      </c>
      <c r="G108" s="6">
        <v>217508</v>
      </c>
      <c r="H108" s="6">
        <v>246844</v>
      </c>
      <c r="I108" s="6">
        <v>331098</v>
      </c>
      <c r="J108" s="6">
        <v>358357</v>
      </c>
      <c r="K108" s="6">
        <v>404360</v>
      </c>
    </row>
    <row r="109" spans="1:11" x14ac:dyDescent="0.2">
      <c r="A109" t="s">
        <v>186</v>
      </c>
      <c r="B109" t="s">
        <v>49</v>
      </c>
      <c r="C109" s="6">
        <v>353283</v>
      </c>
      <c r="D109" s="6">
        <v>371398</v>
      </c>
      <c r="E109" s="6">
        <v>372150</v>
      </c>
      <c r="F109" s="6">
        <v>402243</v>
      </c>
      <c r="G109" s="6">
        <v>371473</v>
      </c>
      <c r="H109" s="6">
        <v>438538</v>
      </c>
      <c r="I109" s="6">
        <v>539020</v>
      </c>
      <c r="J109" s="6">
        <v>643642</v>
      </c>
      <c r="K109" s="6">
        <v>668225</v>
      </c>
    </row>
    <row r="110" spans="1:11" x14ac:dyDescent="0.2">
      <c r="A110" t="s">
        <v>187</v>
      </c>
      <c r="B110" t="s">
        <v>47</v>
      </c>
      <c r="C110" s="6">
        <v>149934</v>
      </c>
      <c r="D110" s="6">
        <v>179463</v>
      </c>
      <c r="E110" s="6">
        <v>203779</v>
      </c>
      <c r="F110" s="6">
        <v>202632</v>
      </c>
      <c r="G110" s="6">
        <v>227809</v>
      </c>
      <c r="H110" s="6">
        <v>261944</v>
      </c>
      <c r="I110" s="6">
        <v>282638</v>
      </c>
      <c r="J110" s="6">
        <v>342793</v>
      </c>
      <c r="K110" s="6">
        <v>407395</v>
      </c>
    </row>
    <row r="111" spans="1:11" x14ac:dyDescent="0.2">
      <c r="A111" t="s">
        <v>188</v>
      </c>
      <c r="B111" t="s">
        <v>53</v>
      </c>
      <c r="C111" s="6">
        <v>416304</v>
      </c>
      <c r="D111" s="6">
        <v>405257</v>
      </c>
      <c r="E111" s="6">
        <v>428612</v>
      </c>
      <c r="F111" s="6">
        <v>442798</v>
      </c>
      <c r="G111" s="6">
        <v>461085</v>
      </c>
      <c r="H111" s="6">
        <v>501458</v>
      </c>
      <c r="I111" s="6">
        <v>614867</v>
      </c>
      <c r="J111" s="6">
        <v>684002</v>
      </c>
      <c r="K111" s="6">
        <v>713678</v>
      </c>
    </row>
    <row r="112" spans="1:11" x14ac:dyDescent="0.2">
      <c r="A112" t="s">
        <v>189</v>
      </c>
      <c r="B112" t="s">
        <v>74</v>
      </c>
      <c r="C112" s="6">
        <v>428358</v>
      </c>
      <c r="D112" s="6">
        <v>496011</v>
      </c>
      <c r="E112" s="6">
        <v>512383</v>
      </c>
      <c r="F112" s="6">
        <v>470927</v>
      </c>
      <c r="G112" s="6">
        <v>472744</v>
      </c>
      <c r="H112" s="6">
        <v>521210</v>
      </c>
      <c r="I112" s="6">
        <v>609705</v>
      </c>
      <c r="J112" s="6">
        <v>556879</v>
      </c>
      <c r="K112" s="6">
        <v>660538</v>
      </c>
    </row>
    <row r="113" spans="1:11" x14ac:dyDescent="0.2">
      <c r="A113" t="s">
        <v>190</v>
      </c>
      <c r="B113" t="s">
        <v>56</v>
      </c>
      <c r="C113" s="6">
        <v>301143</v>
      </c>
      <c r="D113" s="6">
        <v>315760</v>
      </c>
      <c r="E113" s="6">
        <v>313820</v>
      </c>
      <c r="F113" s="6">
        <v>327602</v>
      </c>
      <c r="G113" s="6">
        <v>353405</v>
      </c>
      <c r="H113" s="6">
        <v>384248</v>
      </c>
      <c r="I113" s="6">
        <v>443103</v>
      </c>
      <c r="J113" s="6">
        <v>501311</v>
      </c>
      <c r="K113" s="6">
        <v>545753</v>
      </c>
    </row>
    <row r="114" spans="1:11" x14ac:dyDescent="0.2">
      <c r="A114" t="s">
        <v>191</v>
      </c>
      <c r="B114" t="s">
        <v>71</v>
      </c>
      <c r="C114" s="6">
        <v>179348</v>
      </c>
      <c r="D114" s="6">
        <v>189483</v>
      </c>
      <c r="E114" s="6">
        <v>178423</v>
      </c>
      <c r="F114" s="6">
        <v>215598</v>
      </c>
      <c r="G114" s="6">
        <v>223534</v>
      </c>
      <c r="H114" s="6">
        <v>275024</v>
      </c>
      <c r="I114" s="6">
        <v>324884</v>
      </c>
      <c r="J114" s="6">
        <v>373187</v>
      </c>
      <c r="K114" s="6">
        <v>415568</v>
      </c>
    </row>
    <row r="115" spans="1:11" x14ac:dyDescent="0.2">
      <c r="A115" t="s">
        <v>192</v>
      </c>
      <c r="B115" t="s">
        <v>59</v>
      </c>
      <c r="C115" s="6">
        <v>188260</v>
      </c>
      <c r="D115" s="6">
        <v>179503</v>
      </c>
      <c r="E115" s="6">
        <v>167722</v>
      </c>
      <c r="F115" s="6">
        <v>188252</v>
      </c>
      <c r="G115" s="6">
        <v>203186</v>
      </c>
      <c r="H115" s="6">
        <v>233132</v>
      </c>
      <c r="I115" s="6">
        <v>305194</v>
      </c>
      <c r="J115" s="6">
        <v>331714</v>
      </c>
      <c r="K115" s="6">
        <v>387794</v>
      </c>
    </row>
    <row r="116" spans="1:11" x14ac:dyDescent="0.2">
      <c r="A116" t="s">
        <v>193</v>
      </c>
      <c r="B116" t="s">
        <v>78</v>
      </c>
      <c r="C116" s="6">
        <v>389291</v>
      </c>
      <c r="D116" s="6">
        <v>474470</v>
      </c>
      <c r="E116" s="6">
        <v>471968</v>
      </c>
      <c r="F116" s="6">
        <v>524860</v>
      </c>
      <c r="G116" s="6">
        <v>503344</v>
      </c>
      <c r="H116" s="6">
        <v>533115</v>
      </c>
      <c r="I116" s="6">
        <v>709867</v>
      </c>
      <c r="J116" s="6">
        <v>762995</v>
      </c>
      <c r="K116" s="6">
        <v>749073</v>
      </c>
    </row>
    <row r="117" spans="1:11" x14ac:dyDescent="0.2">
      <c r="A117" t="s">
        <v>194</v>
      </c>
      <c r="B117" t="s">
        <v>56</v>
      </c>
      <c r="C117" s="6">
        <v>301143</v>
      </c>
      <c r="D117" s="6">
        <v>315760</v>
      </c>
      <c r="E117" s="6">
        <v>313820</v>
      </c>
      <c r="F117" s="6">
        <v>327602</v>
      </c>
      <c r="G117" s="6">
        <v>353405</v>
      </c>
      <c r="H117" s="6">
        <v>384248</v>
      </c>
      <c r="I117" s="6">
        <v>443103</v>
      </c>
      <c r="J117" s="6">
        <v>501311</v>
      </c>
      <c r="K117" s="6">
        <v>545753</v>
      </c>
    </row>
    <row r="118" spans="1:11" x14ac:dyDescent="0.2">
      <c r="A118" t="s">
        <v>195</v>
      </c>
      <c r="B118" t="s">
        <v>56</v>
      </c>
      <c r="C118" s="6">
        <v>301143</v>
      </c>
      <c r="D118" s="6">
        <v>315760</v>
      </c>
      <c r="E118" s="6">
        <v>313820</v>
      </c>
      <c r="F118" s="6">
        <v>327602</v>
      </c>
      <c r="G118" s="6">
        <v>353405</v>
      </c>
      <c r="H118" s="6">
        <v>384248</v>
      </c>
      <c r="I118" s="6">
        <v>443103</v>
      </c>
      <c r="J118" s="6">
        <v>501311</v>
      </c>
      <c r="K118" s="6">
        <v>545753</v>
      </c>
    </row>
    <row r="119" spans="1:11" x14ac:dyDescent="0.2">
      <c r="A119" t="s">
        <v>196</v>
      </c>
      <c r="B119" t="s">
        <v>52</v>
      </c>
      <c r="C119" s="6">
        <v>241756</v>
      </c>
      <c r="D119" s="6">
        <v>225329</v>
      </c>
      <c r="E119" s="6">
        <v>221921</v>
      </c>
      <c r="F119" s="6">
        <v>252953</v>
      </c>
      <c r="G119" s="6">
        <v>275601</v>
      </c>
      <c r="H119" s="6">
        <v>314875</v>
      </c>
      <c r="I119" s="6">
        <v>403536</v>
      </c>
      <c r="J119" s="6">
        <v>442576</v>
      </c>
      <c r="K119" s="6">
        <v>456621</v>
      </c>
    </row>
    <row r="120" spans="1:11" x14ac:dyDescent="0.2">
      <c r="A120" t="s">
        <v>197</v>
      </c>
      <c r="B120" t="s">
        <v>78</v>
      </c>
      <c r="C120" s="6">
        <v>389291</v>
      </c>
      <c r="D120" s="6">
        <v>474470</v>
      </c>
      <c r="E120" s="6">
        <v>471968</v>
      </c>
      <c r="F120" s="6">
        <v>524860</v>
      </c>
      <c r="G120" s="6">
        <v>503344</v>
      </c>
      <c r="H120" s="6">
        <v>533115</v>
      </c>
      <c r="I120" s="6">
        <v>709867</v>
      </c>
      <c r="J120" s="6">
        <v>762995</v>
      </c>
      <c r="K120" s="6">
        <v>749073</v>
      </c>
    </row>
    <row r="121" spans="1:11" x14ac:dyDescent="0.2">
      <c r="A121" t="s">
        <v>198</v>
      </c>
      <c r="B121" t="s">
        <v>64</v>
      </c>
      <c r="C121" s="6">
        <v>572548</v>
      </c>
      <c r="D121" s="6">
        <v>664786</v>
      </c>
      <c r="E121" s="6">
        <v>415933</v>
      </c>
      <c r="F121" s="6">
        <v>641421</v>
      </c>
      <c r="G121" s="6">
        <v>551382</v>
      </c>
      <c r="H121" s="6">
        <v>609719</v>
      </c>
      <c r="I121" s="6">
        <v>665622</v>
      </c>
      <c r="J121" s="6">
        <v>760806</v>
      </c>
      <c r="K121" s="6">
        <v>961755</v>
      </c>
    </row>
    <row r="122" spans="1:11" x14ac:dyDescent="0.2">
      <c r="A122" t="s">
        <v>199</v>
      </c>
      <c r="B122" t="s">
        <v>47</v>
      </c>
      <c r="C122" s="6">
        <v>149934</v>
      </c>
      <c r="D122" s="6">
        <v>179463</v>
      </c>
      <c r="E122" s="6">
        <v>203779</v>
      </c>
      <c r="F122" s="6">
        <v>202632</v>
      </c>
      <c r="G122" s="6">
        <v>227809</v>
      </c>
      <c r="H122" s="6">
        <v>261944</v>
      </c>
      <c r="I122" s="6">
        <v>282638</v>
      </c>
      <c r="J122" s="6">
        <v>342793</v>
      </c>
      <c r="K122" s="6">
        <v>407395</v>
      </c>
    </row>
    <row r="123" spans="1:11" x14ac:dyDescent="0.2">
      <c r="A123" t="s">
        <v>200</v>
      </c>
      <c r="B123" t="s">
        <v>61</v>
      </c>
      <c r="C123" s="6">
        <v>437157</v>
      </c>
      <c r="D123" s="6">
        <v>412482</v>
      </c>
      <c r="E123" s="6">
        <v>420895</v>
      </c>
      <c r="F123" s="6">
        <v>461481</v>
      </c>
      <c r="G123" s="6">
        <v>457796</v>
      </c>
      <c r="H123" s="6">
        <v>536336</v>
      </c>
      <c r="I123" s="6">
        <v>628122</v>
      </c>
      <c r="J123" s="6">
        <v>688117</v>
      </c>
      <c r="K123" s="6">
        <v>780758</v>
      </c>
    </row>
    <row r="124" spans="1:11" x14ac:dyDescent="0.2">
      <c r="A124" t="s">
        <v>201</v>
      </c>
      <c r="B124" t="s">
        <v>71</v>
      </c>
      <c r="C124" s="6">
        <v>179348</v>
      </c>
      <c r="D124" s="6">
        <v>189483</v>
      </c>
      <c r="E124" s="6">
        <v>178423</v>
      </c>
      <c r="F124" s="6">
        <v>215598</v>
      </c>
      <c r="G124" s="6">
        <v>223534</v>
      </c>
      <c r="H124" s="6">
        <v>275024</v>
      </c>
      <c r="I124" s="6">
        <v>324884</v>
      </c>
      <c r="J124" s="6">
        <v>373187</v>
      </c>
      <c r="K124" s="6">
        <v>415568</v>
      </c>
    </row>
    <row r="125" spans="1:11" x14ac:dyDescent="0.2">
      <c r="A125" t="s">
        <v>202</v>
      </c>
      <c r="B125" t="s">
        <v>66</v>
      </c>
      <c r="C125" s="6">
        <v>349729</v>
      </c>
      <c r="D125" s="6">
        <v>336857</v>
      </c>
      <c r="E125" s="6">
        <v>354400</v>
      </c>
      <c r="F125" s="6">
        <v>363568</v>
      </c>
      <c r="G125" s="6">
        <v>381013</v>
      </c>
      <c r="H125" s="6">
        <v>393582</v>
      </c>
      <c r="I125" s="6">
        <v>475790</v>
      </c>
      <c r="J125" s="6">
        <v>528943</v>
      </c>
      <c r="K125" s="6">
        <v>548236</v>
      </c>
    </row>
    <row r="126" spans="1:11" x14ac:dyDescent="0.2">
      <c r="A126" t="s">
        <v>203</v>
      </c>
      <c r="B126" t="s">
        <v>49</v>
      </c>
      <c r="C126" s="6">
        <v>353283</v>
      </c>
      <c r="D126" s="6">
        <v>371398</v>
      </c>
      <c r="E126" s="6">
        <v>372150</v>
      </c>
      <c r="F126" s="6">
        <v>402243</v>
      </c>
      <c r="G126" s="6">
        <v>371473</v>
      </c>
      <c r="H126" s="6">
        <v>438538</v>
      </c>
      <c r="I126" s="6">
        <v>539020</v>
      </c>
      <c r="J126" s="6">
        <v>643642</v>
      </c>
      <c r="K126" s="6">
        <v>668225</v>
      </c>
    </row>
    <row r="127" spans="1:11" x14ac:dyDescent="0.2">
      <c r="A127" t="s">
        <v>204</v>
      </c>
      <c r="B127" t="s">
        <v>68</v>
      </c>
      <c r="C127" s="6">
        <v>336997</v>
      </c>
      <c r="D127" s="6">
        <v>381789</v>
      </c>
      <c r="E127" s="6">
        <v>422954</v>
      </c>
      <c r="F127" s="6">
        <v>379691</v>
      </c>
      <c r="G127" s="6">
        <v>413268</v>
      </c>
      <c r="H127" s="6">
        <v>439648</v>
      </c>
      <c r="I127" s="6">
        <v>523992</v>
      </c>
      <c r="J127" s="6">
        <v>583007</v>
      </c>
      <c r="K127" s="6">
        <v>693186</v>
      </c>
    </row>
    <row r="128" spans="1:11" x14ac:dyDescent="0.2">
      <c r="A128" t="s">
        <v>205</v>
      </c>
      <c r="B128" t="s">
        <v>70</v>
      </c>
      <c r="C128" s="6">
        <v>152250</v>
      </c>
      <c r="D128" s="6">
        <v>171371</v>
      </c>
      <c r="E128" s="6">
        <v>158738</v>
      </c>
      <c r="F128" s="6">
        <v>160400</v>
      </c>
      <c r="G128" s="6">
        <v>195500</v>
      </c>
      <c r="H128" s="6">
        <v>183929</v>
      </c>
      <c r="I128" s="6">
        <v>225500</v>
      </c>
      <c r="J128" s="6">
        <v>274929</v>
      </c>
      <c r="K128" s="6">
        <v>325223</v>
      </c>
    </row>
    <row r="129" spans="1:11" x14ac:dyDescent="0.2">
      <c r="A129" t="s">
        <v>206</v>
      </c>
      <c r="B129" t="s">
        <v>66</v>
      </c>
      <c r="C129" s="6">
        <v>349729</v>
      </c>
      <c r="D129" s="6">
        <v>336857</v>
      </c>
      <c r="E129" s="6">
        <v>354400</v>
      </c>
      <c r="F129" s="6">
        <v>363568</v>
      </c>
      <c r="G129" s="6">
        <v>381013</v>
      </c>
      <c r="H129" s="6">
        <v>393582</v>
      </c>
      <c r="I129" s="6">
        <v>475790</v>
      </c>
      <c r="J129" s="6">
        <v>528943</v>
      </c>
      <c r="K129" s="6">
        <v>548236</v>
      </c>
    </row>
    <row r="130" spans="1:11" x14ac:dyDescent="0.2">
      <c r="A130" t="s">
        <v>207</v>
      </c>
      <c r="B130" t="s">
        <v>76</v>
      </c>
      <c r="C130" s="6">
        <v>182974</v>
      </c>
      <c r="D130" s="6">
        <v>222136</v>
      </c>
      <c r="E130" s="6">
        <v>176497</v>
      </c>
      <c r="F130" s="6">
        <v>214047</v>
      </c>
      <c r="G130" s="6">
        <v>220980</v>
      </c>
      <c r="H130" s="6">
        <v>303172</v>
      </c>
      <c r="I130" s="6">
        <v>326041</v>
      </c>
      <c r="J130" s="6">
        <v>392586</v>
      </c>
      <c r="K130" s="6">
        <v>429451</v>
      </c>
    </row>
    <row r="131" spans="1:11" x14ac:dyDescent="0.2">
      <c r="A131" t="s">
        <v>208</v>
      </c>
      <c r="B131" t="s">
        <v>47</v>
      </c>
      <c r="C131" s="6">
        <v>149934</v>
      </c>
      <c r="D131" s="6">
        <v>179463</v>
      </c>
      <c r="E131" s="6">
        <v>203779</v>
      </c>
      <c r="F131" s="6">
        <v>202632</v>
      </c>
      <c r="G131" s="6">
        <v>227809</v>
      </c>
      <c r="H131" s="6">
        <v>261944</v>
      </c>
      <c r="I131" s="6">
        <v>282638</v>
      </c>
      <c r="J131" s="6">
        <v>342793</v>
      </c>
      <c r="K131" s="6">
        <v>407395</v>
      </c>
    </row>
    <row r="132" spans="1:11" x14ac:dyDescent="0.2">
      <c r="A132" t="s">
        <v>209</v>
      </c>
      <c r="B132" t="s">
        <v>47</v>
      </c>
      <c r="C132" s="6">
        <v>149934</v>
      </c>
      <c r="D132" s="6">
        <v>179463</v>
      </c>
      <c r="E132" s="6">
        <v>203779</v>
      </c>
      <c r="F132" s="6">
        <v>202632</v>
      </c>
      <c r="G132" s="6">
        <v>227809</v>
      </c>
      <c r="H132" s="6">
        <v>261944</v>
      </c>
      <c r="I132" s="6">
        <v>282638</v>
      </c>
      <c r="J132" s="6">
        <v>342793</v>
      </c>
      <c r="K132" s="6">
        <v>407395</v>
      </c>
    </row>
    <row r="133" spans="1:11" x14ac:dyDescent="0.2">
      <c r="A133" t="s">
        <v>210</v>
      </c>
      <c r="B133" t="s">
        <v>64</v>
      </c>
      <c r="C133" s="6">
        <v>572548</v>
      </c>
      <c r="D133" s="6">
        <v>664786</v>
      </c>
      <c r="E133" s="6">
        <v>415933</v>
      </c>
      <c r="F133" s="6">
        <v>641421</v>
      </c>
      <c r="G133" s="6">
        <v>551382</v>
      </c>
      <c r="H133" s="6">
        <v>609719</v>
      </c>
      <c r="I133" s="6">
        <v>665622</v>
      </c>
      <c r="J133" s="6">
        <v>760806</v>
      </c>
      <c r="K133" s="6">
        <v>961755</v>
      </c>
    </row>
    <row r="134" spans="1:11" x14ac:dyDescent="0.2">
      <c r="A134" t="s">
        <v>211</v>
      </c>
      <c r="B134" t="s">
        <v>75</v>
      </c>
      <c r="C134" s="6">
        <v>191332</v>
      </c>
      <c r="D134" s="6">
        <v>187625</v>
      </c>
      <c r="E134" s="6">
        <v>188541</v>
      </c>
      <c r="F134" s="6">
        <v>203859</v>
      </c>
      <c r="G134" s="6">
        <v>217508</v>
      </c>
      <c r="H134" s="6">
        <v>246844</v>
      </c>
      <c r="I134" s="6">
        <v>331098</v>
      </c>
      <c r="J134" s="6">
        <v>358357</v>
      </c>
      <c r="K134" s="6">
        <v>404360</v>
      </c>
    </row>
    <row r="135" spans="1:11" x14ac:dyDescent="0.2">
      <c r="A135" t="s">
        <v>212</v>
      </c>
      <c r="B135" t="s">
        <v>56</v>
      </c>
      <c r="C135" s="6">
        <v>301143</v>
      </c>
      <c r="D135" s="6">
        <v>315760</v>
      </c>
      <c r="E135" s="6">
        <v>313820</v>
      </c>
      <c r="F135" s="6">
        <v>327602</v>
      </c>
      <c r="G135" s="6">
        <v>353405</v>
      </c>
      <c r="H135" s="6">
        <v>384248</v>
      </c>
      <c r="I135" s="6">
        <v>443103</v>
      </c>
      <c r="J135" s="6">
        <v>501311</v>
      </c>
      <c r="K135" s="6">
        <v>545753</v>
      </c>
    </row>
    <row r="136" spans="1:11" x14ac:dyDescent="0.2">
      <c r="A136" t="s">
        <v>213</v>
      </c>
      <c r="B136" t="s">
        <v>49</v>
      </c>
      <c r="C136" s="6">
        <v>353283</v>
      </c>
      <c r="D136" s="6">
        <v>371398</v>
      </c>
      <c r="E136" s="6">
        <v>372150</v>
      </c>
      <c r="F136" s="6">
        <v>402243</v>
      </c>
      <c r="G136" s="6">
        <v>371473</v>
      </c>
      <c r="H136" s="6">
        <v>438538</v>
      </c>
      <c r="I136" s="6">
        <v>539020</v>
      </c>
      <c r="J136" s="6">
        <v>643642</v>
      </c>
      <c r="K136" s="6">
        <v>668225</v>
      </c>
    </row>
    <row r="137" spans="1:11" x14ac:dyDescent="0.2">
      <c r="A137" t="s">
        <v>214</v>
      </c>
      <c r="B137" t="s">
        <v>67</v>
      </c>
      <c r="C137" s="6">
        <v>235619</v>
      </c>
      <c r="D137" s="6">
        <v>247965</v>
      </c>
      <c r="E137" s="6">
        <v>278114</v>
      </c>
      <c r="F137" s="6">
        <v>285700</v>
      </c>
      <c r="G137" s="6">
        <v>336311</v>
      </c>
      <c r="H137" s="6">
        <v>391078</v>
      </c>
      <c r="I137" s="6">
        <v>466527</v>
      </c>
      <c r="J137" s="6">
        <v>486300</v>
      </c>
      <c r="K137" s="6">
        <v>522132</v>
      </c>
    </row>
    <row r="138" spans="1:11" x14ac:dyDescent="0.2">
      <c r="A138" t="s">
        <v>215</v>
      </c>
      <c r="B138" t="s">
        <v>75</v>
      </c>
      <c r="C138" s="6">
        <v>191332</v>
      </c>
      <c r="D138" s="6">
        <v>187625</v>
      </c>
      <c r="E138" s="6">
        <v>188541</v>
      </c>
      <c r="F138" s="6">
        <v>203859</v>
      </c>
      <c r="G138" s="6">
        <v>217508</v>
      </c>
      <c r="H138" s="6">
        <v>246844</v>
      </c>
      <c r="I138" s="6">
        <v>331098</v>
      </c>
      <c r="J138" s="6">
        <v>358357</v>
      </c>
      <c r="K138" s="6">
        <v>404360</v>
      </c>
    </row>
    <row r="139" spans="1:11" x14ac:dyDescent="0.2">
      <c r="A139" t="s">
        <v>216</v>
      </c>
      <c r="B139" t="s">
        <v>53</v>
      </c>
      <c r="C139" s="6">
        <v>416304</v>
      </c>
      <c r="D139" s="6">
        <v>405257</v>
      </c>
      <c r="E139" s="6">
        <v>428612</v>
      </c>
      <c r="F139" s="6">
        <v>442798</v>
      </c>
      <c r="G139" s="6">
        <v>461085</v>
      </c>
      <c r="H139" s="6">
        <v>501458</v>
      </c>
      <c r="I139" s="6">
        <v>614867</v>
      </c>
      <c r="J139" s="6">
        <v>684002</v>
      </c>
      <c r="K139" s="6">
        <v>713678</v>
      </c>
    </row>
    <row r="140" spans="1:11" x14ac:dyDescent="0.2">
      <c r="A140" t="s">
        <v>217</v>
      </c>
      <c r="B140" t="s">
        <v>76</v>
      </c>
      <c r="C140" s="6">
        <v>182974</v>
      </c>
      <c r="D140" s="6">
        <v>222136</v>
      </c>
      <c r="E140" s="6">
        <v>176497</v>
      </c>
      <c r="F140" s="6">
        <v>214047</v>
      </c>
      <c r="G140" s="6">
        <v>220980</v>
      </c>
      <c r="H140" s="6">
        <v>303172</v>
      </c>
      <c r="I140" s="6">
        <v>326041</v>
      </c>
      <c r="J140" s="6">
        <v>392586</v>
      </c>
      <c r="K140" s="6">
        <v>429451</v>
      </c>
    </row>
    <row r="141" spans="1:11" x14ac:dyDescent="0.2">
      <c r="A141" t="s">
        <v>218</v>
      </c>
      <c r="B141" t="s">
        <v>56</v>
      </c>
      <c r="C141" s="6">
        <v>301143</v>
      </c>
      <c r="D141" s="6">
        <v>315760</v>
      </c>
      <c r="E141" s="6">
        <v>313820</v>
      </c>
      <c r="F141" s="6">
        <v>327602</v>
      </c>
      <c r="G141" s="6">
        <v>353405</v>
      </c>
      <c r="H141" s="6">
        <v>384248</v>
      </c>
      <c r="I141" s="6">
        <v>443103</v>
      </c>
      <c r="J141" s="6">
        <v>501311</v>
      </c>
      <c r="K141" s="6">
        <v>545753</v>
      </c>
    </row>
    <row r="142" spans="1:11" x14ac:dyDescent="0.2">
      <c r="A142" t="s">
        <v>219</v>
      </c>
      <c r="B142" t="s">
        <v>73</v>
      </c>
      <c r="C142" s="6">
        <v>249064</v>
      </c>
      <c r="D142" s="6">
        <v>259168</v>
      </c>
      <c r="E142" s="6">
        <v>256273</v>
      </c>
      <c r="F142" s="6">
        <v>277140</v>
      </c>
      <c r="G142" s="6">
        <v>287573</v>
      </c>
      <c r="H142" s="6">
        <v>341592</v>
      </c>
      <c r="I142" s="6">
        <v>416961</v>
      </c>
      <c r="J142" s="6">
        <v>434249</v>
      </c>
      <c r="K142" s="6">
        <v>460422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191C-98EB-0443-AC74-FCCE7525B9A9}">
  <dimension ref="A1:K142"/>
  <sheetViews>
    <sheetView zoomScale="130" zoomScaleNormal="130" workbookViewId="0">
      <selection activeCell="D38" sqref="D38"/>
    </sheetView>
  </sheetViews>
  <sheetFormatPr baseColWidth="10" defaultRowHeight="16" x14ac:dyDescent="0.2"/>
  <cols>
    <col min="1" max="1" width="21.6640625" customWidth="1"/>
    <col min="3" max="6" width="11.1640625" style="6" bestFit="1" customWidth="1"/>
    <col min="7" max="7" width="12.6640625" style="6" bestFit="1" customWidth="1"/>
    <col min="8" max="8" width="11.1640625" style="6" bestFit="1" customWidth="1"/>
    <col min="9" max="11" width="12.6640625" style="6" bestFit="1" customWidth="1"/>
  </cols>
  <sheetData>
    <row r="1" spans="1:11" x14ac:dyDescent="0.2">
      <c r="A1" s="1" t="s">
        <v>79</v>
      </c>
      <c r="B1" s="1" t="s">
        <v>44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</row>
    <row r="2" spans="1:11" x14ac:dyDescent="0.2">
      <c r="A2" s="3" t="s">
        <v>221</v>
      </c>
      <c r="B2" s="3" t="s">
        <v>222</v>
      </c>
      <c r="C2" s="5">
        <f>AVERAGE(C3:C142)</f>
        <v>316305.89285714284</v>
      </c>
      <c r="D2" s="5">
        <f t="shared" ref="D2:K2" si="0">AVERAGE(D3:D142)</f>
        <v>333895.59999999998</v>
      </c>
      <c r="E2" s="5">
        <f t="shared" si="0"/>
        <v>331658.11428571428</v>
      </c>
      <c r="F2" s="5">
        <f t="shared" si="0"/>
        <v>357005.21428571426</v>
      </c>
      <c r="G2" s="5">
        <f t="shared" si="0"/>
        <v>374919.98571428569</v>
      </c>
      <c r="H2" s="5">
        <f t="shared" si="0"/>
        <v>407034.32142857142</v>
      </c>
      <c r="I2" s="5">
        <f t="shared" si="0"/>
        <v>496522.73571428569</v>
      </c>
      <c r="J2" s="5">
        <f t="shared" si="0"/>
        <v>539980.59285714291</v>
      </c>
      <c r="K2" s="5">
        <f t="shared" si="0"/>
        <v>587288.07142857148</v>
      </c>
    </row>
    <row r="3" spans="1:11" x14ac:dyDescent="0.2">
      <c r="A3" t="s">
        <v>80</v>
      </c>
      <c r="B3" t="s">
        <v>45</v>
      </c>
      <c r="C3" s="6">
        <f>VLOOKUP($B3,'TREB District Data'!$B$1:$K$36,2,FALSE)</f>
        <v>714314</v>
      </c>
      <c r="D3" s="6">
        <f>VLOOKUP($B3,'TREB District Data'!$B$1:$K$36,3,FALSE)</f>
        <v>839111</v>
      </c>
      <c r="E3" s="6">
        <f>VLOOKUP($B3,'TREB District Data'!$B$1:$K$36,4,FALSE)</f>
        <v>766736</v>
      </c>
      <c r="F3" s="6">
        <f>VLOOKUP($B3,'TREB District Data'!$B$1:$K$36,5,FALSE)</f>
        <v>952139</v>
      </c>
      <c r="G3" s="6">
        <f>VLOOKUP($B3,'TREB District Data'!$B$1:$K$36,6,FALSE)</f>
        <v>1078036</v>
      </c>
      <c r="H3" s="6">
        <f>VLOOKUP($B3,'TREB District Data'!$B$1:$K$36,7,FALSE)</f>
        <v>955023</v>
      </c>
      <c r="I3" s="6">
        <f>VLOOKUP($B3,'TREB District Data'!$B$1:$K$36,8,FALSE)</f>
        <v>1004927</v>
      </c>
      <c r="J3" s="6">
        <f>VLOOKUP($B3,'TREB District Data'!$B$1:$K$36,9,FALSE)</f>
        <v>1146225</v>
      </c>
      <c r="K3" s="6">
        <f>VLOOKUP($B3,'TREB District Data'!$B$1:$K$36,10,FALSE)</f>
        <v>1193506</v>
      </c>
    </row>
    <row r="4" spans="1:11" x14ac:dyDescent="0.2">
      <c r="A4" t="s">
        <v>81</v>
      </c>
      <c r="B4" t="s">
        <v>46</v>
      </c>
      <c r="C4" s="6">
        <f>VLOOKUP($B4,'TREB District Data'!$B$1:$K$36,2,FALSE)</f>
        <v>563854</v>
      </c>
      <c r="D4" s="6">
        <f>VLOOKUP($B4,'TREB District Data'!$B$1:$K$36,3,FALSE)</f>
        <v>457118</v>
      </c>
      <c r="E4" s="6">
        <f>VLOOKUP($B4,'TREB District Data'!$B$1:$K$36,4,FALSE)</f>
        <v>469869</v>
      </c>
      <c r="F4" s="6">
        <f>VLOOKUP($B4,'TREB District Data'!$B$1:$K$36,5,FALSE)</f>
        <v>489977</v>
      </c>
      <c r="G4" s="6">
        <f>VLOOKUP($B4,'TREB District Data'!$B$1:$K$36,6,FALSE)</f>
        <v>554170</v>
      </c>
      <c r="H4" s="6">
        <f>VLOOKUP($B4,'TREB District Data'!$B$1:$K$36,7,FALSE)</f>
        <v>533638</v>
      </c>
      <c r="I4" s="6">
        <f>VLOOKUP($B4,'TREB District Data'!$B$1:$K$36,8,FALSE)</f>
        <v>638565</v>
      </c>
      <c r="J4" s="6">
        <f>VLOOKUP($B4,'TREB District Data'!$B$1:$K$36,9,FALSE)</f>
        <v>704492</v>
      </c>
      <c r="K4" s="6">
        <f>VLOOKUP($B4,'TREB District Data'!$B$1:$K$36,10,FALSE)</f>
        <v>706420</v>
      </c>
    </row>
    <row r="5" spans="1:11" x14ac:dyDescent="0.2">
      <c r="A5" t="s">
        <v>82</v>
      </c>
      <c r="B5" t="s">
        <v>45</v>
      </c>
      <c r="C5" s="6">
        <f>VLOOKUP($B5,'TREB District Data'!$B$1:$K$36,2,FALSE)</f>
        <v>714314</v>
      </c>
      <c r="D5" s="6">
        <f>VLOOKUP($B5,'TREB District Data'!$B$1:$K$36,3,FALSE)</f>
        <v>839111</v>
      </c>
      <c r="E5" s="6">
        <f>VLOOKUP($B5,'TREB District Data'!$B$1:$K$36,4,FALSE)</f>
        <v>766736</v>
      </c>
      <c r="F5" s="6">
        <f>VLOOKUP($B5,'TREB District Data'!$B$1:$K$36,5,FALSE)</f>
        <v>952139</v>
      </c>
      <c r="G5" s="6">
        <f>VLOOKUP($B5,'TREB District Data'!$B$1:$K$36,6,FALSE)</f>
        <v>1078036</v>
      </c>
      <c r="H5" s="6">
        <f>VLOOKUP($B5,'TREB District Data'!$B$1:$K$36,7,FALSE)</f>
        <v>955023</v>
      </c>
      <c r="I5" s="6">
        <f>VLOOKUP($B5,'TREB District Data'!$B$1:$K$36,8,FALSE)</f>
        <v>1004927</v>
      </c>
      <c r="J5" s="6">
        <f>VLOOKUP($B5,'TREB District Data'!$B$1:$K$36,9,FALSE)</f>
        <v>1146225</v>
      </c>
      <c r="K5" s="6">
        <f>VLOOKUP($B5,'TREB District Data'!$B$1:$K$36,10,FALSE)</f>
        <v>1193506</v>
      </c>
    </row>
    <row r="6" spans="1:11" x14ac:dyDescent="0.2">
      <c r="A6" t="s">
        <v>83</v>
      </c>
      <c r="B6" t="s">
        <v>47</v>
      </c>
      <c r="C6" s="6">
        <f>VLOOKUP($B6,'TREB District Data'!$B$1:$K$36,2,FALSE)</f>
        <v>149934</v>
      </c>
      <c r="D6" s="6">
        <f>VLOOKUP($B6,'TREB District Data'!$B$1:$K$36,3,FALSE)</f>
        <v>179463</v>
      </c>
      <c r="E6" s="6">
        <f>VLOOKUP($B6,'TREB District Data'!$B$1:$K$36,4,FALSE)</f>
        <v>203779</v>
      </c>
      <c r="F6" s="6">
        <f>VLOOKUP($B6,'TREB District Data'!$B$1:$K$36,5,FALSE)</f>
        <v>202632</v>
      </c>
      <c r="G6" s="6">
        <f>VLOOKUP($B6,'TREB District Data'!$B$1:$K$36,6,FALSE)</f>
        <v>227809</v>
      </c>
      <c r="H6" s="6">
        <f>VLOOKUP($B6,'TREB District Data'!$B$1:$K$36,7,FALSE)</f>
        <v>261944</v>
      </c>
      <c r="I6" s="6">
        <f>VLOOKUP($B6,'TREB District Data'!$B$1:$K$36,8,FALSE)</f>
        <v>282638</v>
      </c>
      <c r="J6" s="6">
        <f>VLOOKUP($B6,'TREB District Data'!$B$1:$K$36,9,FALSE)</f>
        <v>342793</v>
      </c>
      <c r="K6" s="6">
        <f>VLOOKUP($B6,'TREB District Data'!$B$1:$K$36,10,FALSE)</f>
        <v>407395</v>
      </c>
    </row>
    <row r="7" spans="1:11" x14ac:dyDescent="0.2">
      <c r="A7" t="s">
        <v>84</v>
      </c>
      <c r="B7" t="s">
        <v>48</v>
      </c>
      <c r="C7" s="6">
        <f>VLOOKUP($B7,'TREB District Data'!$B$1:$K$36,2,FALSE)</f>
        <v>182682</v>
      </c>
      <c r="D7" s="6">
        <f>VLOOKUP($B7,'TREB District Data'!$B$1:$K$36,3,FALSE)</f>
        <v>183950</v>
      </c>
      <c r="E7" s="6">
        <f>VLOOKUP($B7,'TREB District Data'!$B$1:$K$36,4,FALSE)</f>
        <v>220779</v>
      </c>
      <c r="F7" s="6">
        <f>VLOOKUP($B7,'TREB District Data'!$B$1:$K$36,5,FALSE)</f>
        <v>207818</v>
      </c>
      <c r="G7" s="6">
        <f>VLOOKUP($B7,'TREB District Data'!$B$1:$K$36,6,FALSE)</f>
        <v>239010</v>
      </c>
      <c r="H7" s="6">
        <f>VLOOKUP($B7,'TREB District Data'!$B$1:$K$36,7,FALSE)</f>
        <v>308862</v>
      </c>
      <c r="I7" s="6">
        <f>VLOOKUP($B7,'TREB District Data'!$B$1:$K$36,8,FALSE)</f>
        <v>365449</v>
      </c>
      <c r="J7" s="6">
        <f>VLOOKUP($B7,'TREB District Data'!$B$1:$K$36,9,FALSE)</f>
        <v>413764</v>
      </c>
      <c r="K7" s="6">
        <f>VLOOKUP($B7,'TREB District Data'!$B$1:$K$36,10,FALSE)</f>
        <v>456438</v>
      </c>
    </row>
    <row r="8" spans="1:11" x14ac:dyDescent="0.2">
      <c r="A8" t="s">
        <v>85</v>
      </c>
      <c r="B8" t="s">
        <v>49</v>
      </c>
      <c r="C8" s="6">
        <f>VLOOKUP($B8,'TREB District Data'!$B$1:$K$36,2,FALSE)</f>
        <v>353283</v>
      </c>
      <c r="D8" s="6">
        <f>VLOOKUP($B8,'TREB District Data'!$B$1:$K$36,3,FALSE)</f>
        <v>371398</v>
      </c>
      <c r="E8" s="6">
        <f>VLOOKUP($B8,'TREB District Data'!$B$1:$K$36,4,FALSE)</f>
        <v>372150</v>
      </c>
      <c r="F8" s="6">
        <f>VLOOKUP($B8,'TREB District Data'!$B$1:$K$36,5,FALSE)</f>
        <v>402243</v>
      </c>
      <c r="G8" s="6">
        <f>VLOOKUP($B8,'TREB District Data'!$B$1:$K$36,6,FALSE)</f>
        <v>371473</v>
      </c>
      <c r="H8" s="6">
        <f>VLOOKUP($B8,'TREB District Data'!$B$1:$K$36,7,FALSE)</f>
        <v>438538</v>
      </c>
      <c r="I8" s="6">
        <f>VLOOKUP($B8,'TREB District Data'!$B$1:$K$36,8,FALSE)</f>
        <v>539020</v>
      </c>
      <c r="J8" s="6">
        <f>VLOOKUP($B8,'TREB District Data'!$B$1:$K$36,9,FALSE)</f>
        <v>643642</v>
      </c>
      <c r="K8" s="6">
        <f>VLOOKUP($B8,'TREB District Data'!$B$1:$K$36,10,FALSE)</f>
        <v>668225</v>
      </c>
    </row>
    <row r="9" spans="1:11" x14ac:dyDescent="0.2">
      <c r="A9" t="s">
        <v>86</v>
      </c>
      <c r="B9" t="s">
        <v>50</v>
      </c>
      <c r="C9" s="6">
        <f>VLOOKUP($B9,'TREB District Data'!$B$1:$K$36,2,FALSE)</f>
        <v>351254</v>
      </c>
      <c r="D9" s="6">
        <f>VLOOKUP($B9,'TREB District Data'!$B$1:$K$36,3,FALSE)</f>
        <v>343529</v>
      </c>
      <c r="E9" s="6">
        <f>VLOOKUP($B9,'TREB District Data'!$B$1:$K$36,4,FALSE)</f>
        <v>352433</v>
      </c>
      <c r="F9" s="6">
        <f>VLOOKUP($B9,'TREB District Data'!$B$1:$K$36,5,FALSE)</f>
        <v>353440</v>
      </c>
      <c r="G9" s="6">
        <f>VLOOKUP($B9,'TREB District Data'!$B$1:$K$36,6,FALSE)</f>
        <v>399342</v>
      </c>
      <c r="H9" s="6">
        <f>VLOOKUP($B9,'TREB District Data'!$B$1:$K$36,7,FALSE)</f>
        <v>439497</v>
      </c>
      <c r="I9" s="6">
        <f>VLOOKUP($B9,'TREB District Data'!$B$1:$K$36,8,FALSE)</f>
        <v>568002</v>
      </c>
      <c r="J9" s="6">
        <f>VLOOKUP($B9,'TREB District Data'!$B$1:$K$36,9,FALSE)</f>
        <v>558430</v>
      </c>
      <c r="K9" s="6">
        <f>VLOOKUP($B9,'TREB District Data'!$B$1:$K$36,10,FALSE)</f>
        <v>617363</v>
      </c>
    </row>
    <row r="10" spans="1:11" x14ac:dyDescent="0.2">
      <c r="A10" t="s">
        <v>87</v>
      </c>
      <c r="B10" t="s">
        <v>51</v>
      </c>
      <c r="C10" s="6">
        <f>VLOOKUP($B10,'TREB District Data'!$B$1:$K$36,2,FALSE)</f>
        <v>476995</v>
      </c>
      <c r="D10" s="6">
        <f>VLOOKUP($B10,'TREB District Data'!$B$1:$K$36,3,FALSE)</f>
        <v>673660</v>
      </c>
      <c r="E10" s="6">
        <f>VLOOKUP($B10,'TREB District Data'!$B$1:$K$36,4,FALSE)</f>
        <v>620644</v>
      </c>
      <c r="F10" s="6">
        <f>VLOOKUP($B10,'TREB District Data'!$B$1:$K$36,5,FALSE)</f>
        <v>684876</v>
      </c>
      <c r="G10" s="6">
        <f>VLOOKUP($B10,'TREB District Data'!$B$1:$K$36,6,FALSE)</f>
        <v>849539</v>
      </c>
      <c r="H10" s="6">
        <f>VLOOKUP($B10,'TREB District Data'!$B$1:$K$36,7,FALSE)</f>
        <v>856814</v>
      </c>
      <c r="I10" s="6">
        <f>VLOOKUP($B10,'TREB District Data'!$B$1:$K$36,8,FALSE)</f>
        <v>1382429</v>
      </c>
      <c r="J10" s="6">
        <f>VLOOKUP($B10,'TREB District Data'!$B$1:$K$36,9,FALSE)</f>
        <v>975553</v>
      </c>
      <c r="K10" s="6">
        <f>VLOOKUP($B10,'TREB District Data'!$B$1:$K$36,10,FALSE)</f>
        <v>910883</v>
      </c>
    </row>
    <row r="11" spans="1:11" x14ac:dyDescent="0.2">
      <c r="A11" t="s">
        <v>88</v>
      </c>
      <c r="B11" t="s">
        <v>46</v>
      </c>
      <c r="C11" s="6">
        <f>VLOOKUP($B11,'TREB District Data'!$B$1:$K$36,2,FALSE)</f>
        <v>563854</v>
      </c>
      <c r="D11" s="6">
        <f>VLOOKUP($B11,'TREB District Data'!$B$1:$K$36,3,FALSE)</f>
        <v>457118</v>
      </c>
      <c r="E11" s="6">
        <f>VLOOKUP($B11,'TREB District Data'!$B$1:$K$36,4,FALSE)</f>
        <v>469869</v>
      </c>
      <c r="F11" s="6">
        <f>VLOOKUP($B11,'TREB District Data'!$B$1:$K$36,5,FALSE)</f>
        <v>489977</v>
      </c>
      <c r="G11" s="6">
        <f>VLOOKUP($B11,'TREB District Data'!$B$1:$K$36,6,FALSE)</f>
        <v>554170</v>
      </c>
      <c r="H11" s="6">
        <f>VLOOKUP($B11,'TREB District Data'!$B$1:$K$36,7,FALSE)</f>
        <v>533638</v>
      </c>
      <c r="I11" s="6">
        <f>VLOOKUP($B11,'TREB District Data'!$B$1:$K$36,8,FALSE)</f>
        <v>638565</v>
      </c>
      <c r="J11" s="6">
        <f>VLOOKUP($B11,'TREB District Data'!$B$1:$K$36,9,FALSE)</f>
        <v>704492</v>
      </c>
      <c r="K11" s="6">
        <f>VLOOKUP($B11,'TREB District Data'!$B$1:$K$36,10,FALSE)</f>
        <v>706420</v>
      </c>
    </row>
    <row r="12" spans="1:11" x14ac:dyDescent="0.2">
      <c r="A12" t="s">
        <v>89</v>
      </c>
      <c r="B12" t="s">
        <v>52</v>
      </c>
      <c r="C12" s="6">
        <f>VLOOKUP($B12,'TREB District Data'!$B$1:$K$36,2,FALSE)</f>
        <v>241756</v>
      </c>
      <c r="D12" s="6">
        <f>VLOOKUP($B12,'TREB District Data'!$B$1:$K$36,3,FALSE)</f>
        <v>225329</v>
      </c>
      <c r="E12" s="6">
        <f>VLOOKUP($B12,'TREB District Data'!$B$1:$K$36,4,FALSE)</f>
        <v>221921</v>
      </c>
      <c r="F12" s="6">
        <f>VLOOKUP($B12,'TREB District Data'!$B$1:$K$36,5,FALSE)</f>
        <v>252953</v>
      </c>
      <c r="G12" s="6">
        <f>VLOOKUP($B12,'TREB District Data'!$B$1:$K$36,6,FALSE)</f>
        <v>275601</v>
      </c>
      <c r="H12" s="6">
        <f>VLOOKUP($B12,'TREB District Data'!$B$1:$K$36,7,FALSE)</f>
        <v>314875</v>
      </c>
      <c r="I12" s="6">
        <f>VLOOKUP($B12,'TREB District Data'!$B$1:$K$36,8,FALSE)</f>
        <v>403536</v>
      </c>
      <c r="J12" s="6">
        <f>VLOOKUP($B12,'TREB District Data'!$B$1:$K$36,9,FALSE)</f>
        <v>442576</v>
      </c>
      <c r="K12" s="6">
        <f>VLOOKUP($B12,'TREB District Data'!$B$1:$K$36,10,FALSE)</f>
        <v>456621</v>
      </c>
    </row>
    <row r="13" spans="1:11" x14ac:dyDescent="0.2">
      <c r="A13" t="s">
        <v>90</v>
      </c>
      <c r="B13" t="s">
        <v>53</v>
      </c>
      <c r="C13" s="6">
        <f>VLOOKUP($B13,'TREB District Data'!$B$1:$K$36,2,FALSE)</f>
        <v>416304</v>
      </c>
      <c r="D13" s="6">
        <f>VLOOKUP($B13,'TREB District Data'!$B$1:$K$36,3,FALSE)</f>
        <v>405257</v>
      </c>
      <c r="E13" s="6">
        <f>VLOOKUP($B13,'TREB District Data'!$B$1:$K$36,4,FALSE)</f>
        <v>428612</v>
      </c>
      <c r="F13" s="6">
        <f>VLOOKUP($B13,'TREB District Data'!$B$1:$K$36,5,FALSE)</f>
        <v>442798</v>
      </c>
      <c r="G13" s="6">
        <f>VLOOKUP($B13,'TREB District Data'!$B$1:$K$36,6,FALSE)</f>
        <v>461085</v>
      </c>
      <c r="H13" s="6">
        <f>VLOOKUP($B13,'TREB District Data'!$B$1:$K$36,7,FALSE)</f>
        <v>501458</v>
      </c>
      <c r="I13" s="6">
        <f>VLOOKUP($B13,'TREB District Data'!$B$1:$K$36,8,FALSE)</f>
        <v>614867</v>
      </c>
      <c r="J13" s="6">
        <f>VLOOKUP($B13,'TREB District Data'!$B$1:$K$36,9,FALSE)</f>
        <v>684002</v>
      </c>
      <c r="K13" s="6">
        <f>VLOOKUP($B13,'TREB District Data'!$B$1:$K$36,10,FALSE)</f>
        <v>713678</v>
      </c>
    </row>
    <row r="14" spans="1:11" x14ac:dyDescent="0.2">
      <c r="A14" t="s">
        <v>91</v>
      </c>
      <c r="B14" t="s">
        <v>54</v>
      </c>
      <c r="C14" s="6">
        <f>VLOOKUP($B14,'TREB District Data'!$B$1:$K$36,2,FALSE)</f>
        <v>368092</v>
      </c>
      <c r="D14" s="6">
        <f>VLOOKUP($B14,'TREB District Data'!$B$1:$K$36,3,FALSE)</f>
        <v>375260</v>
      </c>
      <c r="E14" s="6">
        <f>VLOOKUP($B14,'TREB District Data'!$B$1:$K$36,4,FALSE)</f>
        <v>376253</v>
      </c>
      <c r="F14" s="6">
        <f>VLOOKUP($B14,'TREB District Data'!$B$1:$K$36,5,FALSE)</f>
        <v>375920</v>
      </c>
      <c r="G14" s="6">
        <f>VLOOKUP($B14,'TREB District Data'!$B$1:$K$36,6,FALSE)</f>
        <v>398996</v>
      </c>
      <c r="H14" s="6">
        <f>VLOOKUP($B14,'TREB District Data'!$B$1:$K$36,7,FALSE)</f>
        <v>438473</v>
      </c>
      <c r="I14" s="6">
        <f>VLOOKUP($B14,'TREB District Data'!$B$1:$K$36,8,FALSE)</f>
        <v>516201</v>
      </c>
      <c r="J14" s="6">
        <f>VLOOKUP($B14,'TREB District Data'!$B$1:$K$36,9,FALSE)</f>
        <v>595349</v>
      </c>
      <c r="K14" s="6">
        <f>VLOOKUP($B14,'TREB District Data'!$B$1:$K$36,10,FALSE)</f>
        <v>615858</v>
      </c>
    </row>
    <row r="15" spans="1:11" x14ac:dyDescent="0.2">
      <c r="A15" t="s">
        <v>92</v>
      </c>
      <c r="B15" t="s">
        <v>55</v>
      </c>
      <c r="C15" s="6">
        <f>VLOOKUP($B15,'TREB District Data'!$B$1:$K$36,2,FALSE)</f>
        <v>229832</v>
      </c>
      <c r="D15" s="6">
        <f>VLOOKUP($B15,'TREB District Data'!$B$1:$K$36,3,FALSE)</f>
        <v>223401</v>
      </c>
      <c r="E15" s="6">
        <f>VLOOKUP($B15,'TREB District Data'!$B$1:$K$36,4,FALSE)</f>
        <v>232908</v>
      </c>
      <c r="F15" s="6">
        <f>VLOOKUP($B15,'TREB District Data'!$B$1:$K$36,5,FALSE)</f>
        <v>254126</v>
      </c>
      <c r="G15" s="6">
        <f>VLOOKUP($B15,'TREB District Data'!$B$1:$K$36,6,FALSE)</f>
        <v>266932</v>
      </c>
      <c r="H15" s="6">
        <f>VLOOKUP($B15,'TREB District Data'!$B$1:$K$36,7,FALSE)</f>
        <v>302657</v>
      </c>
      <c r="I15" s="6">
        <f>VLOOKUP($B15,'TREB District Data'!$B$1:$K$36,8,FALSE)</f>
        <v>381355</v>
      </c>
      <c r="J15" s="6">
        <f>VLOOKUP($B15,'TREB District Data'!$B$1:$K$36,9,FALSE)</f>
        <v>400839</v>
      </c>
      <c r="K15" s="6">
        <f>VLOOKUP($B15,'TREB District Data'!$B$1:$K$36,10,FALSE)</f>
        <v>429925</v>
      </c>
    </row>
    <row r="16" spans="1:11" x14ac:dyDescent="0.2">
      <c r="A16" t="s">
        <v>93</v>
      </c>
      <c r="B16" t="s">
        <v>48</v>
      </c>
      <c r="C16" s="6">
        <f>VLOOKUP($B16,'TREB District Data'!$B$1:$K$36,2,FALSE)</f>
        <v>182682</v>
      </c>
      <c r="D16" s="6">
        <f>VLOOKUP($B16,'TREB District Data'!$B$1:$K$36,3,FALSE)</f>
        <v>183950</v>
      </c>
      <c r="E16" s="6">
        <f>VLOOKUP($B16,'TREB District Data'!$B$1:$K$36,4,FALSE)</f>
        <v>220779</v>
      </c>
      <c r="F16" s="6">
        <f>VLOOKUP($B16,'TREB District Data'!$B$1:$K$36,5,FALSE)</f>
        <v>207818</v>
      </c>
      <c r="G16" s="6">
        <f>VLOOKUP($B16,'TREB District Data'!$B$1:$K$36,6,FALSE)</f>
        <v>239010</v>
      </c>
      <c r="H16" s="6">
        <f>VLOOKUP($B16,'TREB District Data'!$B$1:$K$36,7,FALSE)</f>
        <v>308862</v>
      </c>
      <c r="I16" s="6">
        <f>VLOOKUP($B16,'TREB District Data'!$B$1:$K$36,8,FALSE)</f>
        <v>365449</v>
      </c>
      <c r="J16" s="6">
        <f>VLOOKUP($B16,'TREB District Data'!$B$1:$K$36,9,FALSE)</f>
        <v>413764</v>
      </c>
      <c r="K16" s="6">
        <f>VLOOKUP($B16,'TREB District Data'!$B$1:$K$36,10,FALSE)</f>
        <v>456438</v>
      </c>
    </row>
    <row r="17" spans="1:11" x14ac:dyDescent="0.2">
      <c r="A17" t="s">
        <v>94</v>
      </c>
      <c r="B17" t="s">
        <v>56</v>
      </c>
      <c r="C17" s="6">
        <f>VLOOKUP($B17,'TREB District Data'!$B$1:$K$36,2,FALSE)</f>
        <v>301143</v>
      </c>
      <c r="D17" s="6">
        <f>VLOOKUP($B17,'TREB District Data'!$B$1:$K$36,3,FALSE)</f>
        <v>315760</v>
      </c>
      <c r="E17" s="6">
        <f>VLOOKUP($B17,'TREB District Data'!$B$1:$K$36,4,FALSE)</f>
        <v>313820</v>
      </c>
      <c r="F17" s="6">
        <f>VLOOKUP($B17,'TREB District Data'!$B$1:$K$36,5,FALSE)</f>
        <v>327602</v>
      </c>
      <c r="G17" s="6">
        <f>VLOOKUP($B17,'TREB District Data'!$B$1:$K$36,6,FALSE)</f>
        <v>353405</v>
      </c>
      <c r="H17" s="6">
        <f>VLOOKUP($B17,'TREB District Data'!$B$1:$K$36,7,FALSE)</f>
        <v>384248</v>
      </c>
      <c r="I17" s="6">
        <f>VLOOKUP($B17,'TREB District Data'!$B$1:$K$36,8,FALSE)</f>
        <v>443103</v>
      </c>
      <c r="J17" s="6">
        <f>VLOOKUP($B17,'TREB District Data'!$B$1:$K$36,9,FALSE)</f>
        <v>501311</v>
      </c>
      <c r="K17" s="6">
        <f>VLOOKUP($B17,'TREB District Data'!$B$1:$K$36,10,FALSE)</f>
        <v>545753</v>
      </c>
    </row>
    <row r="18" spans="1:11" x14ac:dyDescent="0.2">
      <c r="A18" t="s">
        <v>95</v>
      </c>
      <c r="B18" t="s">
        <v>55</v>
      </c>
      <c r="C18" s="6">
        <f>VLOOKUP($B18,'TREB District Data'!$B$1:$K$36,2,FALSE)</f>
        <v>229832</v>
      </c>
      <c r="D18" s="6">
        <f>VLOOKUP($B18,'TREB District Data'!$B$1:$K$36,3,FALSE)</f>
        <v>223401</v>
      </c>
      <c r="E18" s="6">
        <f>VLOOKUP($B18,'TREB District Data'!$B$1:$K$36,4,FALSE)</f>
        <v>232908</v>
      </c>
      <c r="F18" s="6">
        <f>VLOOKUP($B18,'TREB District Data'!$B$1:$K$36,5,FALSE)</f>
        <v>254126</v>
      </c>
      <c r="G18" s="6">
        <f>VLOOKUP($B18,'TREB District Data'!$B$1:$K$36,6,FALSE)</f>
        <v>266932</v>
      </c>
      <c r="H18" s="6">
        <f>VLOOKUP($B18,'TREB District Data'!$B$1:$K$36,7,FALSE)</f>
        <v>302657</v>
      </c>
      <c r="I18" s="6">
        <f>VLOOKUP($B18,'TREB District Data'!$B$1:$K$36,8,FALSE)</f>
        <v>381355</v>
      </c>
      <c r="J18" s="6">
        <f>VLOOKUP($B18,'TREB District Data'!$B$1:$K$36,9,FALSE)</f>
        <v>400839</v>
      </c>
      <c r="K18" s="6">
        <f>VLOOKUP($B18,'TREB District Data'!$B$1:$K$36,10,FALSE)</f>
        <v>429925</v>
      </c>
    </row>
    <row r="19" spans="1:11" x14ac:dyDescent="0.2">
      <c r="A19" t="s">
        <v>96</v>
      </c>
      <c r="B19" t="s">
        <v>54</v>
      </c>
      <c r="C19" s="6">
        <f>VLOOKUP($B19,'TREB District Data'!$B$1:$K$36,2,FALSE)</f>
        <v>368092</v>
      </c>
      <c r="D19" s="6">
        <f>VLOOKUP($B19,'TREB District Data'!$B$1:$K$36,3,FALSE)</f>
        <v>375260</v>
      </c>
      <c r="E19" s="6">
        <f>VLOOKUP($B19,'TREB District Data'!$B$1:$K$36,4,FALSE)</f>
        <v>376253</v>
      </c>
      <c r="F19" s="6">
        <f>VLOOKUP($B19,'TREB District Data'!$B$1:$K$36,5,FALSE)</f>
        <v>375920</v>
      </c>
      <c r="G19" s="6">
        <f>VLOOKUP($B19,'TREB District Data'!$B$1:$K$36,6,FALSE)</f>
        <v>398996</v>
      </c>
      <c r="H19" s="6">
        <f>VLOOKUP($B19,'TREB District Data'!$B$1:$K$36,7,FALSE)</f>
        <v>438473</v>
      </c>
      <c r="I19" s="6">
        <f>VLOOKUP($B19,'TREB District Data'!$B$1:$K$36,8,FALSE)</f>
        <v>516201</v>
      </c>
      <c r="J19" s="6">
        <f>VLOOKUP($B19,'TREB District Data'!$B$1:$K$36,9,FALSE)</f>
        <v>595349</v>
      </c>
      <c r="K19" s="6">
        <f>VLOOKUP($B19,'TREB District Data'!$B$1:$K$36,10,FALSE)</f>
        <v>615858</v>
      </c>
    </row>
    <row r="20" spans="1:11" x14ac:dyDescent="0.2">
      <c r="A20" t="s">
        <v>97</v>
      </c>
      <c r="B20" t="s">
        <v>57</v>
      </c>
      <c r="C20" s="6">
        <f>VLOOKUP($B20,'TREB District Data'!$B$1:$K$36,2,FALSE)</f>
        <v>238025</v>
      </c>
      <c r="D20" s="6">
        <f>VLOOKUP($B20,'TREB District Data'!$B$1:$K$36,3,FALSE)</f>
        <v>241553</v>
      </c>
      <c r="E20" s="6">
        <f>VLOOKUP($B20,'TREB District Data'!$B$1:$K$36,4,FALSE)</f>
        <v>242197</v>
      </c>
      <c r="F20" s="6">
        <f>VLOOKUP($B20,'TREB District Data'!$B$1:$K$36,5,FALSE)</f>
        <v>268107</v>
      </c>
      <c r="G20" s="6">
        <f>VLOOKUP($B20,'TREB District Data'!$B$1:$K$36,6,FALSE)</f>
        <v>273988</v>
      </c>
      <c r="H20" s="6">
        <f>VLOOKUP($B20,'TREB District Data'!$B$1:$K$36,7,FALSE)</f>
        <v>302408</v>
      </c>
      <c r="I20" s="6">
        <f>VLOOKUP($B20,'TREB District Data'!$B$1:$K$36,8,FALSE)</f>
        <v>387423</v>
      </c>
      <c r="J20" s="6">
        <f>VLOOKUP($B20,'TREB District Data'!$B$1:$K$36,9,FALSE)</f>
        <v>411051</v>
      </c>
      <c r="K20" s="6">
        <f>VLOOKUP($B20,'TREB District Data'!$B$1:$K$36,10,FALSE)</f>
        <v>448522</v>
      </c>
    </row>
    <row r="21" spans="1:11" x14ac:dyDescent="0.2">
      <c r="A21" t="s">
        <v>98</v>
      </c>
      <c r="B21" t="s">
        <v>58</v>
      </c>
      <c r="C21" s="6">
        <f>VLOOKUP($B21,'TREB District Data'!$B$1:$K$36,2,FALSE)</f>
        <v>384748</v>
      </c>
      <c r="D21" s="6">
        <f>VLOOKUP($B21,'TREB District Data'!$B$1:$K$36,3,FALSE)</f>
        <v>401436</v>
      </c>
      <c r="E21" s="6">
        <f>VLOOKUP($B21,'TREB District Data'!$B$1:$K$36,4,FALSE)</f>
        <v>403976</v>
      </c>
      <c r="F21" s="6">
        <f>VLOOKUP($B21,'TREB District Data'!$B$1:$K$36,5,FALSE)</f>
        <v>437874</v>
      </c>
      <c r="G21" s="6">
        <f>VLOOKUP($B21,'TREB District Data'!$B$1:$K$36,6,FALSE)</f>
        <v>430636</v>
      </c>
      <c r="H21" s="6">
        <f>VLOOKUP($B21,'TREB District Data'!$B$1:$K$36,7,FALSE)</f>
        <v>483833</v>
      </c>
      <c r="I21" s="6">
        <f>VLOOKUP($B21,'TREB District Data'!$B$1:$K$36,8,FALSE)</f>
        <v>597910</v>
      </c>
      <c r="J21" s="6">
        <f>VLOOKUP($B21,'TREB District Data'!$B$1:$K$36,9,FALSE)</f>
        <v>673248</v>
      </c>
      <c r="K21" s="6">
        <f>VLOOKUP($B21,'TREB District Data'!$B$1:$K$36,10,FALSE)</f>
        <v>712111</v>
      </c>
    </row>
    <row r="22" spans="1:11" x14ac:dyDescent="0.2">
      <c r="A22" t="s">
        <v>99</v>
      </c>
      <c r="B22" t="s">
        <v>48</v>
      </c>
      <c r="C22" s="6">
        <f>VLOOKUP($B22,'TREB District Data'!$B$1:$K$36,2,FALSE)</f>
        <v>182682</v>
      </c>
      <c r="D22" s="6">
        <f>VLOOKUP($B22,'TREB District Data'!$B$1:$K$36,3,FALSE)</f>
        <v>183950</v>
      </c>
      <c r="E22" s="6">
        <f>VLOOKUP($B22,'TREB District Data'!$B$1:$K$36,4,FALSE)</f>
        <v>220779</v>
      </c>
      <c r="F22" s="6">
        <f>VLOOKUP($B22,'TREB District Data'!$B$1:$K$36,5,FALSE)</f>
        <v>207818</v>
      </c>
      <c r="G22" s="6">
        <f>VLOOKUP($B22,'TREB District Data'!$B$1:$K$36,6,FALSE)</f>
        <v>239010</v>
      </c>
      <c r="H22" s="6">
        <f>VLOOKUP($B22,'TREB District Data'!$B$1:$K$36,7,FALSE)</f>
        <v>308862</v>
      </c>
      <c r="I22" s="6">
        <f>VLOOKUP($B22,'TREB District Data'!$B$1:$K$36,8,FALSE)</f>
        <v>365449</v>
      </c>
      <c r="J22" s="6">
        <f>VLOOKUP($B22,'TREB District Data'!$B$1:$K$36,9,FALSE)</f>
        <v>413764</v>
      </c>
      <c r="K22" s="6">
        <f>VLOOKUP($B22,'TREB District Data'!$B$1:$K$36,10,FALSE)</f>
        <v>456438</v>
      </c>
    </row>
    <row r="23" spans="1:11" x14ac:dyDescent="0.2">
      <c r="A23" t="s">
        <v>100</v>
      </c>
      <c r="B23" t="s">
        <v>59</v>
      </c>
      <c r="C23" s="6">
        <f>VLOOKUP($B23,'TREB District Data'!$B$1:$K$36,2,FALSE)</f>
        <v>188260</v>
      </c>
      <c r="D23" s="6">
        <f>VLOOKUP($B23,'TREB District Data'!$B$1:$K$36,3,FALSE)</f>
        <v>179503</v>
      </c>
      <c r="E23" s="6">
        <f>VLOOKUP($B23,'TREB District Data'!$B$1:$K$36,4,FALSE)</f>
        <v>167722</v>
      </c>
      <c r="F23" s="6">
        <f>VLOOKUP($B23,'TREB District Data'!$B$1:$K$36,5,FALSE)</f>
        <v>188252</v>
      </c>
      <c r="G23" s="6">
        <f>VLOOKUP($B23,'TREB District Data'!$B$1:$K$36,6,FALSE)</f>
        <v>203186</v>
      </c>
      <c r="H23" s="6">
        <f>VLOOKUP($B23,'TREB District Data'!$B$1:$K$36,7,FALSE)</f>
        <v>233132</v>
      </c>
      <c r="I23" s="6">
        <f>VLOOKUP($B23,'TREB District Data'!$B$1:$K$36,8,FALSE)</f>
        <v>305194</v>
      </c>
      <c r="J23" s="6">
        <f>VLOOKUP($B23,'TREB District Data'!$B$1:$K$36,9,FALSE)</f>
        <v>331714</v>
      </c>
      <c r="K23" s="6">
        <f>VLOOKUP($B23,'TREB District Data'!$B$1:$K$36,10,FALSE)</f>
        <v>387794</v>
      </c>
    </row>
    <row r="24" spans="1:11" x14ac:dyDescent="0.2">
      <c r="A24" t="s">
        <v>101</v>
      </c>
      <c r="B24" t="s">
        <v>46</v>
      </c>
      <c r="C24" s="6">
        <f>VLOOKUP($B24,'TREB District Data'!$B$1:$K$36,2,FALSE)</f>
        <v>563854</v>
      </c>
      <c r="D24" s="6">
        <f>VLOOKUP($B24,'TREB District Data'!$B$1:$K$36,3,FALSE)</f>
        <v>457118</v>
      </c>
      <c r="E24" s="6">
        <f>VLOOKUP($B24,'TREB District Data'!$B$1:$K$36,4,FALSE)</f>
        <v>469869</v>
      </c>
      <c r="F24" s="6">
        <f>VLOOKUP($B24,'TREB District Data'!$B$1:$K$36,5,FALSE)</f>
        <v>489977</v>
      </c>
      <c r="G24" s="6">
        <f>VLOOKUP($B24,'TREB District Data'!$B$1:$K$36,6,FALSE)</f>
        <v>554170</v>
      </c>
      <c r="H24" s="6">
        <f>VLOOKUP($B24,'TREB District Data'!$B$1:$K$36,7,FALSE)</f>
        <v>533638</v>
      </c>
      <c r="I24" s="6">
        <f>VLOOKUP($B24,'TREB District Data'!$B$1:$K$36,8,FALSE)</f>
        <v>638565</v>
      </c>
      <c r="J24" s="6">
        <f>VLOOKUP($B24,'TREB District Data'!$B$1:$K$36,9,FALSE)</f>
        <v>704492</v>
      </c>
      <c r="K24" s="6">
        <f>VLOOKUP($B24,'TREB District Data'!$B$1:$K$36,10,FALSE)</f>
        <v>706420</v>
      </c>
    </row>
    <row r="25" spans="1:11" x14ac:dyDescent="0.2">
      <c r="A25" t="s">
        <v>102</v>
      </c>
      <c r="B25" t="s">
        <v>46</v>
      </c>
      <c r="C25" s="6">
        <f>VLOOKUP($B25,'TREB District Data'!$B$1:$K$36,2,FALSE)</f>
        <v>563854</v>
      </c>
      <c r="D25" s="6">
        <f>VLOOKUP($B25,'TREB District Data'!$B$1:$K$36,3,FALSE)</f>
        <v>457118</v>
      </c>
      <c r="E25" s="6">
        <f>VLOOKUP($B25,'TREB District Data'!$B$1:$K$36,4,FALSE)</f>
        <v>469869</v>
      </c>
      <c r="F25" s="6">
        <f>VLOOKUP($B25,'TREB District Data'!$B$1:$K$36,5,FALSE)</f>
        <v>489977</v>
      </c>
      <c r="G25" s="6">
        <f>VLOOKUP($B25,'TREB District Data'!$B$1:$K$36,6,FALSE)</f>
        <v>554170</v>
      </c>
      <c r="H25" s="6">
        <f>VLOOKUP($B25,'TREB District Data'!$B$1:$K$36,7,FALSE)</f>
        <v>533638</v>
      </c>
      <c r="I25" s="6">
        <f>VLOOKUP($B25,'TREB District Data'!$B$1:$K$36,8,FALSE)</f>
        <v>638565</v>
      </c>
      <c r="J25" s="6">
        <f>VLOOKUP($B25,'TREB District Data'!$B$1:$K$36,9,FALSE)</f>
        <v>704492</v>
      </c>
      <c r="K25" s="6">
        <f>VLOOKUP($B25,'TREB District Data'!$B$1:$K$36,10,FALSE)</f>
        <v>706420</v>
      </c>
    </row>
    <row r="26" spans="1:11" x14ac:dyDescent="0.2">
      <c r="A26" t="s">
        <v>103</v>
      </c>
      <c r="B26" t="s">
        <v>54</v>
      </c>
      <c r="C26" s="6">
        <f>VLOOKUP($B26,'TREB District Data'!$B$1:$K$36,2,FALSE)</f>
        <v>368092</v>
      </c>
      <c r="D26" s="6">
        <f>VLOOKUP($B26,'TREB District Data'!$B$1:$K$36,3,FALSE)</f>
        <v>375260</v>
      </c>
      <c r="E26" s="6">
        <f>VLOOKUP($B26,'TREB District Data'!$B$1:$K$36,4,FALSE)</f>
        <v>376253</v>
      </c>
      <c r="F26" s="6">
        <f>VLOOKUP($B26,'TREB District Data'!$B$1:$K$36,5,FALSE)</f>
        <v>375920</v>
      </c>
      <c r="G26" s="6">
        <f>VLOOKUP($B26,'TREB District Data'!$B$1:$K$36,6,FALSE)</f>
        <v>398996</v>
      </c>
      <c r="H26" s="6">
        <f>VLOOKUP($B26,'TREB District Data'!$B$1:$K$36,7,FALSE)</f>
        <v>438473</v>
      </c>
      <c r="I26" s="6">
        <f>VLOOKUP($B26,'TREB District Data'!$B$1:$K$36,8,FALSE)</f>
        <v>516201</v>
      </c>
      <c r="J26" s="6">
        <f>VLOOKUP($B26,'TREB District Data'!$B$1:$K$36,9,FALSE)</f>
        <v>595349</v>
      </c>
      <c r="K26" s="6">
        <f>VLOOKUP($B26,'TREB District Data'!$B$1:$K$36,10,FALSE)</f>
        <v>615858</v>
      </c>
    </row>
    <row r="27" spans="1:11" x14ac:dyDescent="0.2">
      <c r="A27" t="s">
        <v>104</v>
      </c>
      <c r="B27" t="s">
        <v>60</v>
      </c>
      <c r="C27" s="6">
        <f>VLOOKUP($B27,'TREB District Data'!$B$1:$K$36,2,FALSE)</f>
        <v>384085</v>
      </c>
      <c r="D27" s="6">
        <f>VLOOKUP($B27,'TREB District Data'!$B$1:$K$36,3,FALSE)</f>
        <v>390798</v>
      </c>
      <c r="E27" s="6">
        <f>VLOOKUP($B27,'TREB District Data'!$B$1:$K$36,4,FALSE)</f>
        <v>371202</v>
      </c>
      <c r="F27" s="6">
        <f>VLOOKUP($B27,'TREB District Data'!$B$1:$K$36,5,FALSE)</f>
        <v>392760</v>
      </c>
      <c r="G27" s="6">
        <f>VLOOKUP($B27,'TREB District Data'!$B$1:$K$36,6,FALSE)</f>
        <v>410221</v>
      </c>
      <c r="H27" s="6">
        <f>VLOOKUP($B27,'TREB District Data'!$B$1:$K$36,7,FALSE)</f>
        <v>435610</v>
      </c>
      <c r="I27" s="6">
        <f>VLOOKUP($B27,'TREB District Data'!$B$1:$K$36,8,FALSE)</f>
        <v>533156</v>
      </c>
      <c r="J27" s="6">
        <f>VLOOKUP($B27,'TREB District Data'!$B$1:$K$36,9,FALSE)</f>
        <v>567718</v>
      </c>
      <c r="K27" s="6">
        <f>VLOOKUP($B27,'TREB District Data'!$B$1:$K$36,10,FALSE)</f>
        <v>627852</v>
      </c>
    </row>
    <row r="28" spans="1:11" x14ac:dyDescent="0.2">
      <c r="A28" t="s">
        <v>105</v>
      </c>
      <c r="B28" t="s">
        <v>50</v>
      </c>
      <c r="C28" s="6">
        <f>VLOOKUP($B28,'TREB District Data'!$B$1:$K$36,2,FALSE)</f>
        <v>351254</v>
      </c>
      <c r="D28" s="6">
        <f>VLOOKUP($B28,'TREB District Data'!$B$1:$K$36,3,FALSE)</f>
        <v>343529</v>
      </c>
      <c r="E28" s="6">
        <f>VLOOKUP($B28,'TREB District Data'!$B$1:$K$36,4,FALSE)</f>
        <v>352433</v>
      </c>
      <c r="F28" s="6">
        <f>VLOOKUP($B28,'TREB District Data'!$B$1:$K$36,5,FALSE)</f>
        <v>353440</v>
      </c>
      <c r="G28" s="6">
        <f>VLOOKUP($B28,'TREB District Data'!$B$1:$K$36,6,FALSE)</f>
        <v>399342</v>
      </c>
      <c r="H28" s="6">
        <f>VLOOKUP($B28,'TREB District Data'!$B$1:$K$36,7,FALSE)</f>
        <v>439497</v>
      </c>
      <c r="I28" s="6">
        <f>VLOOKUP($B28,'TREB District Data'!$B$1:$K$36,8,FALSE)</f>
        <v>568002</v>
      </c>
      <c r="J28" s="6">
        <f>VLOOKUP($B28,'TREB District Data'!$B$1:$K$36,9,FALSE)</f>
        <v>558430</v>
      </c>
      <c r="K28" s="6">
        <f>VLOOKUP($B28,'TREB District Data'!$B$1:$K$36,10,FALSE)</f>
        <v>617363</v>
      </c>
    </row>
    <row r="29" spans="1:11" x14ac:dyDescent="0.2">
      <c r="A29" t="s">
        <v>106</v>
      </c>
      <c r="B29" t="s">
        <v>53</v>
      </c>
      <c r="C29" s="6">
        <f>VLOOKUP($B29,'TREB District Data'!$B$1:$K$36,2,FALSE)</f>
        <v>416304</v>
      </c>
      <c r="D29" s="6">
        <f>VLOOKUP($B29,'TREB District Data'!$B$1:$K$36,3,FALSE)</f>
        <v>405257</v>
      </c>
      <c r="E29" s="6">
        <f>VLOOKUP($B29,'TREB District Data'!$B$1:$K$36,4,FALSE)</f>
        <v>428612</v>
      </c>
      <c r="F29" s="6">
        <f>VLOOKUP($B29,'TREB District Data'!$B$1:$K$36,5,FALSE)</f>
        <v>442798</v>
      </c>
      <c r="G29" s="6">
        <f>VLOOKUP($B29,'TREB District Data'!$B$1:$K$36,6,FALSE)</f>
        <v>461085</v>
      </c>
      <c r="H29" s="6">
        <f>VLOOKUP($B29,'TREB District Data'!$B$1:$K$36,7,FALSE)</f>
        <v>501458</v>
      </c>
      <c r="I29" s="6">
        <f>VLOOKUP($B29,'TREB District Data'!$B$1:$K$36,8,FALSE)</f>
        <v>614867</v>
      </c>
      <c r="J29" s="6">
        <f>VLOOKUP($B29,'TREB District Data'!$B$1:$K$36,9,FALSE)</f>
        <v>684002</v>
      </c>
      <c r="K29" s="6">
        <f>VLOOKUP($B29,'TREB District Data'!$B$1:$K$36,10,FALSE)</f>
        <v>713678</v>
      </c>
    </row>
    <row r="30" spans="1:11" x14ac:dyDescent="0.2">
      <c r="A30" t="s">
        <v>107</v>
      </c>
      <c r="B30" t="s">
        <v>61</v>
      </c>
      <c r="C30" s="6">
        <f>VLOOKUP($B30,'TREB District Data'!$B$1:$K$36,2,FALSE)</f>
        <v>437157</v>
      </c>
      <c r="D30" s="6">
        <f>VLOOKUP($B30,'TREB District Data'!$B$1:$K$36,3,FALSE)</f>
        <v>412482</v>
      </c>
      <c r="E30" s="6">
        <f>VLOOKUP($B30,'TREB District Data'!$B$1:$K$36,4,FALSE)</f>
        <v>420895</v>
      </c>
      <c r="F30" s="6">
        <f>VLOOKUP($B30,'TREB District Data'!$B$1:$K$36,5,FALSE)</f>
        <v>461481</v>
      </c>
      <c r="G30" s="6">
        <f>VLOOKUP($B30,'TREB District Data'!$B$1:$K$36,6,FALSE)</f>
        <v>457796</v>
      </c>
      <c r="H30" s="6">
        <f>VLOOKUP($B30,'TREB District Data'!$B$1:$K$36,7,FALSE)</f>
        <v>536336</v>
      </c>
      <c r="I30" s="6">
        <f>VLOOKUP($B30,'TREB District Data'!$B$1:$K$36,8,FALSE)</f>
        <v>628122</v>
      </c>
      <c r="J30" s="6">
        <f>VLOOKUP($B30,'TREB District Data'!$B$1:$K$36,9,FALSE)</f>
        <v>688117</v>
      </c>
      <c r="K30" s="6">
        <f>VLOOKUP($B30,'TREB District Data'!$B$1:$K$36,10,FALSE)</f>
        <v>780758</v>
      </c>
    </row>
    <row r="31" spans="1:11" x14ac:dyDescent="0.2">
      <c r="A31" t="s">
        <v>108</v>
      </c>
      <c r="B31" t="s">
        <v>58</v>
      </c>
      <c r="C31" s="6">
        <f>VLOOKUP($B31,'TREB District Data'!$B$1:$K$36,2,FALSE)</f>
        <v>384748</v>
      </c>
      <c r="D31" s="6">
        <f>VLOOKUP($B31,'TREB District Data'!$B$1:$K$36,3,FALSE)</f>
        <v>401436</v>
      </c>
      <c r="E31" s="6">
        <f>VLOOKUP($B31,'TREB District Data'!$B$1:$K$36,4,FALSE)</f>
        <v>403976</v>
      </c>
      <c r="F31" s="6">
        <f>VLOOKUP($B31,'TREB District Data'!$B$1:$K$36,5,FALSE)</f>
        <v>437874</v>
      </c>
      <c r="G31" s="6">
        <f>VLOOKUP($B31,'TREB District Data'!$B$1:$K$36,6,FALSE)</f>
        <v>430636</v>
      </c>
      <c r="H31" s="6">
        <f>VLOOKUP($B31,'TREB District Data'!$B$1:$K$36,7,FALSE)</f>
        <v>483833</v>
      </c>
      <c r="I31" s="6">
        <f>VLOOKUP($B31,'TREB District Data'!$B$1:$K$36,8,FALSE)</f>
        <v>597910</v>
      </c>
      <c r="J31" s="6">
        <f>VLOOKUP($B31,'TREB District Data'!$B$1:$K$36,9,FALSE)</f>
        <v>673248</v>
      </c>
      <c r="K31" s="6">
        <f>VLOOKUP($B31,'TREB District Data'!$B$1:$K$36,10,FALSE)</f>
        <v>712111</v>
      </c>
    </row>
    <row r="32" spans="1:11" x14ac:dyDescent="0.2">
      <c r="A32" t="s">
        <v>109</v>
      </c>
      <c r="B32" t="s">
        <v>62</v>
      </c>
      <c r="C32" s="6">
        <f>VLOOKUP($B32,'TREB District Data'!$B$1:$K$36,2,FALSE)</f>
        <v>172392</v>
      </c>
      <c r="D32" s="6">
        <f>VLOOKUP($B32,'TREB District Data'!$B$1:$K$36,3,FALSE)</f>
        <v>182104</v>
      </c>
      <c r="E32" s="6">
        <f>VLOOKUP($B32,'TREB District Data'!$B$1:$K$36,4,FALSE)</f>
        <v>211755</v>
      </c>
      <c r="F32" s="6">
        <f>VLOOKUP($B32,'TREB District Data'!$B$1:$K$36,5,FALSE)</f>
        <v>227353</v>
      </c>
      <c r="G32" s="6">
        <f>VLOOKUP($B32,'TREB District Data'!$B$1:$K$36,6,FALSE)</f>
        <v>229586</v>
      </c>
      <c r="H32" s="6">
        <f>VLOOKUP($B32,'TREB District Data'!$B$1:$K$36,7,FALSE)</f>
        <v>266057</v>
      </c>
      <c r="I32" s="6">
        <f>VLOOKUP($B32,'TREB District Data'!$B$1:$K$36,8,FALSE)</f>
        <v>326371</v>
      </c>
      <c r="J32" s="6">
        <f>VLOOKUP($B32,'TREB District Data'!$B$1:$K$36,9,FALSE)</f>
        <v>374662</v>
      </c>
      <c r="K32" s="6">
        <f>VLOOKUP($B32,'TREB District Data'!$B$1:$K$36,10,FALSE)</f>
        <v>450524</v>
      </c>
    </row>
    <row r="33" spans="1:11" x14ac:dyDescent="0.2">
      <c r="A33" t="s">
        <v>110</v>
      </c>
      <c r="B33" t="s">
        <v>63</v>
      </c>
      <c r="C33" s="6">
        <f>VLOOKUP($B33,'TREB District Data'!$B$1:$K$36,2,FALSE)</f>
        <v>361325</v>
      </c>
      <c r="D33" s="6">
        <f>VLOOKUP($B33,'TREB District Data'!$B$1:$K$36,3,FALSE)</f>
        <v>384750</v>
      </c>
      <c r="E33" s="6">
        <f>VLOOKUP($B33,'TREB District Data'!$B$1:$K$36,4,FALSE)</f>
        <v>428303</v>
      </c>
      <c r="F33" s="6">
        <f>VLOOKUP($B33,'TREB District Data'!$B$1:$K$36,5,FALSE)</f>
        <v>434536</v>
      </c>
      <c r="G33" s="6">
        <f>VLOOKUP($B33,'TREB District Data'!$B$1:$K$36,6,FALSE)</f>
        <v>284288</v>
      </c>
      <c r="H33" s="6">
        <f>VLOOKUP($B33,'TREB District Data'!$B$1:$K$36,7,FALSE)</f>
        <v>294003</v>
      </c>
      <c r="I33" s="6">
        <f>VLOOKUP($B33,'TREB District Data'!$B$1:$K$36,8,FALSE)</f>
        <v>468983</v>
      </c>
      <c r="J33" s="6">
        <f>VLOOKUP($B33,'TREB District Data'!$B$1:$K$36,9,FALSE)</f>
        <v>500357</v>
      </c>
      <c r="K33" s="6">
        <f>VLOOKUP($B33,'TREB District Data'!$B$1:$K$36,10,FALSE)</f>
        <v>577957</v>
      </c>
    </row>
    <row r="34" spans="1:11" x14ac:dyDescent="0.2">
      <c r="A34" t="s">
        <v>111</v>
      </c>
      <c r="B34" t="s">
        <v>64</v>
      </c>
      <c r="C34" s="6">
        <f>VLOOKUP($B34,'TREB District Data'!$B$1:$K$36,2,FALSE)</f>
        <v>572548</v>
      </c>
      <c r="D34" s="6">
        <f>VLOOKUP($B34,'TREB District Data'!$B$1:$K$36,3,FALSE)</f>
        <v>664786</v>
      </c>
      <c r="E34" s="6">
        <f>VLOOKUP($B34,'TREB District Data'!$B$1:$K$36,4,FALSE)</f>
        <v>415933</v>
      </c>
      <c r="F34" s="6">
        <f>VLOOKUP($B34,'TREB District Data'!$B$1:$K$36,5,FALSE)</f>
        <v>641421</v>
      </c>
      <c r="G34" s="6">
        <f>VLOOKUP($B34,'TREB District Data'!$B$1:$K$36,6,FALSE)</f>
        <v>551382</v>
      </c>
      <c r="H34" s="6">
        <f>VLOOKUP($B34,'TREB District Data'!$B$1:$K$36,7,FALSE)</f>
        <v>609719</v>
      </c>
      <c r="I34" s="6">
        <f>VLOOKUP($B34,'TREB District Data'!$B$1:$K$36,8,FALSE)</f>
        <v>665622</v>
      </c>
      <c r="J34" s="6">
        <f>VLOOKUP($B34,'TREB District Data'!$B$1:$K$36,9,FALSE)</f>
        <v>760806</v>
      </c>
      <c r="K34" s="6">
        <f>VLOOKUP($B34,'TREB District Data'!$B$1:$K$36,10,FALSE)</f>
        <v>961755</v>
      </c>
    </row>
    <row r="35" spans="1:11" x14ac:dyDescent="0.2">
      <c r="A35" t="s">
        <v>112</v>
      </c>
      <c r="B35" t="s">
        <v>62</v>
      </c>
      <c r="C35" s="6">
        <f>VLOOKUP($B35,'TREB District Data'!$B$1:$K$36,2,FALSE)</f>
        <v>172392</v>
      </c>
      <c r="D35" s="6">
        <f>VLOOKUP($B35,'TREB District Data'!$B$1:$K$36,3,FALSE)</f>
        <v>182104</v>
      </c>
      <c r="E35" s="6">
        <f>VLOOKUP($B35,'TREB District Data'!$B$1:$K$36,4,FALSE)</f>
        <v>211755</v>
      </c>
      <c r="F35" s="6">
        <f>VLOOKUP($B35,'TREB District Data'!$B$1:$K$36,5,FALSE)</f>
        <v>227353</v>
      </c>
      <c r="G35" s="6">
        <f>VLOOKUP($B35,'TREB District Data'!$B$1:$K$36,6,FALSE)</f>
        <v>229586</v>
      </c>
      <c r="H35" s="6">
        <f>VLOOKUP($B35,'TREB District Data'!$B$1:$K$36,7,FALSE)</f>
        <v>266057</v>
      </c>
      <c r="I35" s="6">
        <f>VLOOKUP($B35,'TREB District Data'!$B$1:$K$36,8,FALSE)</f>
        <v>326371</v>
      </c>
      <c r="J35" s="6">
        <f>VLOOKUP($B35,'TREB District Data'!$B$1:$K$36,9,FALSE)</f>
        <v>374662</v>
      </c>
      <c r="K35" s="6">
        <f>VLOOKUP($B35,'TREB District Data'!$B$1:$K$36,10,FALSE)</f>
        <v>450524</v>
      </c>
    </row>
    <row r="36" spans="1:11" x14ac:dyDescent="0.2">
      <c r="A36" t="s">
        <v>113</v>
      </c>
      <c r="B36" t="s">
        <v>53</v>
      </c>
      <c r="C36" s="6">
        <f>VLOOKUP($B36,'TREB District Data'!$B$1:$K$36,2,FALSE)</f>
        <v>416304</v>
      </c>
      <c r="D36" s="6">
        <f>VLOOKUP($B36,'TREB District Data'!$B$1:$K$36,3,FALSE)</f>
        <v>405257</v>
      </c>
      <c r="E36" s="6">
        <f>VLOOKUP($B36,'TREB District Data'!$B$1:$K$36,4,FALSE)</f>
        <v>428612</v>
      </c>
      <c r="F36" s="6">
        <f>VLOOKUP($B36,'TREB District Data'!$B$1:$K$36,5,FALSE)</f>
        <v>442798</v>
      </c>
      <c r="G36" s="6">
        <f>VLOOKUP($B36,'TREB District Data'!$B$1:$K$36,6,FALSE)</f>
        <v>461085</v>
      </c>
      <c r="H36" s="6">
        <f>VLOOKUP($B36,'TREB District Data'!$B$1:$K$36,7,FALSE)</f>
        <v>501458</v>
      </c>
      <c r="I36" s="6">
        <f>VLOOKUP($B36,'TREB District Data'!$B$1:$K$36,8,FALSE)</f>
        <v>614867</v>
      </c>
      <c r="J36" s="6">
        <f>VLOOKUP($B36,'TREB District Data'!$B$1:$K$36,9,FALSE)</f>
        <v>684002</v>
      </c>
      <c r="K36" s="6">
        <f>VLOOKUP($B36,'TREB District Data'!$B$1:$K$36,10,FALSE)</f>
        <v>713678</v>
      </c>
    </row>
    <row r="37" spans="1:11" x14ac:dyDescent="0.2">
      <c r="A37" t="s">
        <v>114</v>
      </c>
      <c r="B37" t="s">
        <v>65</v>
      </c>
      <c r="C37" s="6">
        <f>VLOOKUP($B37,'TREB District Data'!$B$1:$K$36,2,FALSE)</f>
        <v>282778</v>
      </c>
      <c r="D37" s="6">
        <f>VLOOKUP($B37,'TREB District Data'!$B$1:$K$36,3,FALSE)</f>
        <v>310739</v>
      </c>
      <c r="E37" s="6">
        <f>VLOOKUP($B37,'TREB District Data'!$B$1:$K$36,4,FALSE)</f>
        <v>307712</v>
      </c>
      <c r="F37" s="6">
        <f>VLOOKUP($B37,'TREB District Data'!$B$1:$K$36,5,FALSE)</f>
        <v>342738</v>
      </c>
      <c r="G37" s="6">
        <f>VLOOKUP($B37,'TREB District Data'!$B$1:$K$36,6,FALSE)</f>
        <v>396181</v>
      </c>
      <c r="H37" s="6">
        <f>VLOOKUP($B37,'TREB District Data'!$B$1:$K$36,7,FALSE)</f>
        <v>372426</v>
      </c>
      <c r="I37" s="6">
        <f>VLOOKUP($B37,'TREB District Data'!$B$1:$K$36,8,FALSE)</f>
        <v>429959</v>
      </c>
      <c r="J37" s="6">
        <f>VLOOKUP($B37,'TREB District Data'!$B$1:$K$36,9,FALSE)</f>
        <v>522466</v>
      </c>
      <c r="K37" s="6">
        <f>VLOOKUP($B37,'TREB District Data'!$B$1:$K$36,10,FALSE)</f>
        <v>576679</v>
      </c>
    </row>
    <row r="38" spans="1:11" x14ac:dyDescent="0.2">
      <c r="A38" t="s">
        <v>115</v>
      </c>
      <c r="B38" t="s">
        <v>48</v>
      </c>
      <c r="C38" s="6">
        <f>VLOOKUP($B38,'TREB District Data'!$B$1:$K$36,2,FALSE)</f>
        <v>182682</v>
      </c>
      <c r="D38" s="6">
        <f>VLOOKUP($B38,'TREB District Data'!$B$1:$K$36,3,FALSE)</f>
        <v>183950</v>
      </c>
      <c r="E38" s="6">
        <f>VLOOKUP($B38,'TREB District Data'!$B$1:$K$36,4,FALSE)</f>
        <v>220779</v>
      </c>
      <c r="F38" s="6">
        <f>VLOOKUP($B38,'TREB District Data'!$B$1:$K$36,5,FALSE)</f>
        <v>207818</v>
      </c>
      <c r="G38" s="6">
        <f>VLOOKUP($B38,'TREB District Data'!$B$1:$K$36,6,FALSE)</f>
        <v>239010</v>
      </c>
      <c r="H38" s="6">
        <f>VLOOKUP($B38,'TREB District Data'!$B$1:$K$36,7,FALSE)</f>
        <v>308862</v>
      </c>
      <c r="I38" s="6">
        <f>VLOOKUP($B38,'TREB District Data'!$B$1:$K$36,8,FALSE)</f>
        <v>365449</v>
      </c>
      <c r="J38" s="6">
        <f>VLOOKUP($B38,'TREB District Data'!$B$1:$K$36,9,FALSE)</f>
        <v>413764</v>
      </c>
      <c r="K38" s="6">
        <f>VLOOKUP($B38,'TREB District Data'!$B$1:$K$36,10,FALSE)</f>
        <v>456438</v>
      </c>
    </row>
    <row r="39" spans="1:11" x14ac:dyDescent="0.2">
      <c r="A39" t="s">
        <v>116</v>
      </c>
      <c r="B39" t="s">
        <v>62</v>
      </c>
      <c r="C39" s="6">
        <f>VLOOKUP($B39,'TREB District Data'!$B$1:$K$36,2,FALSE)</f>
        <v>172392</v>
      </c>
      <c r="D39" s="6">
        <f>VLOOKUP($B39,'TREB District Data'!$B$1:$K$36,3,FALSE)</f>
        <v>182104</v>
      </c>
      <c r="E39" s="6">
        <f>VLOOKUP($B39,'TREB District Data'!$B$1:$K$36,4,FALSE)</f>
        <v>211755</v>
      </c>
      <c r="F39" s="6">
        <f>VLOOKUP($B39,'TREB District Data'!$B$1:$K$36,5,FALSE)</f>
        <v>227353</v>
      </c>
      <c r="G39" s="6">
        <f>VLOOKUP($B39,'TREB District Data'!$B$1:$K$36,6,FALSE)</f>
        <v>229586</v>
      </c>
      <c r="H39" s="6">
        <f>VLOOKUP($B39,'TREB District Data'!$B$1:$K$36,7,FALSE)</f>
        <v>266057</v>
      </c>
      <c r="I39" s="6">
        <f>VLOOKUP($B39,'TREB District Data'!$B$1:$K$36,8,FALSE)</f>
        <v>326371</v>
      </c>
      <c r="J39" s="6">
        <f>VLOOKUP($B39,'TREB District Data'!$B$1:$K$36,9,FALSE)</f>
        <v>374662</v>
      </c>
      <c r="K39" s="6">
        <f>VLOOKUP($B39,'TREB District Data'!$B$1:$K$36,10,FALSE)</f>
        <v>450524</v>
      </c>
    </row>
    <row r="40" spans="1:11" x14ac:dyDescent="0.2">
      <c r="A40" t="s">
        <v>117</v>
      </c>
      <c r="B40" t="s">
        <v>66</v>
      </c>
      <c r="C40" s="6">
        <f>VLOOKUP($B40,'TREB District Data'!$B$1:$K$36,2,FALSE)</f>
        <v>349729</v>
      </c>
      <c r="D40" s="6">
        <f>VLOOKUP($B40,'TREB District Data'!$B$1:$K$36,3,FALSE)</f>
        <v>336857</v>
      </c>
      <c r="E40" s="6">
        <f>VLOOKUP($B40,'TREB District Data'!$B$1:$K$36,4,FALSE)</f>
        <v>354400</v>
      </c>
      <c r="F40" s="6">
        <f>VLOOKUP($B40,'TREB District Data'!$B$1:$K$36,5,FALSE)</f>
        <v>363568</v>
      </c>
      <c r="G40" s="6">
        <f>VLOOKUP($B40,'TREB District Data'!$B$1:$K$36,6,FALSE)</f>
        <v>381013</v>
      </c>
      <c r="H40" s="6">
        <f>VLOOKUP($B40,'TREB District Data'!$B$1:$K$36,7,FALSE)</f>
        <v>393582</v>
      </c>
      <c r="I40" s="6">
        <f>VLOOKUP($B40,'TREB District Data'!$B$1:$K$36,8,FALSE)</f>
        <v>475790</v>
      </c>
      <c r="J40" s="6">
        <f>VLOOKUP($B40,'TREB District Data'!$B$1:$K$36,9,FALSE)</f>
        <v>528943</v>
      </c>
      <c r="K40" s="6">
        <f>VLOOKUP($B40,'TREB District Data'!$B$1:$K$36,10,FALSE)</f>
        <v>548236</v>
      </c>
    </row>
    <row r="41" spans="1:11" x14ac:dyDescent="0.2">
      <c r="A41" t="s">
        <v>118</v>
      </c>
      <c r="B41" t="s">
        <v>56</v>
      </c>
      <c r="C41" s="6">
        <f>VLOOKUP($B41,'TREB District Data'!$B$1:$K$36,2,FALSE)</f>
        <v>301143</v>
      </c>
      <c r="D41" s="6">
        <f>VLOOKUP($B41,'TREB District Data'!$B$1:$K$36,3,FALSE)</f>
        <v>315760</v>
      </c>
      <c r="E41" s="6">
        <f>VLOOKUP($B41,'TREB District Data'!$B$1:$K$36,4,FALSE)</f>
        <v>313820</v>
      </c>
      <c r="F41" s="6">
        <f>VLOOKUP($B41,'TREB District Data'!$B$1:$K$36,5,FALSE)</f>
        <v>327602</v>
      </c>
      <c r="G41" s="6">
        <f>VLOOKUP($B41,'TREB District Data'!$B$1:$K$36,6,FALSE)</f>
        <v>353405</v>
      </c>
      <c r="H41" s="6">
        <f>VLOOKUP($B41,'TREB District Data'!$B$1:$K$36,7,FALSE)</f>
        <v>384248</v>
      </c>
      <c r="I41" s="6">
        <f>VLOOKUP($B41,'TREB District Data'!$B$1:$K$36,8,FALSE)</f>
        <v>443103</v>
      </c>
      <c r="J41" s="6">
        <f>VLOOKUP($B41,'TREB District Data'!$B$1:$K$36,9,FALSE)</f>
        <v>501311</v>
      </c>
      <c r="K41" s="6">
        <f>VLOOKUP($B41,'TREB District Data'!$B$1:$K$36,10,FALSE)</f>
        <v>545753</v>
      </c>
    </row>
    <row r="42" spans="1:11" x14ac:dyDescent="0.2">
      <c r="A42" t="s">
        <v>119</v>
      </c>
      <c r="B42" t="s">
        <v>58</v>
      </c>
      <c r="C42" s="6">
        <f>VLOOKUP($B42,'TREB District Data'!$B$1:$K$36,2,FALSE)</f>
        <v>384748</v>
      </c>
      <c r="D42" s="6">
        <f>VLOOKUP($B42,'TREB District Data'!$B$1:$K$36,3,FALSE)</f>
        <v>401436</v>
      </c>
      <c r="E42" s="6">
        <f>VLOOKUP($B42,'TREB District Data'!$B$1:$K$36,4,FALSE)</f>
        <v>403976</v>
      </c>
      <c r="F42" s="6">
        <f>VLOOKUP($B42,'TREB District Data'!$B$1:$K$36,5,FALSE)</f>
        <v>437874</v>
      </c>
      <c r="G42" s="6">
        <f>VLOOKUP($B42,'TREB District Data'!$B$1:$K$36,6,FALSE)</f>
        <v>430636</v>
      </c>
      <c r="H42" s="6">
        <f>VLOOKUP($B42,'TREB District Data'!$B$1:$K$36,7,FALSE)</f>
        <v>483833</v>
      </c>
      <c r="I42" s="6">
        <f>VLOOKUP($B42,'TREB District Data'!$B$1:$K$36,8,FALSE)</f>
        <v>597910</v>
      </c>
      <c r="J42" s="6">
        <f>VLOOKUP($B42,'TREB District Data'!$B$1:$K$36,9,FALSE)</f>
        <v>673248</v>
      </c>
      <c r="K42" s="6">
        <f>VLOOKUP($B42,'TREB District Data'!$B$1:$K$36,10,FALSE)</f>
        <v>712111</v>
      </c>
    </row>
    <row r="43" spans="1:11" x14ac:dyDescent="0.2">
      <c r="A43" t="s">
        <v>120</v>
      </c>
      <c r="B43" t="s">
        <v>59</v>
      </c>
      <c r="C43" s="6">
        <f>VLOOKUP($B43,'TREB District Data'!$B$1:$K$36,2,FALSE)</f>
        <v>188260</v>
      </c>
      <c r="D43" s="6">
        <f>VLOOKUP($B43,'TREB District Data'!$B$1:$K$36,3,FALSE)</f>
        <v>179503</v>
      </c>
      <c r="E43" s="6">
        <f>VLOOKUP($B43,'TREB District Data'!$B$1:$K$36,4,FALSE)</f>
        <v>167722</v>
      </c>
      <c r="F43" s="6">
        <f>VLOOKUP($B43,'TREB District Data'!$B$1:$K$36,5,FALSE)</f>
        <v>188252</v>
      </c>
      <c r="G43" s="6">
        <f>VLOOKUP($B43,'TREB District Data'!$B$1:$K$36,6,FALSE)</f>
        <v>203186</v>
      </c>
      <c r="H43" s="6">
        <f>VLOOKUP($B43,'TREB District Data'!$B$1:$K$36,7,FALSE)</f>
        <v>233132</v>
      </c>
      <c r="I43" s="6">
        <f>VLOOKUP($B43,'TREB District Data'!$B$1:$K$36,8,FALSE)</f>
        <v>305194</v>
      </c>
      <c r="J43" s="6">
        <f>VLOOKUP($B43,'TREB District Data'!$B$1:$K$36,9,FALSE)</f>
        <v>331714</v>
      </c>
      <c r="K43" s="6">
        <f>VLOOKUP($B43,'TREB District Data'!$B$1:$K$36,10,FALSE)</f>
        <v>387794</v>
      </c>
    </row>
    <row r="44" spans="1:11" x14ac:dyDescent="0.2">
      <c r="A44" t="s">
        <v>121</v>
      </c>
      <c r="B44" t="s">
        <v>67</v>
      </c>
      <c r="C44" s="6">
        <f>VLOOKUP($B44,'TREB District Data'!$B$1:$K$36,2,FALSE)</f>
        <v>235619</v>
      </c>
      <c r="D44" s="6">
        <f>VLOOKUP($B44,'TREB District Data'!$B$1:$K$36,3,FALSE)</f>
        <v>247965</v>
      </c>
      <c r="E44" s="6">
        <f>VLOOKUP($B44,'TREB District Data'!$B$1:$K$36,4,FALSE)</f>
        <v>278114</v>
      </c>
      <c r="F44" s="6">
        <f>VLOOKUP($B44,'TREB District Data'!$B$1:$K$36,5,FALSE)</f>
        <v>285700</v>
      </c>
      <c r="G44" s="6">
        <f>VLOOKUP($B44,'TREB District Data'!$B$1:$K$36,6,FALSE)</f>
        <v>336311</v>
      </c>
      <c r="H44" s="6">
        <f>VLOOKUP($B44,'TREB District Data'!$B$1:$K$36,7,FALSE)</f>
        <v>391078</v>
      </c>
      <c r="I44" s="6">
        <f>VLOOKUP($B44,'TREB District Data'!$B$1:$K$36,8,FALSE)</f>
        <v>466527</v>
      </c>
      <c r="J44" s="6">
        <f>VLOOKUP($B44,'TREB District Data'!$B$1:$K$36,9,FALSE)</f>
        <v>486300</v>
      </c>
      <c r="K44" s="6">
        <f>VLOOKUP($B44,'TREB District Data'!$B$1:$K$36,10,FALSE)</f>
        <v>522132</v>
      </c>
    </row>
    <row r="45" spans="1:11" x14ac:dyDescent="0.2">
      <c r="A45" t="s">
        <v>122</v>
      </c>
      <c r="B45" t="s">
        <v>68</v>
      </c>
      <c r="C45" s="6">
        <f>VLOOKUP($B45,'TREB District Data'!$B$1:$K$36,2,FALSE)</f>
        <v>336997</v>
      </c>
      <c r="D45" s="6">
        <f>VLOOKUP($B45,'TREB District Data'!$B$1:$K$36,3,FALSE)</f>
        <v>381789</v>
      </c>
      <c r="E45" s="6">
        <f>VLOOKUP($B45,'TREB District Data'!$B$1:$K$36,4,FALSE)</f>
        <v>422954</v>
      </c>
      <c r="F45" s="6">
        <f>VLOOKUP($B45,'TREB District Data'!$B$1:$K$36,5,FALSE)</f>
        <v>379691</v>
      </c>
      <c r="G45" s="6">
        <f>VLOOKUP($B45,'TREB District Data'!$B$1:$K$36,6,FALSE)</f>
        <v>413268</v>
      </c>
      <c r="H45" s="6">
        <f>VLOOKUP($B45,'TREB District Data'!$B$1:$K$36,7,FALSE)</f>
        <v>439648</v>
      </c>
      <c r="I45" s="6">
        <f>VLOOKUP($B45,'TREB District Data'!$B$1:$K$36,8,FALSE)</f>
        <v>523992</v>
      </c>
      <c r="J45" s="6">
        <f>VLOOKUP($B45,'TREB District Data'!$B$1:$K$36,9,FALSE)</f>
        <v>583007</v>
      </c>
      <c r="K45" s="6">
        <f>VLOOKUP($B45,'TREB District Data'!$B$1:$K$36,10,FALSE)</f>
        <v>693186</v>
      </c>
    </row>
    <row r="46" spans="1:11" x14ac:dyDescent="0.2">
      <c r="A46" t="s">
        <v>123</v>
      </c>
      <c r="B46" t="s">
        <v>69</v>
      </c>
      <c r="C46" s="6">
        <f>VLOOKUP($B46,'TREB District Data'!$B$1:$K$36,2,FALSE)</f>
        <v>698551</v>
      </c>
      <c r="D46" s="6">
        <f>VLOOKUP($B46,'TREB District Data'!$B$1:$K$36,3,FALSE)</f>
        <v>687199</v>
      </c>
      <c r="E46" s="6">
        <f>VLOOKUP($B46,'TREB District Data'!$B$1:$K$36,4,FALSE)</f>
        <v>640179</v>
      </c>
      <c r="F46" s="6">
        <f>VLOOKUP($B46,'TREB District Data'!$B$1:$K$36,5,FALSE)</f>
        <v>674738</v>
      </c>
      <c r="G46" s="6">
        <f>VLOOKUP($B46,'TREB District Data'!$B$1:$K$36,6,FALSE)</f>
        <v>644972</v>
      </c>
      <c r="H46" s="6">
        <f>VLOOKUP($B46,'TREB District Data'!$B$1:$K$36,7,FALSE)</f>
        <v>667246</v>
      </c>
      <c r="I46" s="6">
        <f>VLOOKUP($B46,'TREB District Data'!$B$1:$K$36,8,FALSE)</f>
        <v>977375</v>
      </c>
      <c r="J46" s="6">
        <f>VLOOKUP($B46,'TREB District Data'!$B$1:$K$36,9,FALSE)</f>
        <v>1265141</v>
      </c>
      <c r="K46" s="6">
        <f>VLOOKUP($B46,'TREB District Data'!$B$1:$K$36,10,FALSE)</f>
        <v>1107117</v>
      </c>
    </row>
    <row r="47" spans="1:11" x14ac:dyDescent="0.2">
      <c r="A47" t="s">
        <v>124</v>
      </c>
      <c r="B47" t="s">
        <v>70</v>
      </c>
      <c r="C47" s="6">
        <f>VLOOKUP($B47,'TREB District Data'!$B$1:$K$36,2,FALSE)</f>
        <v>152250</v>
      </c>
      <c r="D47" s="6">
        <f>VLOOKUP($B47,'TREB District Data'!$B$1:$K$36,3,FALSE)</f>
        <v>171371</v>
      </c>
      <c r="E47" s="6">
        <f>VLOOKUP($B47,'TREB District Data'!$B$1:$K$36,4,FALSE)</f>
        <v>158738</v>
      </c>
      <c r="F47" s="6">
        <f>VLOOKUP($B47,'TREB District Data'!$B$1:$K$36,5,FALSE)</f>
        <v>160400</v>
      </c>
      <c r="G47" s="6">
        <f>VLOOKUP($B47,'TREB District Data'!$B$1:$K$36,6,FALSE)</f>
        <v>195500</v>
      </c>
      <c r="H47" s="6">
        <f>VLOOKUP($B47,'TREB District Data'!$B$1:$K$36,7,FALSE)</f>
        <v>183929</v>
      </c>
      <c r="I47" s="6">
        <f>VLOOKUP($B47,'TREB District Data'!$B$1:$K$36,8,FALSE)</f>
        <v>225500</v>
      </c>
      <c r="J47" s="6">
        <f>VLOOKUP($B47,'TREB District Data'!$B$1:$K$36,9,FALSE)</f>
        <v>274929</v>
      </c>
      <c r="K47" s="6">
        <f>VLOOKUP($B47,'TREB District Data'!$B$1:$K$36,10,FALSE)</f>
        <v>325223</v>
      </c>
    </row>
    <row r="48" spans="1:11" x14ac:dyDescent="0.2">
      <c r="A48" t="s">
        <v>125</v>
      </c>
      <c r="B48" t="s">
        <v>49</v>
      </c>
      <c r="C48" s="6">
        <f>VLOOKUP($B48,'TREB District Data'!$B$1:$K$36,2,FALSE)</f>
        <v>353283</v>
      </c>
      <c r="D48" s="6">
        <f>VLOOKUP($B48,'TREB District Data'!$B$1:$K$36,3,FALSE)</f>
        <v>371398</v>
      </c>
      <c r="E48" s="6">
        <f>VLOOKUP($B48,'TREB District Data'!$B$1:$K$36,4,FALSE)</f>
        <v>372150</v>
      </c>
      <c r="F48" s="6">
        <f>VLOOKUP($B48,'TREB District Data'!$B$1:$K$36,5,FALSE)</f>
        <v>402243</v>
      </c>
      <c r="G48" s="6">
        <f>VLOOKUP($B48,'TREB District Data'!$B$1:$K$36,6,FALSE)</f>
        <v>371473</v>
      </c>
      <c r="H48" s="6">
        <f>VLOOKUP($B48,'TREB District Data'!$B$1:$K$36,7,FALSE)</f>
        <v>438538</v>
      </c>
      <c r="I48" s="6">
        <f>VLOOKUP($B48,'TREB District Data'!$B$1:$K$36,8,FALSE)</f>
        <v>539020</v>
      </c>
      <c r="J48" s="6">
        <f>VLOOKUP($B48,'TREB District Data'!$B$1:$K$36,9,FALSE)</f>
        <v>643642</v>
      </c>
      <c r="K48" s="6">
        <f>VLOOKUP($B48,'TREB District Data'!$B$1:$K$36,10,FALSE)</f>
        <v>668225</v>
      </c>
    </row>
    <row r="49" spans="1:11" x14ac:dyDescent="0.2">
      <c r="A49" t="s">
        <v>126</v>
      </c>
      <c r="B49" t="s">
        <v>48</v>
      </c>
      <c r="C49" s="6">
        <f>VLOOKUP($B49,'TREB District Data'!$B$1:$K$36,2,FALSE)</f>
        <v>182682</v>
      </c>
      <c r="D49" s="6">
        <f>VLOOKUP($B49,'TREB District Data'!$B$1:$K$36,3,FALSE)</f>
        <v>183950</v>
      </c>
      <c r="E49" s="6">
        <f>VLOOKUP($B49,'TREB District Data'!$B$1:$K$36,4,FALSE)</f>
        <v>220779</v>
      </c>
      <c r="F49" s="6">
        <f>VLOOKUP($B49,'TREB District Data'!$B$1:$K$36,5,FALSE)</f>
        <v>207818</v>
      </c>
      <c r="G49" s="6">
        <f>VLOOKUP($B49,'TREB District Data'!$B$1:$K$36,6,FALSE)</f>
        <v>239010</v>
      </c>
      <c r="H49" s="6">
        <f>VLOOKUP($B49,'TREB District Data'!$B$1:$K$36,7,FALSE)</f>
        <v>308862</v>
      </c>
      <c r="I49" s="6">
        <f>VLOOKUP($B49,'TREB District Data'!$B$1:$K$36,8,FALSE)</f>
        <v>365449</v>
      </c>
      <c r="J49" s="6">
        <f>VLOOKUP($B49,'TREB District Data'!$B$1:$K$36,9,FALSE)</f>
        <v>413764</v>
      </c>
      <c r="K49" s="6">
        <f>VLOOKUP($B49,'TREB District Data'!$B$1:$K$36,10,FALSE)</f>
        <v>456438</v>
      </c>
    </row>
    <row r="50" spans="1:11" x14ac:dyDescent="0.2">
      <c r="A50" t="s">
        <v>127</v>
      </c>
      <c r="B50" t="s">
        <v>71</v>
      </c>
      <c r="C50" s="6">
        <f>VLOOKUP($B50,'TREB District Data'!$B$1:$K$36,2,FALSE)</f>
        <v>179348</v>
      </c>
      <c r="D50" s="6">
        <f>VLOOKUP($B50,'TREB District Data'!$B$1:$K$36,3,FALSE)</f>
        <v>189483</v>
      </c>
      <c r="E50" s="6">
        <f>VLOOKUP($B50,'TREB District Data'!$B$1:$K$36,4,FALSE)</f>
        <v>178423</v>
      </c>
      <c r="F50" s="6">
        <f>VLOOKUP($B50,'TREB District Data'!$B$1:$K$36,5,FALSE)</f>
        <v>215598</v>
      </c>
      <c r="G50" s="6">
        <f>VLOOKUP($B50,'TREB District Data'!$B$1:$K$36,6,FALSE)</f>
        <v>223534</v>
      </c>
      <c r="H50" s="6">
        <f>VLOOKUP($B50,'TREB District Data'!$B$1:$K$36,7,FALSE)</f>
        <v>275024</v>
      </c>
      <c r="I50" s="6">
        <f>VLOOKUP($B50,'TREB District Data'!$B$1:$K$36,8,FALSE)</f>
        <v>324884</v>
      </c>
      <c r="J50" s="6">
        <f>VLOOKUP($B50,'TREB District Data'!$B$1:$K$36,9,FALSE)</f>
        <v>373187</v>
      </c>
      <c r="K50" s="6">
        <f>VLOOKUP($B50,'TREB District Data'!$B$1:$K$36,10,FALSE)</f>
        <v>415568</v>
      </c>
    </row>
    <row r="51" spans="1:11" x14ac:dyDescent="0.2">
      <c r="A51" t="s">
        <v>128</v>
      </c>
      <c r="B51" t="s">
        <v>68</v>
      </c>
      <c r="C51" s="6">
        <f>VLOOKUP($B51,'TREB District Data'!$B$1:$K$36,2,FALSE)</f>
        <v>336997</v>
      </c>
      <c r="D51" s="6">
        <f>VLOOKUP($B51,'TREB District Data'!$B$1:$K$36,3,FALSE)</f>
        <v>381789</v>
      </c>
      <c r="E51" s="6">
        <f>VLOOKUP($B51,'TREB District Data'!$B$1:$K$36,4,FALSE)</f>
        <v>422954</v>
      </c>
      <c r="F51" s="6">
        <f>VLOOKUP($B51,'TREB District Data'!$B$1:$K$36,5,FALSE)</f>
        <v>379691</v>
      </c>
      <c r="G51" s="6">
        <f>VLOOKUP($B51,'TREB District Data'!$B$1:$K$36,6,FALSE)</f>
        <v>413268</v>
      </c>
      <c r="H51" s="6">
        <f>VLOOKUP($B51,'TREB District Data'!$B$1:$K$36,7,FALSE)</f>
        <v>439648</v>
      </c>
      <c r="I51" s="6">
        <f>VLOOKUP($B51,'TREB District Data'!$B$1:$K$36,8,FALSE)</f>
        <v>523992</v>
      </c>
      <c r="J51" s="6">
        <f>VLOOKUP($B51,'TREB District Data'!$B$1:$K$36,9,FALSE)</f>
        <v>583007</v>
      </c>
      <c r="K51" s="6">
        <f>VLOOKUP($B51,'TREB District Data'!$B$1:$K$36,10,FALSE)</f>
        <v>693186</v>
      </c>
    </row>
    <row r="52" spans="1:11" x14ac:dyDescent="0.2">
      <c r="A52" t="s">
        <v>129</v>
      </c>
      <c r="B52" t="s">
        <v>61</v>
      </c>
      <c r="C52" s="6">
        <f>VLOOKUP($B52,'TREB District Data'!$B$1:$K$36,2,FALSE)</f>
        <v>437157</v>
      </c>
      <c r="D52" s="6">
        <f>VLOOKUP($B52,'TREB District Data'!$B$1:$K$36,3,FALSE)</f>
        <v>412482</v>
      </c>
      <c r="E52" s="6">
        <f>VLOOKUP($B52,'TREB District Data'!$B$1:$K$36,4,FALSE)</f>
        <v>420895</v>
      </c>
      <c r="F52" s="6">
        <f>VLOOKUP($B52,'TREB District Data'!$B$1:$K$36,5,FALSE)</f>
        <v>461481</v>
      </c>
      <c r="G52" s="6">
        <f>VLOOKUP($B52,'TREB District Data'!$B$1:$K$36,6,FALSE)</f>
        <v>457796</v>
      </c>
      <c r="H52" s="6">
        <f>VLOOKUP($B52,'TREB District Data'!$B$1:$K$36,7,FALSE)</f>
        <v>536336</v>
      </c>
      <c r="I52" s="6">
        <f>VLOOKUP($B52,'TREB District Data'!$B$1:$K$36,8,FALSE)</f>
        <v>628122</v>
      </c>
      <c r="J52" s="6">
        <f>VLOOKUP($B52,'TREB District Data'!$B$1:$K$36,9,FALSE)</f>
        <v>688117</v>
      </c>
      <c r="K52" s="6">
        <f>VLOOKUP($B52,'TREB District Data'!$B$1:$K$36,10,FALSE)</f>
        <v>780758</v>
      </c>
    </row>
    <row r="53" spans="1:11" x14ac:dyDescent="0.2">
      <c r="A53" t="s">
        <v>130</v>
      </c>
      <c r="B53" t="s">
        <v>51</v>
      </c>
      <c r="C53" s="6">
        <f>VLOOKUP($B53,'TREB District Data'!$B$1:$K$36,2,FALSE)</f>
        <v>476995</v>
      </c>
      <c r="D53" s="6">
        <f>VLOOKUP($B53,'TREB District Data'!$B$1:$K$36,3,FALSE)</f>
        <v>673660</v>
      </c>
      <c r="E53" s="6">
        <f>VLOOKUP($B53,'TREB District Data'!$B$1:$K$36,4,FALSE)</f>
        <v>620644</v>
      </c>
      <c r="F53" s="6">
        <f>VLOOKUP($B53,'TREB District Data'!$B$1:$K$36,5,FALSE)</f>
        <v>684876</v>
      </c>
      <c r="G53" s="6">
        <f>VLOOKUP($B53,'TREB District Data'!$B$1:$K$36,6,FALSE)</f>
        <v>849539</v>
      </c>
      <c r="H53" s="6">
        <f>VLOOKUP($B53,'TREB District Data'!$B$1:$K$36,7,FALSE)</f>
        <v>856814</v>
      </c>
      <c r="I53" s="6">
        <f>VLOOKUP($B53,'TREB District Data'!$B$1:$K$36,8,FALSE)</f>
        <v>1382429</v>
      </c>
      <c r="J53" s="6">
        <f>VLOOKUP($B53,'TREB District Data'!$B$1:$K$36,9,FALSE)</f>
        <v>975553</v>
      </c>
      <c r="K53" s="6">
        <f>VLOOKUP($B53,'TREB District Data'!$B$1:$K$36,10,FALSE)</f>
        <v>910883</v>
      </c>
    </row>
    <row r="54" spans="1:11" x14ac:dyDescent="0.2">
      <c r="A54" t="s">
        <v>131</v>
      </c>
      <c r="B54" t="s">
        <v>66</v>
      </c>
      <c r="C54" s="6">
        <f>VLOOKUP($B54,'TREB District Data'!$B$1:$K$36,2,FALSE)</f>
        <v>349729</v>
      </c>
      <c r="D54" s="6">
        <f>VLOOKUP($B54,'TREB District Data'!$B$1:$K$36,3,FALSE)</f>
        <v>336857</v>
      </c>
      <c r="E54" s="6">
        <f>VLOOKUP($B54,'TREB District Data'!$B$1:$K$36,4,FALSE)</f>
        <v>354400</v>
      </c>
      <c r="F54" s="6">
        <f>VLOOKUP($B54,'TREB District Data'!$B$1:$K$36,5,FALSE)</f>
        <v>363568</v>
      </c>
      <c r="G54" s="6">
        <f>VLOOKUP($B54,'TREB District Data'!$B$1:$K$36,6,FALSE)</f>
        <v>381013</v>
      </c>
      <c r="H54" s="6">
        <f>VLOOKUP($B54,'TREB District Data'!$B$1:$K$36,7,FALSE)</f>
        <v>393582</v>
      </c>
      <c r="I54" s="6">
        <f>VLOOKUP($B54,'TREB District Data'!$B$1:$K$36,8,FALSE)</f>
        <v>475790</v>
      </c>
      <c r="J54" s="6">
        <f>VLOOKUP($B54,'TREB District Data'!$B$1:$K$36,9,FALSE)</f>
        <v>528943</v>
      </c>
      <c r="K54" s="6">
        <f>VLOOKUP($B54,'TREB District Data'!$B$1:$K$36,10,FALSE)</f>
        <v>548236</v>
      </c>
    </row>
    <row r="55" spans="1:11" x14ac:dyDescent="0.2">
      <c r="A55" t="s">
        <v>132</v>
      </c>
      <c r="B55" t="s">
        <v>72</v>
      </c>
      <c r="C55" s="6">
        <f>VLOOKUP($B55,'TREB District Data'!$B$1:$K$36,2,FALSE)</f>
        <v>349782</v>
      </c>
      <c r="D55" s="6">
        <f>VLOOKUP($B55,'TREB District Data'!$B$1:$K$36,3,FALSE)</f>
        <v>456857</v>
      </c>
      <c r="E55" s="6">
        <f>VLOOKUP($B55,'TREB District Data'!$B$1:$K$36,4,FALSE)</f>
        <v>487355</v>
      </c>
      <c r="F55" s="6">
        <f>VLOOKUP($B55,'TREB District Data'!$B$1:$K$36,5,FALSE)</f>
        <v>490500</v>
      </c>
      <c r="G55" s="6">
        <f>VLOOKUP($B55,'TREB District Data'!$B$1:$K$36,6,FALSE)</f>
        <v>403729</v>
      </c>
      <c r="H55" s="6">
        <f>VLOOKUP($B55,'TREB District Data'!$B$1:$K$36,7,FALSE)</f>
        <v>456983</v>
      </c>
      <c r="I55" s="6">
        <f>VLOOKUP($B55,'TREB District Data'!$B$1:$K$36,8,FALSE)</f>
        <v>535188</v>
      </c>
      <c r="J55" s="6">
        <f>VLOOKUP($B55,'TREB District Data'!$B$1:$K$36,9,FALSE)</f>
        <v>519710</v>
      </c>
      <c r="K55" s="6">
        <f>VLOOKUP($B55,'TREB District Data'!$B$1:$K$36,10,FALSE)</f>
        <v>782350</v>
      </c>
    </row>
    <row r="56" spans="1:11" x14ac:dyDescent="0.2">
      <c r="A56" t="s">
        <v>133</v>
      </c>
      <c r="B56" t="s">
        <v>73</v>
      </c>
      <c r="C56" s="6">
        <f>VLOOKUP($B56,'TREB District Data'!$B$1:$K$36,2,FALSE)</f>
        <v>249064</v>
      </c>
      <c r="D56" s="6">
        <f>VLOOKUP($B56,'TREB District Data'!$B$1:$K$36,3,FALSE)</f>
        <v>259168</v>
      </c>
      <c r="E56" s="6">
        <f>VLOOKUP($B56,'TREB District Data'!$B$1:$K$36,4,FALSE)</f>
        <v>256273</v>
      </c>
      <c r="F56" s="6">
        <f>VLOOKUP($B56,'TREB District Data'!$B$1:$K$36,5,FALSE)</f>
        <v>277140</v>
      </c>
      <c r="G56" s="6">
        <f>VLOOKUP($B56,'TREB District Data'!$B$1:$K$36,6,FALSE)</f>
        <v>287573</v>
      </c>
      <c r="H56" s="6">
        <f>VLOOKUP($B56,'TREB District Data'!$B$1:$K$36,7,FALSE)</f>
        <v>341592</v>
      </c>
      <c r="I56" s="6">
        <f>VLOOKUP($B56,'TREB District Data'!$B$1:$K$36,8,FALSE)</f>
        <v>416961</v>
      </c>
      <c r="J56" s="6">
        <f>VLOOKUP($B56,'TREB District Data'!$B$1:$K$36,9,FALSE)</f>
        <v>434249</v>
      </c>
      <c r="K56" s="6">
        <f>VLOOKUP($B56,'TREB District Data'!$B$1:$K$36,10,FALSE)</f>
        <v>460422</v>
      </c>
    </row>
    <row r="57" spans="1:11" x14ac:dyDescent="0.2">
      <c r="A57" t="s">
        <v>134</v>
      </c>
      <c r="B57" t="s">
        <v>73</v>
      </c>
      <c r="C57" s="6">
        <f>VLOOKUP($B57,'TREB District Data'!$B$1:$K$36,2,FALSE)</f>
        <v>249064</v>
      </c>
      <c r="D57" s="6">
        <f>VLOOKUP($B57,'TREB District Data'!$B$1:$K$36,3,FALSE)</f>
        <v>259168</v>
      </c>
      <c r="E57" s="6">
        <f>VLOOKUP($B57,'TREB District Data'!$B$1:$K$36,4,FALSE)</f>
        <v>256273</v>
      </c>
      <c r="F57" s="6">
        <f>VLOOKUP($B57,'TREB District Data'!$B$1:$K$36,5,FALSE)</f>
        <v>277140</v>
      </c>
      <c r="G57" s="6">
        <f>VLOOKUP($B57,'TREB District Data'!$B$1:$K$36,6,FALSE)</f>
        <v>287573</v>
      </c>
      <c r="H57" s="6">
        <f>VLOOKUP($B57,'TREB District Data'!$B$1:$K$36,7,FALSE)</f>
        <v>341592</v>
      </c>
      <c r="I57" s="6">
        <f>VLOOKUP($B57,'TREB District Data'!$B$1:$K$36,8,FALSE)</f>
        <v>416961</v>
      </c>
      <c r="J57" s="6">
        <f>VLOOKUP($B57,'TREB District Data'!$B$1:$K$36,9,FALSE)</f>
        <v>434249</v>
      </c>
      <c r="K57" s="6">
        <f>VLOOKUP($B57,'TREB District Data'!$B$1:$K$36,10,FALSE)</f>
        <v>460422</v>
      </c>
    </row>
    <row r="58" spans="1:11" x14ac:dyDescent="0.2">
      <c r="A58" t="s">
        <v>135</v>
      </c>
      <c r="B58" t="s">
        <v>74</v>
      </c>
      <c r="C58" s="6">
        <f>VLOOKUP($B58,'TREB District Data'!$B$1:$K$36,2,FALSE)</f>
        <v>428358</v>
      </c>
      <c r="D58" s="6">
        <f>VLOOKUP($B58,'TREB District Data'!$B$1:$K$36,3,FALSE)</f>
        <v>496011</v>
      </c>
      <c r="E58" s="6">
        <f>VLOOKUP($B58,'TREB District Data'!$B$1:$K$36,4,FALSE)</f>
        <v>512383</v>
      </c>
      <c r="F58" s="6">
        <f>VLOOKUP($B58,'TREB District Data'!$B$1:$K$36,5,FALSE)</f>
        <v>470927</v>
      </c>
      <c r="G58" s="6">
        <f>VLOOKUP($B58,'TREB District Data'!$B$1:$K$36,6,FALSE)</f>
        <v>472744</v>
      </c>
      <c r="H58" s="6">
        <f>VLOOKUP($B58,'TREB District Data'!$B$1:$K$36,7,FALSE)</f>
        <v>521210</v>
      </c>
      <c r="I58" s="6">
        <f>VLOOKUP($B58,'TREB District Data'!$B$1:$K$36,8,FALSE)</f>
        <v>609705</v>
      </c>
      <c r="J58" s="6">
        <f>VLOOKUP($B58,'TREB District Data'!$B$1:$K$36,9,FALSE)</f>
        <v>556879</v>
      </c>
      <c r="K58" s="6">
        <f>VLOOKUP($B58,'TREB District Data'!$B$1:$K$36,10,FALSE)</f>
        <v>660538</v>
      </c>
    </row>
    <row r="59" spans="1:11" x14ac:dyDescent="0.2">
      <c r="A59" t="s">
        <v>136</v>
      </c>
      <c r="B59" t="s">
        <v>59</v>
      </c>
      <c r="C59" s="6">
        <f>VLOOKUP($B59,'TREB District Data'!$B$1:$K$36,2,FALSE)</f>
        <v>188260</v>
      </c>
      <c r="D59" s="6">
        <f>VLOOKUP($B59,'TREB District Data'!$B$1:$K$36,3,FALSE)</f>
        <v>179503</v>
      </c>
      <c r="E59" s="6">
        <f>VLOOKUP($B59,'TREB District Data'!$B$1:$K$36,4,FALSE)</f>
        <v>167722</v>
      </c>
      <c r="F59" s="6">
        <f>VLOOKUP($B59,'TREB District Data'!$B$1:$K$36,5,FALSE)</f>
        <v>188252</v>
      </c>
      <c r="G59" s="6">
        <f>VLOOKUP($B59,'TREB District Data'!$B$1:$K$36,6,FALSE)</f>
        <v>203186</v>
      </c>
      <c r="H59" s="6">
        <f>VLOOKUP($B59,'TREB District Data'!$B$1:$K$36,7,FALSE)</f>
        <v>233132</v>
      </c>
      <c r="I59" s="6">
        <f>VLOOKUP($B59,'TREB District Data'!$B$1:$K$36,8,FALSE)</f>
        <v>305194</v>
      </c>
      <c r="J59" s="6">
        <f>VLOOKUP($B59,'TREB District Data'!$B$1:$K$36,9,FALSE)</f>
        <v>331714</v>
      </c>
      <c r="K59" s="6">
        <f>VLOOKUP($B59,'TREB District Data'!$B$1:$K$36,10,FALSE)</f>
        <v>387794</v>
      </c>
    </row>
    <row r="60" spans="1:11" x14ac:dyDescent="0.2">
      <c r="A60" t="s">
        <v>137</v>
      </c>
      <c r="B60" t="s">
        <v>52</v>
      </c>
      <c r="C60" s="6">
        <f>VLOOKUP($B60,'TREB District Data'!$B$1:$K$36,2,FALSE)</f>
        <v>241756</v>
      </c>
      <c r="D60" s="6">
        <f>VLOOKUP($B60,'TREB District Data'!$B$1:$K$36,3,FALSE)</f>
        <v>225329</v>
      </c>
      <c r="E60" s="6">
        <f>VLOOKUP($B60,'TREB District Data'!$B$1:$K$36,4,FALSE)</f>
        <v>221921</v>
      </c>
      <c r="F60" s="6">
        <f>VLOOKUP($B60,'TREB District Data'!$B$1:$K$36,5,FALSE)</f>
        <v>252953</v>
      </c>
      <c r="G60" s="6">
        <f>VLOOKUP($B60,'TREB District Data'!$B$1:$K$36,6,FALSE)</f>
        <v>275601</v>
      </c>
      <c r="H60" s="6">
        <f>VLOOKUP($B60,'TREB District Data'!$B$1:$K$36,7,FALSE)</f>
        <v>314875</v>
      </c>
      <c r="I60" s="6">
        <f>VLOOKUP($B60,'TREB District Data'!$B$1:$K$36,8,FALSE)</f>
        <v>403536</v>
      </c>
      <c r="J60" s="6">
        <f>VLOOKUP($B60,'TREB District Data'!$B$1:$K$36,9,FALSE)</f>
        <v>442576</v>
      </c>
      <c r="K60" s="6">
        <f>VLOOKUP($B60,'TREB District Data'!$B$1:$K$36,10,FALSE)</f>
        <v>456621</v>
      </c>
    </row>
    <row r="61" spans="1:11" x14ac:dyDescent="0.2">
      <c r="A61" t="s">
        <v>138</v>
      </c>
      <c r="B61" t="s">
        <v>53</v>
      </c>
      <c r="C61" s="6">
        <f>VLOOKUP($B61,'TREB District Data'!$B$1:$K$36,2,FALSE)</f>
        <v>416304</v>
      </c>
      <c r="D61" s="6">
        <f>VLOOKUP($B61,'TREB District Data'!$B$1:$K$36,3,FALSE)</f>
        <v>405257</v>
      </c>
      <c r="E61" s="6">
        <f>VLOOKUP($B61,'TREB District Data'!$B$1:$K$36,4,FALSE)</f>
        <v>428612</v>
      </c>
      <c r="F61" s="6">
        <f>VLOOKUP($B61,'TREB District Data'!$B$1:$K$36,5,FALSE)</f>
        <v>442798</v>
      </c>
      <c r="G61" s="6">
        <f>VLOOKUP($B61,'TREB District Data'!$B$1:$K$36,6,FALSE)</f>
        <v>461085</v>
      </c>
      <c r="H61" s="6">
        <f>VLOOKUP($B61,'TREB District Data'!$B$1:$K$36,7,FALSE)</f>
        <v>501458</v>
      </c>
      <c r="I61" s="6">
        <f>VLOOKUP($B61,'TREB District Data'!$B$1:$K$36,8,FALSE)</f>
        <v>614867</v>
      </c>
      <c r="J61" s="6">
        <f>VLOOKUP($B61,'TREB District Data'!$B$1:$K$36,9,FALSE)</f>
        <v>684002</v>
      </c>
      <c r="K61" s="6">
        <f>VLOOKUP($B61,'TREB District Data'!$B$1:$K$36,10,FALSE)</f>
        <v>713678</v>
      </c>
    </row>
    <row r="62" spans="1:11" x14ac:dyDescent="0.2">
      <c r="A62" t="s">
        <v>139</v>
      </c>
      <c r="B62" t="s">
        <v>47</v>
      </c>
      <c r="C62" s="6">
        <f>VLOOKUP($B62,'TREB District Data'!$B$1:$K$36,2,FALSE)</f>
        <v>149934</v>
      </c>
      <c r="D62" s="6">
        <f>VLOOKUP($B62,'TREB District Data'!$B$1:$K$36,3,FALSE)</f>
        <v>179463</v>
      </c>
      <c r="E62" s="6">
        <f>VLOOKUP($B62,'TREB District Data'!$B$1:$K$36,4,FALSE)</f>
        <v>203779</v>
      </c>
      <c r="F62" s="6">
        <f>VLOOKUP($B62,'TREB District Data'!$B$1:$K$36,5,FALSE)</f>
        <v>202632</v>
      </c>
      <c r="G62" s="6">
        <f>VLOOKUP($B62,'TREB District Data'!$B$1:$K$36,6,FALSE)</f>
        <v>227809</v>
      </c>
      <c r="H62" s="6">
        <f>VLOOKUP($B62,'TREB District Data'!$B$1:$K$36,7,FALSE)</f>
        <v>261944</v>
      </c>
      <c r="I62" s="6">
        <f>VLOOKUP($B62,'TREB District Data'!$B$1:$K$36,8,FALSE)</f>
        <v>282638</v>
      </c>
      <c r="J62" s="6">
        <f>VLOOKUP($B62,'TREB District Data'!$B$1:$K$36,9,FALSE)</f>
        <v>342793</v>
      </c>
      <c r="K62" s="6">
        <f>VLOOKUP($B62,'TREB District Data'!$B$1:$K$36,10,FALSE)</f>
        <v>407395</v>
      </c>
    </row>
    <row r="63" spans="1:11" x14ac:dyDescent="0.2">
      <c r="A63" t="s">
        <v>140</v>
      </c>
      <c r="B63" t="s">
        <v>65</v>
      </c>
      <c r="C63" s="6">
        <f>VLOOKUP($B63,'TREB District Data'!$B$1:$K$36,2,FALSE)</f>
        <v>282778</v>
      </c>
      <c r="D63" s="6">
        <f>VLOOKUP($B63,'TREB District Data'!$B$1:$K$36,3,FALSE)</f>
        <v>310739</v>
      </c>
      <c r="E63" s="6">
        <f>VLOOKUP($B63,'TREB District Data'!$B$1:$K$36,4,FALSE)</f>
        <v>307712</v>
      </c>
      <c r="F63" s="6">
        <f>VLOOKUP($B63,'TREB District Data'!$B$1:$K$36,5,FALSE)</f>
        <v>342738</v>
      </c>
      <c r="G63" s="6">
        <f>VLOOKUP($B63,'TREB District Data'!$B$1:$K$36,6,FALSE)</f>
        <v>396181</v>
      </c>
      <c r="H63" s="6">
        <f>VLOOKUP($B63,'TREB District Data'!$B$1:$K$36,7,FALSE)</f>
        <v>372426</v>
      </c>
      <c r="I63" s="6">
        <f>VLOOKUP($B63,'TREB District Data'!$B$1:$K$36,8,FALSE)</f>
        <v>429959</v>
      </c>
      <c r="J63" s="6">
        <f>VLOOKUP($B63,'TREB District Data'!$B$1:$K$36,9,FALSE)</f>
        <v>522466</v>
      </c>
      <c r="K63" s="6">
        <f>VLOOKUP($B63,'TREB District Data'!$B$1:$K$36,10,FALSE)</f>
        <v>576679</v>
      </c>
    </row>
    <row r="64" spans="1:11" x14ac:dyDescent="0.2">
      <c r="A64" t="s">
        <v>141</v>
      </c>
      <c r="B64" t="s">
        <v>53</v>
      </c>
      <c r="C64" s="6">
        <f>VLOOKUP($B64,'TREB District Data'!$B$1:$K$36,2,FALSE)</f>
        <v>416304</v>
      </c>
      <c r="D64" s="6">
        <f>VLOOKUP($B64,'TREB District Data'!$B$1:$K$36,3,FALSE)</f>
        <v>405257</v>
      </c>
      <c r="E64" s="6">
        <f>VLOOKUP($B64,'TREB District Data'!$B$1:$K$36,4,FALSE)</f>
        <v>428612</v>
      </c>
      <c r="F64" s="6">
        <f>VLOOKUP($B64,'TREB District Data'!$B$1:$K$36,5,FALSE)</f>
        <v>442798</v>
      </c>
      <c r="G64" s="6">
        <f>VLOOKUP($B64,'TREB District Data'!$B$1:$K$36,6,FALSE)</f>
        <v>461085</v>
      </c>
      <c r="H64" s="6">
        <f>VLOOKUP($B64,'TREB District Data'!$B$1:$K$36,7,FALSE)</f>
        <v>501458</v>
      </c>
      <c r="I64" s="6">
        <f>VLOOKUP($B64,'TREB District Data'!$B$1:$K$36,8,FALSE)</f>
        <v>614867</v>
      </c>
      <c r="J64" s="6">
        <f>VLOOKUP($B64,'TREB District Data'!$B$1:$K$36,9,FALSE)</f>
        <v>684002</v>
      </c>
      <c r="K64" s="6">
        <f>VLOOKUP($B64,'TREB District Data'!$B$1:$K$36,10,FALSE)</f>
        <v>713678</v>
      </c>
    </row>
    <row r="65" spans="1:11" x14ac:dyDescent="0.2">
      <c r="A65" t="s">
        <v>142</v>
      </c>
      <c r="B65" t="s">
        <v>70</v>
      </c>
      <c r="C65" s="6">
        <f>VLOOKUP($B65,'TREB District Data'!$B$1:$K$36,2,FALSE)</f>
        <v>152250</v>
      </c>
      <c r="D65" s="6">
        <f>VLOOKUP($B65,'TREB District Data'!$B$1:$K$36,3,FALSE)</f>
        <v>171371</v>
      </c>
      <c r="E65" s="6">
        <f>VLOOKUP($B65,'TREB District Data'!$B$1:$K$36,4,FALSE)</f>
        <v>158738</v>
      </c>
      <c r="F65" s="6">
        <f>VLOOKUP($B65,'TREB District Data'!$B$1:$K$36,5,FALSE)</f>
        <v>160400</v>
      </c>
      <c r="G65" s="6">
        <f>VLOOKUP($B65,'TREB District Data'!$B$1:$K$36,6,FALSE)</f>
        <v>195500</v>
      </c>
      <c r="H65" s="6">
        <f>VLOOKUP($B65,'TREB District Data'!$B$1:$K$36,7,FALSE)</f>
        <v>183929</v>
      </c>
      <c r="I65" s="6">
        <f>VLOOKUP($B65,'TREB District Data'!$B$1:$K$36,8,FALSE)</f>
        <v>225500</v>
      </c>
      <c r="J65" s="6">
        <f>VLOOKUP($B65,'TREB District Data'!$B$1:$K$36,9,FALSE)</f>
        <v>274929</v>
      </c>
      <c r="K65" s="6">
        <f>VLOOKUP($B65,'TREB District Data'!$B$1:$K$36,10,FALSE)</f>
        <v>325223</v>
      </c>
    </row>
    <row r="66" spans="1:11" x14ac:dyDescent="0.2">
      <c r="A66" t="s">
        <v>143</v>
      </c>
      <c r="B66" t="s">
        <v>59</v>
      </c>
      <c r="C66" s="6">
        <f>VLOOKUP($B66,'TREB District Data'!$B$1:$K$36,2,FALSE)</f>
        <v>188260</v>
      </c>
      <c r="D66" s="6">
        <f>VLOOKUP($B66,'TREB District Data'!$B$1:$K$36,3,FALSE)</f>
        <v>179503</v>
      </c>
      <c r="E66" s="6">
        <f>VLOOKUP($B66,'TREB District Data'!$B$1:$K$36,4,FALSE)</f>
        <v>167722</v>
      </c>
      <c r="F66" s="6">
        <f>VLOOKUP($B66,'TREB District Data'!$B$1:$K$36,5,FALSE)</f>
        <v>188252</v>
      </c>
      <c r="G66" s="6">
        <f>VLOOKUP($B66,'TREB District Data'!$B$1:$K$36,6,FALSE)</f>
        <v>203186</v>
      </c>
      <c r="H66" s="6">
        <f>VLOOKUP($B66,'TREB District Data'!$B$1:$K$36,7,FALSE)</f>
        <v>233132</v>
      </c>
      <c r="I66" s="6">
        <f>VLOOKUP($B66,'TREB District Data'!$B$1:$K$36,8,FALSE)</f>
        <v>305194</v>
      </c>
      <c r="J66" s="6">
        <f>VLOOKUP($B66,'TREB District Data'!$B$1:$K$36,9,FALSE)</f>
        <v>331714</v>
      </c>
      <c r="K66" s="6">
        <f>VLOOKUP($B66,'TREB District Data'!$B$1:$K$36,10,FALSE)</f>
        <v>387794</v>
      </c>
    </row>
    <row r="67" spans="1:11" x14ac:dyDescent="0.2">
      <c r="A67" t="s">
        <v>144</v>
      </c>
      <c r="B67" t="s">
        <v>50</v>
      </c>
      <c r="C67" s="6">
        <f>VLOOKUP($B67,'TREB District Data'!$B$1:$K$36,2,FALSE)</f>
        <v>351254</v>
      </c>
      <c r="D67" s="6">
        <f>VLOOKUP($B67,'TREB District Data'!$B$1:$K$36,3,FALSE)</f>
        <v>343529</v>
      </c>
      <c r="E67" s="6">
        <f>VLOOKUP($B67,'TREB District Data'!$B$1:$K$36,4,FALSE)</f>
        <v>352433</v>
      </c>
      <c r="F67" s="6">
        <f>VLOOKUP($B67,'TREB District Data'!$B$1:$K$36,5,FALSE)</f>
        <v>353440</v>
      </c>
      <c r="G67" s="6">
        <f>VLOOKUP($B67,'TREB District Data'!$B$1:$K$36,6,FALSE)</f>
        <v>399342</v>
      </c>
      <c r="H67" s="6">
        <f>VLOOKUP($B67,'TREB District Data'!$B$1:$K$36,7,FALSE)</f>
        <v>439497</v>
      </c>
      <c r="I67" s="6">
        <f>VLOOKUP($B67,'TREB District Data'!$B$1:$K$36,8,FALSE)</f>
        <v>568002</v>
      </c>
      <c r="J67" s="6">
        <f>VLOOKUP($B67,'TREB District Data'!$B$1:$K$36,9,FALSE)</f>
        <v>558430</v>
      </c>
      <c r="K67" s="6">
        <f>VLOOKUP($B67,'TREB District Data'!$B$1:$K$36,10,FALSE)</f>
        <v>617363</v>
      </c>
    </row>
    <row r="68" spans="1:11" x14ac:dyDescent="0.2">
      <c r="A68" t="s">
        <v>145</v>
      </c>
      <c r="B68" t="s">
        <v>67</v>
      </c>
      <c r="C68" s="6">
        <f>VLOOKUP($B68,'TREB District Data'!$B$1:$K$36,2,FALSE)</f>
        <v>235619</v>
      </c>
      <c r="D68" s="6">
        <f>VLOOKUP($B68,'TREB District Data'!$B$1:$K$36,3,FALSE)</f>
        <v>247965</v>
      </c>
      <c r="E68" s="6">
        <f>VLOOKUP($B68,'TREB District Data'!$B$1:$K$36,4,FALSE)</f>
        <v>278114</v>
      </c>
      <c r="F68" s="6">
        <f>VLOOKUP($B68,'TREB District Data'!$B$1:$K$36,5,FALSE)</f>
        <v>285700</v>
      </c>
      <c r="G68" s="6">
        <f>VLOOKUP($B68,'TREB District Data'!$B$1:$K$36,6,FALSE)</f>
        <v>336311</v>
      </c>
      <c r="H68" s="6">
        <f>VLOOKUP($B68,'TREB District Data'!$B$1:$K$36,7,FALSE)</f>
        <v>391078</v>
      </c>
      <c r="I68" s="6">
        <f>VLOOKUP($B68,'TREB District Data'!$B$1:$K$36,8,FALSE)</f>
        <v>466527</v>
      </c>
      <c r="J68" s="6">
        <f>VLOOKUP($B68,'TREB District Data'!$B$1:$K$36,9,FALSE)</f>
        <v>486300</v>
      </c>
      <c r="K68" s="6">
        <f>VLOOKUP($B68,'TREB District Data'!$B$1:$K$36,10,FALSE)</f>
        <v>522132</v>
      </c>
    </row>
    <row r="69" spans="1:11" x14ac:dyDescent="0.2">
      <c r="A69" t="s">
        <v>146</v>
      </c>
      <c r="B69" t="s">
        <v>67</v>
      </c>
      <c r="C69" s="6">
        <f>VLOOKUP($B69,'TREB District Data'!$B$1:$K$36,2,FALSE)</f>
        <v>235619</v>
      </c>
      <c r="D69" s="6">
        <f>VLOOKUP($B69,'TREB District Data'!$B$1:$K$36,3,FALSE)</f>
        <v>247965</v>
      </c>
      <c r="E69" s="6">
        <f>VLOOKUP($B69,'TREB District Data'!$B$1:$K$36,4,FALSE)</f>
        <v>278114</v>
      </c>
      <c r="F69" s="6">
        <f>VLOOKUP($B69,'TREB District Data'!$B$1:$K$36,5,FALSE)</f>
        <v>285700</v>
      </c>
      <c r="G69" s="6">
        <f>VLOOKUP($B69,'TREB District Data'!$B$1:$K$36,6,FALSE)</f>
        <v>336311</v>
      </c>
      <c r="H69" s="6">
        <f>VLOOKUP($B69,'TREB District Data'!$B$1:$K$36,7,FALSE)</f>
        <v>391078</v>
      </c>
      <c r="I69" s="6">
        <f>VLOOKUP($B69,'TREB District Data'!$B$1:$K$36,8,FALSE)</f>
        <v>466527</v>
      </c>
      <c r="J69" s="6">
        <f>VLOOKUP($B69,'TREB District Data'!$B$1:$K$36,9,FALSE)</f>
        <v>486300</v>
      </c>
      <c r="K69" s="6">
        <f>VLOOKUP($B69,'TREB District Data'!$B$1:$K$36,10,FALSE)</f>
        <v>522132</v>
      </c>
    </row>
    <row r="70" spans="1:11" x14ac:dyDescent="0.2">
      <c r="A70" t="s">
        <v>147</v>
      </c>
      <c r="B70" t="s">
        <v>75</v>
      </c>
      <c r="C70" s="6">
        <f>VLOOKUP($B70,'TREB District Data'!$B$1:$K$36,2,FALSE)</f>
        <v>191332</v>
      </c>
      <c r="D70" s="6">
        <f>VLOOKUP($B70,'TREB District Data'!$B$1:$K$36,3,FALSE)</f>
        <v>187625</v>
      </c>
      <c r="E70" s="6">
        <f>VLOOKUP($B70,'TREB District Data'!$B$1:$K$36,4,FALSE)</f>
        <v>188541</v>
      </c>
      <c r="F70" s="6">
        <f>VLOOKUP($B70,'TREB District Data'!$B$1:$K$36,5,FALSE)</f>
        <v>203859</v>
      </c>
      <c r="G70" s="6">
        <f>VLOOKUP($B70,'TREB District Data'!$B$1:$K$36,6,FALSE)</f>
        <v>217508</v>
      </c>
      <c r="H70" s="6">
        <f>VLOOKUP($B70,'TREB District Data'!$B$1:$K$36,7,FALSE)</f>
        <v>246844</v>
      </c>
      <c r="I70" s="6">
        <f>VLOOKUP($B70,'TREB District Data'!$B$1:$K$36,8,FALSE)</f>
        <v>331098</v>
      </c>
      <c r="J70" s="6">
        <f>VLOOKUP($B70,'TREB District Data'!$B$1:$K$36,9,FALSE)</f>
        <v>358357</v>
      </c>
      <c r="K70" s="6">
        <f>VLOOKUP($B70,'TREB District Data'!$B$1:$K$36,10,FALSE)</f>
        <v>404360</v>
      </c>
    </row>
    <row r="71" spans="1:11" x14ac:dyDescent="0.2">
      <c r="A71" t="s">
        <v>148</v>
      </c>
      <c r="B71" t="s">
        <v>60</v>
      </c>
      <c r="C71" s="6">
        <f>VLOOKUP($B71,'TREB District Data'!$B$1:$K$36,2,FALSE)</f>
        <v>384085</v>
      </c>
      <c r="D71" s="6">
        <f>VLOOKUP($B71,'TREB District Data'!$B$1:$K$36,3,FALSE)</f>
        <v>390798</v>
      </c>
      <c r="E71" s="6">
        <f>VLOOKUP($B71,'TREB District Data'!$B$1:$K$36,4,FALSE)</f>
        <v>371202</v>
      </c>
      <c r="F71" s="6">
        <f>VLOOKUP($B71,'TREB District Data'!$B$1:$K$36,5,FALSE)</f>
        <v>392760</v>
      </c>
      <c r="G71" s="6">
        <f>VLOOKUP($B71,'TREB District Data'!$B$1:$K$36,6,FALSE)</f>
        <v>410221</v>
      </c>
      <c r="H71" s="6">
        <f>VLOOKUP($B71,'TREB District Data'!$B$1:$K$36,7,FALSE)</f>
        <v>435610</v>
      </c>
      <c r="I71" s="6">
        <f>VLOOKUP($B71,'TREB District Data'!$B$1:$K$36,8,FALSE)</f>
        <v>533156</v>
      </c>
      <c r="J71" s="6">
        <f>VLOOKUP($B71,'TREB District Data'!$B$1:$K$36,9,FALSE)</f>
        <v>567718</v>
      </c>
      <c r="K71" s="6">
        <f>VLOOKUP($B71,'TREB District Data'!$B$1:$K$36,10,FALSE)</f>
        <v>627852</v>
      </c>
    </row>
    <row r="72" spans="1:11" x14ac:dyDescent="0.2">
      <c r="A72" t="s">
        <v>149</v>
      </c>
      <c r="B72" t="s">
        <v>50</v>
      </c>
      <c r="C72" s="6">
        <f>VLOOKUP($B72,'TREB District Data'!$B$1:$K$36,2,FALSE)</f>
        <v>351254</v>
      </c>
      <c r="D72" s="6">
        <f>VLOOKUP($B72,'TREB District Data'!$B$1:$K$36,3,FALSE)</f>
        <v>343529</v>
      </c>
      <c r="E72" s="6">
        <f>VLOOKUP($B72,'TREB District Data'!$B$1:$K$36,4,FALSE)</f>
        <v>352433</v>
      </c>
      <c r="F72" s="6">
        <f>VLOOKUP($B72,'TREB District Data'!$B$1:$K$36,5,FALSE)</f>
        <v>353440</v>
      </c>
      <c r="G72" s="6">
        <f>VLOOKUP($B72,'TREB District Data'!$B$1:$K$36,6,FALSE)</f>
        <v>399342</v>
      </c>
      <c r="H72" s="6">
        <f>VLOOKUP($B72,'TREB District Data'!$B$1:$K$36,7,FALSE)</f>
        <v>439497</v>
      </c>
      <c r="I72" s="6">
        <f>VLOOKUP($B72,'TREB District Data'!$B$1:$K$36,8,FALSE)</f>
        <v>568002</v>
      </c>
      <c r="J72" s="6">
        <f>VLOOKUP($B72,'TREB District Data'!$B$1:$K$36,9,FALSE)</f>
        <v>558430</v>
      </c>
      <c r="K72" s="6">
        <f>VLOOKUP($B72,'TREB District Data'!$B$1:$K$36,10,FALSE)</f>
        <v>617363</v>
      </c>
    </row>
    <row r="73" spans="1:11" x14ac:dyDescent="0.2">
      <c r="A73" t="s">
        <v>150</v>
      </c>
      <c r="B73" t="s">
        <v>76</v>
      </c>
      <c r="C73" s="6">
        <f>VLOOKUP($B73,'TREB District Data'!$B$1:$K$36,2,FALSE)</f>
        <v>182974</v>
      </c>
      <c r="D73" s="6">
        <f>VLOOKUP($B73,'TREB District Data'!$B$1:$K$36,3,FALSE)</f>
        <v>222136</v>
      </c>
      <c r="E73" s="6">
        <f>VLOOKUP($B73,'TREB District Data'!$B$1:$K$36,4,FALSE)</f>
        <v>176497</v>
      </c>
      <c r="F73" s="6">
        <f>VLOOKUP($B73,'TREB District Data'!$B$1:$K$36,5,FALSE)</f>
        <v>214047</v>
      </c>
      <c r="G73" s="6">
        <f>VLOOKUP($B73,'TREB District Data'!$B$1:$K$36,6,FALSE)</f>
        <v>220980</v>
      </c>
      <c r="H73" s="6">
        <f>VLOOKUP($B73,'TREB District Data'!$B$1:$K$36,7,FALSE)</f>
        <v>303172</v>
      </c>
      <c r="I73" s="6">
        <f>VLOOKUP($B73,'TREB District Data'!$B$1:$K$36,8,FALSE)</f>
        <v>326041</v>
      </c>
      <c r="J73" s="6">
        <f>VLOOKUP($B73,'TREB District Data'!$B$1:$K$36,9,FALSE)</f>
        <v>392586</v>
      </c>
      <c r="K73" s="6">
        <f>VLOOKUP($B73,'TREB District Data'!$B$1:$K$36,10,FALSE)</f>
        <v>429451</v>
      </c>
    </row>
    <row r="74" spans="1:11" x14ac:dyDescent="0.2">
      <c r="A74" t="s">
        <v>151</v>
      </c>
      <c r="B74" t="s">
        <v>57</v>
      </c>
      <c r="C74" s="6">
        <f>VLOOKUP($B74,'TREB District Data'!$B$1:$K$36,2,FALSE)</f>
        <v>238025</v>
      </c>
      <c r="D74" s="6">
        <f>VLOOKUP($B74,'TREB District Data'!$B$1:$K$36,3,FALSE)</f>
        <v>241553</v>
      </c>
      <c r="E74" s="6">
        <f>VLOOKUP($B74,'TREB District Data'!$B$1:$K$36,4,FALSE)</f>
        <v>242197</v>
      </c>
      <c r="F74" s="6">
        <f>VLOOKUP($B74,'TREB District Data'!$B$1:$K$36,5,FALSE)</f>
        <v>268107</v>
      </c>
      <c r="G74" s="6">
        <f>VLOOKUP($B74,'TREB District Data'!$B$1:$K$36,6,FALSE)</f>
        <v>273988</v>
      </c>
      <c r="H74" s="6">
        <f>VLOOKUP($B74,'TREB District Data'!$B$1:$K$36,7,FALSE)</f>
        <v>302408</v>
      </c>
      <c r="I74" s="6">
        <f>VLOOKUP($B74,'TREB District Data'!$B$1:$K$36,8,FALSE)</f>
        <v>387423</v>
      </c>
      <c r="J74" s="6">
        <f>VLOOKUP($B74,'TREB District Data'!$B$1:$K$36,9,FALSE)</f>
        <v>411051</v>
      </c>
      <c r="K74" s="6">
        <f>VLOOKUP($B74,'TREB District Data'!$B$1:$K$36,10,FALSE)</f>
        <v>448522</v>
      </c>
    </row>
    <row r="75" spans="1:11" x14ac:dyDescent="0.2">
      <c r="A75" t="s">
        <v>152</v>
      </c>
      <c r="B75" t="s">
        <v>74</v>
      </c>
      <c r="C75" s="6">
        <f>VLOOKUP($B75,'TREB District Data'!$B$1:$K$36,2,FALSE)</f>
        <v>428358</v>
      </c>
      <c r="D75" s="6">
        <f>VLOOKUP($B75,'TREB District Data'!$B$1:$K$36,3,FALSE)</f>
        <v>496011</v>
      </c>
      <c r="E75" s="6">
        <f>VLOOKUP($B75,'TREB District Data'!$B$1:$K$36,4,FALSE)</f>
        <v>512383</v>
      </c>
      <c r="F75" s="6">
        <f>VLOOKUP($B75,'TREB District Data'!$B$1:$K$36,5,FALSE)</f>
        <v>470927</v>
      </c>
      <c r="G75" s="6">
        <f>VLOOKUP($B75,'TREB District Data'!$B$1:$K$36,6,FALSE)</f>
        <v>472744</v>
      </c>
      <c r="H75" s="6">
        <f>VLOOKUP($B75,'TREB District Data'!$B$1:$K$36,7,FALSE)</f>
        <v>521210</v>
      </c>
      <c r="I75" s="6">
        <f>VLOOKUP($B75,'TREB District Data'!$B$1:$K$36,8,FALSE)</f>
        <v>609705</v>
      </c>
      <c r="J75" s="6">
        <f>VLOOKUP($B75,'TREB District Data'!$B$1:$K$36,9,FALSE)</f>
        <v>556879</v>
      </c>
      <c r="K75" s="6">
        <f>VLOOKUP($B75,'TREB District Data'!$B$1:$K$36,10,FALSE)</f>
        <v>660538</v>
      </c>
    </row>
    <row r="76" spans="1:11" x14ac:dyDescent="0.2">
      <c r="A76" t="s">
        <v>153</v>
      </c>
      <c r="B76" t="s">
        <v>62</v>
      </c>
      <c r="C76" s="6">
        <f>VLOOKUP($B76,'TREB District Data'!$B$1:$K$36,2,FALSE)</f>
        <v>172392</v>
      </c>
      <c r="D76" s="6">
        <f>VLOOKUP($B76,'TREB District Data'!$B$1:$K$36,3,FALSE)</f>
        <v>182104</v>
      </c>
      <c r="E76" s="6">
        <f>VLOOKUP($B76,'TREB District Data'!$B$1:$K$36,4,FALSE)</f>
        <v>211755</v>
      </c>
      <c r="F76" s="6">
        <f>VLOOKUP($B76,'TREB District Data'!$B$1:$K$36,5,FALSE)</f>
        <v>227353</v>
      </c>
      <c r="G76" s="6">
        <f>VLOOKUP($B76,'TREB District Data'!$B$1:$K$36,6,FALSE)</f>
        <v>229586</v>
      </c>
      <c r="H76" s="6">
        <f>VLOOKUP($B76,'TREB District Data'!$B$1:$K$36,7,FALSE)</f>
        <v>266057</v>
      </c>
      <c r="I76" s="6">
        <f>VLOOKUP($B76,'TREB District Data'!$B$1:$K$36,8,FALSE)</f>
        <v>326371</v>
      </c>
      <c r="J76" s="6">
        <f>VLOOKUP($B76,'TREB District Data'!$B$1:$K$36,9,FALSE)</f>
        <v>374662</v>
      </c>
      <c r="K76" s="6">
        <f>VLOOKUP($B76,'TREB District Data'!$B$1:$K$36,10,FALSE)</f>
        <v>450524</v>
      </c>
    </row>
    <row r="77" spans="1:11" x14ac:dyDescent="0.2">
      <c r="A77" t="s">
        <v>154</v>
      </c>
      <c r="B77" t="s">
        <v>55</v>
      </c>
      <c r="C77" s="6">
        <f>VLOOKUP($B77,'TREB District Data'!$B$1:$K$36,2,FALSE)</f>
        <v>229832</v>
      </c>
      <c r="D77" s="6">
        <f>VLOOKUP($B77,'TREB District Data'!$B$1:$K$36,3,FALSE)</f>
        <v>223401</v>
      </c>
      <c r="E77" s="6">
        <f>VLOOKUP($B77,'TREB District Data'!$B$1:$K$36,4,FALSE)</f>
        <v>232908</v>
      </c>
      <c r="F77" s="6">
        <f>VLOOKUP($B77,'TREB District Data'!$B$1:$K$36,5,FALSE)</f>
        <v>254126</v>
      </c>
      <c r="G77" s="6">
        <f>VLOOKUP($B77,'TREB District Data'!$B$1:$K$36,6,FALSE)</f>
        <v>266932</v>
      </c>
      <c r="H77" s="6">
        <f>VLOOKUP($B77,'TREB District Data'!$B$1:$K$36,7,FALSE)</f>
        <v>302657</v>
      </c>
      <c r="I77" s="6">
        <f>VLOOKUP($B77,'TREB District Data'!$B$1:$K$36,8,FALSE)</f>
        <v>381355</v>
      </c>
      <c r="J77" s="6">
        <f>VLOOKUP($B77,'TREB District Data'!$B$1:$K$36,9,FALSE)</f>
        <v>400839</v>
      </c>
      <c r="K77" s="6">
        <f>VLOOKUP($B77,'TREB District Data'!$B$1:$K$36,10,FALSE)</f>
        <v>429925</v>
      </c>
    </row>
    <row r="78" spans="1:11" x14ac:dyDescent="0.2">
      <c r="A78" t="s">
        <v>155</v>
      </c>
      <c r="B78" t="s">
        <v>55</v>
      </c>
      <c r="C78" s="6">
        <f>VLOOKUP($B78,'TREB District Data'!$B$1:$K$36,2,FALSE)</f>
        <v>229832</v>
      </c>
      <c r="D78" s="6">
        <f>VLOOKUP($B78,'TREB District Data'!$B$1:$K$36,3,FALSE)</f>
        <v>223401</v>
      </c>
      <c r="E78" s="6">
        <f>VLOOKUP($B78,'TREB District Data'!$B$1:$K$36,4,FALSE)</f>
        <v>232908</v>
      </c>
      <c r="F78" s="6">
        <f>VLOOKUP($B78,'TREB District Data'!$B$1:$K$36,5,FALSE)</f>
        <v>254126</v>
      </c>
      <c r="G78" s="6">
        <f>VLOOKUP($B78,'TREB District Data'!$B$1:$K$36,6,FALSE)</f>
        <v>266932</v>
      </c>
      <c r="H78" s="6">
        <f>VLOOKUP($B78,'TREB District Data'!$B$1:$K$36,7,FALSE)</f>
        <v>302657</v>
      </c>
      <c r="I78" s="6">
        <f>VLOOKUP($B78,'TREB District Data'!$B$1:$K$36,8,FALSE)</f>
        <v>381355</v>
      </c>
      <c r="J78" s="6">
        <f>VLOOKUP($B78,'TREB District Data'!$B$1:$K$36,9,FALSE)</f>
        <v>400839</v>
      </c>
      <c r="K78" s="6">
        <f>VLOOKUP($B78,'TREB District Data'!$B$1:$K$36,10,FALSE)</f>
        <v>429925</v>
      </c>
    </row>
    <row r="79" spans="1:11" x14ac:dyDescent="0.2">
      <c r="A79" t="s">
        <v>156</v>
      </c>
      <c r="B79" t="s">
        <v>54</v>
      </c>
      <c r="C79" s="6">
        <f>VLOOKUP($B79,'TREB District Data'!$B$1:$K$36,2,FALSE)</f>
        <v>368092</v>
      </c>
      <c r="D79" s="6">
        <f>VLOOKUP($B79,'TREB District Data'!$B$1:$K$36,3,FALSE)</f>
        <v>375260</v>
      </c>
      <c r="E79" s="6">
        <f>VLOOKUP($B79,'TREB District Data'!$B$1:$K$36,4,FALSE)</f>
        <v>376253</v>
      </c>
      <c r="F79" s="6">
        <f>VLOOKUP($B79,'TREB District Data'!$B$1:$K$36,5,FALSE)</f>
        <v>375920</v>
      </c>
      <c r="G79" s="6">
        <f>VLOOKUP($B79,'TREB District Data'!$B$1:$K$36,6,FALSE)</f>
        <v>398996</v>
      </c>
      <c r="H79" s="6">
        <f>VLOOKUP($B79,'TREB District Data'!$B$1:$K$36,7,FALSE)</f>
        <v>438473</v>
      </c>
      <c r="I79" s="6">
        <f>VLOOKUP($B79,'TREB District Data'!$B$1:$K$36,8,FALSE)</f>
        <v>516201</v>
      </c>
      <c r="J79" s="6">
        <f>VLOOKUP($B79,'TREB District Data'!$B$1:$K$36,9,FALSE)</f>
        <v>595349</v>
      </c>
      <c r="K79" s="6">
        <f>VLOOKUP($B79,'TREB District Data'!$B$1:$K$36,10,FALSE)</f>
        <v>615858</v>
      </c>
    </row>
    <row r="80" spans="1:11" x14ac:dyDescent="0.2">
      <c r="A80" t="s">
        <v>157</v>
      </c>
      <c r="B80" t="s">
        <v>45</v>
      </c>
      <c r="C80" s="6">
        <f>VLOOKUP($B80,'TREB District Data'!$B$1:$K$36,2,FALSE)</f>
        <v>714314</v>
      </c>
      <c r="D80" s="6">
        <f>VLOOKUP($B80,'TREB District Data'!$B$1:$K$36,3,FALSE)</f>
        <v>839111</v>
      </c>
      <c r="E80" s="6">
        <f>VLOOKUP($B80,'TREB District Data'!$B$1:$K$36,4,FALSE)</f>
        <v>766736</v>
      </c>
      <c r="F80" s="6">
        <f>VLOOKUP($B80,'TREB District Data'!$B$1:$K$36,5,FALSE)</f>
        <v>952139</v>
      </c>
      <c r="G80" s="6">
        <f>VLOOKUP($B80,'TREB District Data'!$B$1:$K$36,6,FALSE)</f>
        <v>1078036</v>
      </c>
      <c r="H80" s="6">
        <f>VLOOKUP($B80,'TREB District Data'!$B$1:$K$36,7,FALSE)</f>
        <v>955023</v>
      </c>
      <c r="I80" s="6">
        <f>VLOOKUP($B80,'TREB District Data'!$B$1:$K$36,8,FALSE)</f>
        <v>1004927</v>
      </c>
      <c r="J80" s="6">
        <f>VLOOKUP($B80,'TREB District Data'!$B$1:$K$36,9,FALSE)</f>
        <v>1146225</v>
      </c>
      <c r="K80" s="6">
        <f>VLOOKUP($B80,'TREB District Data'!$B$1:$K$36,10,FALSE)</f>
        <v>1193506</v>
      </c>
    </row>
    <row r="81" spans="1:11" x14ac:dyDescent="0.2">
      <c r="A81" t="s">
        <v>158</v>
      </c>
      <c r="B81" t="s">
        <v>65</v>
      </c>
      <c r="C81" s="6">
        <f>VLOOKUP($B81,'TREB District Data'!$B$1:$K$36,2,FALSE)</f>
        <v>282778</v>
      </c>
      <c r="D81" s="6">
        <f>VLOOKUP($B81,'TREB District Data'!$B$1:$K$36,3,FALSE)</f>
        <v>310739</v>
      </c>
      <c r="E81" s="6">
        <f>VLOOKUP($B81,'TREB District Data'!$B$1:$K$36,4,FALSE)</f>
        <v>307712</v>
      </c>
      <c r="F81" s="6">
        <f>VLOOKUP($B81,'TREB District Data'!$B$1:$K$36,5,FALSE)</f>
        <v>342738</v>
      </c>
      <c r="G81" s="6">
        <f>VLOOKUP($B81,'TREB District Data'!$B$1:$K$36,6,FALSE)</f>
        <v>396181</v>
      </c>
      <c r="H81" s="6">
        <f>VLOOKUP($B81,'TREB District Data'!$B$1:$K$36,7,FALSE)</f>
        <v>372426</v>
      </c>
      <c r="I81" s="6">
        <f>VLOOKUP($B81,'TREB District Data'!$B$1:$K$36,8,FALSE)</f>
        <v>429959</v>
      </c>
      <c r="J81" s="6">
        <f>VLOOKUP($B81,'TREB District Data'!$B$1:$K$36,9,FALSE)</f>
        <v>522466</v>
      </c>
      <c r="K81" s="6">
        <f>VLOOKUP($B81,'TREB District Data'!$B$1:$K$36,10,FALSE)</f>
        <v>576679</v>
      </c>
    </row>
    <row r="82" spans="1:11" x14ac:dyDescent="0.2">
      <c r="A82" t="s">
        <v>159</v>
      </c>
      <c r="B82" t="s">
        <v>77</v>
      </c>
      <c r="C82" s="6">
        <f>VLOOKUP($B82,'TREB District Data'!$B$1:$K$36,2,FALSE)</f>
        <v>309939</v>
      </c>
      <c r="D82" s="6">
        <f>VLOOKUP($B82,'TREB District Data'!$B$1:$K$36,3,FALSE)</f>
        <v>368462</v>
      </c>
      <c r="E82" s="6">
        <f>VLOOKUP($B82,'TREB District Data'!$B$1:$K$36,4,FALSE)</f>
        <v>342636</v>
      </c>
      <c r="F82" s="6">
        <f>VLOOKUP($B82,'TREB District Data'!$B$1:$K$36,5,FALSE)</f>
        <v>327111</v>
      </c>
      <c r="G82" s="6">
        <f>VLOOKUP($B82,'TREB District Data'!$B$1:$K$36,6,FALSE)</f>
        <v>364826</v>
      </c>
      <c r="H82" s="6">
        <f>VLOOKUP($B82,'TREB District Data'!$B$1:$K$36,7,FALSE)</f>
        <v>378942</v>
      </c>
      <c r="I82" s="6">
        <f>VLOOKUP($B82,'TREB District Data'!$B$1:$K$36,8,FALSE)</f>
        <v>438652</v>
      </c>
      <c r="J82" s="6">
        <f>VLOOKUP($B82,'TREB District Data'!$B$1:$K$36,9,FALSE)</f>
        <v>470152</v>
      </c>
      <c r="K82" s="6">
        <f>VLOOKUP($B82,'TREB District Data'!$B$1:$K$36,10,FALSE)</f>
        <v>540111</v>
      </c>
    </row>
    <row r="83" spans="1:11" x14ac:dyDescent="0.2">
      <c r="A83" t="s">
        <v>160</v>
      </c>
      <c r="B83" t="s">
        <v>53</v>
      </c>
      <c r="C83" s="6">
        <f>VLOOKUP($B83,'TREB District Data'!$B$1:$K$36,2,FALSE)</f>
        <v>416304</v>
      </c>
      <c r="D83" s="6">
        <f>VLOOKUP($B83,'TREB District Data'!$B$1:$K$36,3,FALSE)</f>
        <v>405257</v>
      </c>
      <c r="E83" s="6">
        <f>VLOOKUP($B83,'TREB District Data'!$B$1:$K$36,4,FALSE)</f>
        <v>428612</v>
      </c>
      <c r="F83" s="6">
        <f>VLOOKUP($B83,'TREB District Data'!$B$1:$K$36,5,FALSE)</f>
        <v>442798</v>
      </c>
      <c r="G83" s="6">
        <f>VLOOKUP($B83,'TREB District Data'!$B$1:$K$36,6,FALSE)</f>
        <v>461085</v>
      </c>
      <c r="H83" s="6">
        <f>VLOOKUP($B83,'TREB District Data'!$B$1:$K$36,7,FALSE)</f>
        <v>501458</v>
      </c>
      <c r="I83" s="6">
        <f>VLOOKUP($B83,'TREB District Data'!$B$1:$K$36,8,FALSE)</f>
        <v>614867</v>
      </c>
      <c r="J83" s="6">
        <f>VLOOKUP($B83,'TREB District Data'!$B$1:$K$36,9,FALSE)</f>
        <v>684002</v>
      </c>
      <c r="K83" s="6">
        <f>VLOOKUP($B83,'TREB District Data'!$B$1:$K$36,10,FALSE)</f>
        <v>713678</v>
      </c>
    </row>
    <row r="84" spans="1:11" x14ac:dyDescent="0.2">
      <c r="A84" t="s">
        <v>161</v>
      </c>
      <c r="B84" t="s">
        <v>66</v>
      </c>
      <c r="C84" s="6">
        <f>VLOOKUP($B84,'TREB District Data'!$B$1:$K$36,2,FALSE)</f>
        <v>349729</v>
      </c>
      <c r="D84" s="6">
        <f>VLOOKUP($B84,'TREB District Data'!$B$1:$K$36,3,FALSE)</f>
        <v>336857</v>
      </c>
      <c r="E84" s="6">
        <f>VLOOKUP($B84,'TREB District Data'!$B$1:$K$36,4,FALSE)</f>
        <v>354400</v>
      </c>
      <c r="F84" s="6">
        <f>VLOOKUP($B84,'TREB District Data'!$B$1:$K$36,5,FALSE)</f>
        <v>363568</v>
      </c>
      <c r="G84" s="6">
        <f>VLOOKUP($B84,'TREB District Data'!$B$1:$K$36,6,FALSE)</f>
        <v>381013</v>
      </c>
      <c r="H84" s="6">
        <f>VLOOKUP($B84,'TREB District Data'!$B$1:$K$36,7,FALSE)</f>
        <v>393582</v>
      </c>
      <c r="I84" s="6">
        <f>VLOOKUP($B84,'TREB District Data'!$B$1:$K$36,8,FALSE)</f>
        <v>475790</v>
      </c>
      <c r="J84" s="6">
        <f>VLOOKUP($B84,'TREB District Data'!$B$1:$K$36,9,FALSE)</f>
        <v>528943</v>
      </c>
      <c r="K84" s="6">
        <f>VLOOKUP($B84,'TREB District Data'!$B$1:$K$36,10,FALSE)</f>
        <v>548236</v>
      </c>
    </row>
    <row r="85" spans="1:11" x14ac:dyDescent="0.2">
      <c r="A85" t="s">
        <v>162</v>
      </c>
      <c r="B85" t="s">
        <v>66</v>
      </c>
      <c r="C85" s="6">
        <f>VLOOKUP($B85,'TREB District Data'!$B$1:$K$36,2,FALSE)</f>
        <v>349729</v>
      </c>
      <c r="D85" s="6">
        <f>VLOOKUP($B85,'TREB District Data'!$B$1:$K$36,3,FALSE)</f>
        <v>336857</v>
      </c>
      <c r="E85" s="6">
        <f>VLOOKUP($B85,'TREB District Data'!$B$1:$K$36,4,FALSE)</f>
        <v>354400</v>
      </c>
      <c r="F85" s="6">
        <f>VLOOKUP($B85,'TREB District Data'!$B$1:$K$36,5,FALSE)</f>
        <v>363568</v>
      </c>
      <c r="G85" s="6">
        <f>VLOOKUP($B85,'TREB District Data'!$B$1:$K$36,6,FALSE)</f>
        <v>381013</v>
      </c>
      <c r="H85" s="6">
        <f>VLOOKUP($B85,'TREB District Data'!$B$1:$K$36,7,FALSE)</f>
        <v>393582</v>
      </c>
      <c r="I85" s="6">
        <f>VLOOKUP($B85,'TREB District Data'!$B$1:$K$36,8,FALSE)</f>
        <v>475790</v>
      </c>
      <c r="J85" s="6">
        <f>VLOOKUP($B85,'TREB District Data'!$B$1:$K$36,9,FALSE)</f>
        <v>528943</v>
      </c>
      <c r="K85" s="6">
        <f>VLOOKUP($B85,'TREB District Data'!$B$1:$K$36,10,FALSE)</f>
        <v>548236</v>
      </c>
    </row>
    <row r="86" spans="1:11" x14ac:dyDescent="0.2">
      <c r="A86" t="s">
        <v>163</v>
      </c>
      <c r="B86" t="s">
        <v>78</v>
      </c>
      <c r="C86" s="6">
        <f>VLOOKUP($B86,'TREB District Data'!$B$1:$K$36,2,FALSE)</f>
        <v>389291</v>
      </c>
      <c r="D86" s="6">
        <f>VLOOKUP($B86,'TREB District Data'!$B$1:$K$36,3,FALSE)</f>
        <v>474470</v>
      </c>
      <c r="E86" s="6">
        <f>VLOOKUP($B86,'TREB District Data'!$B$1:$K$36,4,FALSE)</f>
        <v>471968</v>
      </c>
      <c r="F86" s="6">
        <f>VLOOKUP($B86,'TREB District Data'!$B$1:$K$36,5,FALSE)</f>
        <v>524860</v>
      </c>
      <c r="G86" s="6">
        <f>VLOOKUP($B86,'TREB District Data'!$B$1:$K$36,6,FALSE)</f>
        <v>503344</v>
      </c>
      <c r="H86" s="6">
        <f>VLOOKUP($B86,'TREB District Data'!$B$1:$K$36,7,FALSE)</f>
        <v>533115</v>
      </c>
      <c r="I86" s="6">
        <f>VLOOKUP($B86,'TREB District Data'!$B$1:$K$36,8,FALSE)</f>
        <v>709867</v>
      </c>
      <c r="J86" s="6">
        <f>VLOOKUP($B86,'TREB District Data'!$B$1:$K$36,9,FALSE)</f>
        <v>762995</v>
      </c>
      <c r="K86" s="6">
        <f>VLOOKUP($B86,'TREB District Data'!$B$1:$K$36,10,FALSE)</f>
        <v>749073</v>
      </c>
    </row>
    <row r="87" spans="1:11" x14ac:dyDescent="0.2">
      <c r="A87" t="s">
        <v>164</v>
      </c>
      <c r="B87" t="s">
        <v>48</v>
      </c>
      <c r="C87" s="6">
        <f>VLOOKUP($B87,'TREB District Data'!$B$1:$K$36,2,FALSE)</f>
        <v>182682</v>
      </c>
      <c r="D87" s="6">
        <f>VLOOKUP($B87,'TREB District Data'!$B$1:$K$36,3,FALSE)</f>
        <v>183950</v>
      </c>
      <c r="E87" s="6">
        <f>VLOOKUP($B87,'TREB District Data'!$B$1:$K$36,4,FALSE)</f>
        <v>220779</v>
      </c>
      <c r="F87" s="6">
        <f>VLOOKUP($B87,'TREB District Data'!$B$1:$K$36,5,FALSE)</f>
        <v>207818</v>
      </c>
      <c r="G87" s="6">
        <f>VLOOKUP($B87,'TREB District Data'!$B$1:$K$36,6,FALSE)</f>
        <v>239010</v>
      </c>
      <c r="H87" s="6">
        <f>VLOOKUP($B87,'TREB District Data'!$B$1:$K$36,7,FALSE)</f>
        <v>308862</v>
      </c>
      <c r="I87" s="6">
        <f>VLOOKUP($B87,'TREB District Data'!$B$1:$K$36,8,FALSE)</f>
        <v>365449</v>
      </c>
      <c r="J87" s="6">
        <f>VLOOKUP($B87,'TREB District Data'!$B$1:$K$36,9,FALSE)</f>
        <v>413764</v>
      </c>
      <c r="K87" s="6">
        <f>VLOOKUP($B87,'TREB District Data'!$B$1:$K$36,10,FALSE)</f>
        <v>456438</v>
      </c>
    </row>
    <row r="88" spans="1:11" x14ac:dyDescent="0.2">
      <c r="A88" t="s">
        <v>165</v>
      </c>
      <c r="B88" t="s">
        <v>57</v>
      </c>
      <c r="C88" s="6">
        <f>VLOOKUP($B88,'TREB District Data'!$B$1:$K$36,2,FALSE)</f>
        <v>238025</v>
      </c>
      <c r="D88" s="6">
        <f>VLOOKUP($B88,'TREB District Data'!$B$1:$K$36,3,FALSE)</f>
        <v>241553</v>
      </c>
      <c r="E88" s="6">
        <f>VLOOKUP($B88,'TREB District Data'!$B$1:$K$36,4,FALSE)</f>
        <v>242197</v>
      </c>
      <c r="F88" s="6">
        <f>VLOOKUP($B88,'TREB District Data'!$B$1:$K$36,5,FALSE)</f>
        <v>268107</v>
      </c>
      <c r="G88" s="6">
        <f>VLOOKUP($B88,'TREB District Data'!$B$1:$K$36,6,FALSE)</f>
        <v>273988</v>
      </c>
      <c r="H88" s="6">
        <f>VLOOKUP($B88,'TREB District Data'!$B$1:$K$36,7,FALSE)</f>
        <v>302408</v>
      </c>
      <c r="I88" s="6">
        <f>VLOOKUP($B88,'TREB District Data'!$B$1:$K$36,8,FALSE)</f>
        <v>387423</v>
      </c>
      <c r="J88" s="6">
        <f>VLOOKUP($B88,'TREB District Data'!$B$1:$K$36,9,FALSE)</f>
        <v>411051</v>
      </c>
      <c r="K88" s="6">
        <f>VLOOKUP($B88,'TREB District Data'!$B$1:$K$36,10,FALSE)</f>
        <v>448522</v>
      </c>
    </row>
    <row r="89" spans="1:11" x14ac:dyDescent="0.2">
      <c r="A89" t="s">
        <v>166</v>
      </c>
      <c r="B89" t="s">
        <v>63</v>
      </c>
      <c r="C89" s="6">
        <f>VLOOKUP($B89,'TREB District Data'!$B$1:$K$36,2,FALSE)</f>
        <v>361325</v>
      </c>
      <c r="D89" s="6">
        <f>VLOOKUP($B89,'TREB District Data'!$B$1:$K$36,3,FALSE)</f>
        <v>384750</v>
      </c>
      <c r="E89" s="6">
        <f>VLOOKUP($B89,'TREB District Data'!$B$1:$K$36,4,FALSE)</f>
        <v>428303</v>
      </c>
      <c r="F89" s="6">
        <f>VLOOKUP($B89,'TREB District Data'!$B$1:$K$36,5,FALSE)</f>
        <v>434536</v>
      </c>
      <c r="G89" s="6">
        <f>VLOOKUP($B89,'TREB District Data'!$B$1:$K$36,6,FALSE)</f>
        <v>284288</v>
      </c>
      <c r="H89" s="6">
        <f>VLOOKUP($B89,'TREB District Data'!$B$1:$K$36,7,FALSE)</f>
        <v>294003</v>
      </c>
      <c r="I89" s="6">
        <f>VLOOKUP($B89,'TREB District Data'!$B$1:$K$36,8,FALSE)</f>
        <v>468983</v>
      </c>
      <c r="J89" s="6">
        <f>VLOOKUP($B89,'TREB District Data'!$B$1:$K$36,9,FALSE)</f>
        <v>500357</v>
      </c>
      <c r="K89" s="6">
        <f>VLOOKUP($B89,'TREB District Data'!$B$1:$K$36,10,FALSE)</f>
        <v>577957</v>
      </c>
    </row>
    <row r="90" spans="1:11" x14ac:dyDescent="0.2">
      <c r="A90" t="s">
        <v>167</v>
      </c>
      <c r="B90" t="s">
        <v>47</v>
      </c>
      <c r="C90" s="6">
        <f>VLOOKUP($B90,'TREB District Data'!$B$1:$K$36,2,FALSE)</f>
        <v>149934</v>
      </c>
      <c r="D90" s="6">
        <f>VLOOKUP($B90,'TREB District Data'!$B$1:$K$36,3,FALSE)</f>
        <v>179463</v>
      </c>
      <c r="E90" s="6">
        <f>VLOOKUP($B90,'TREB District Data'!$B$1:$K$36,4,FALSE)</f>
        <v>203779</v>
      </c>
      <c r="F90" s="6">
        <f>VLOOKUP($B90,'TREB District Data'!$B$1:$K$36,5,FALSE)</f>
        <v>202632</v>
      </c>
      <c r="G90" s="6">
        <f>VLOOKUP($B90,'TREB District Data'!$B$1:$K$36,6,FALSE)</f>
        <v>227809</v>
      </c>
      <c r="H90" s="6">
        <f>VLOOKUP($B90,'TREB District Data'!$B$1:$K$36,7,FALSE)</f>
        <v>261944</v>
      </c>
      <c r="I90" s="6">
        <f>VLOOKUP($B90,'TREB District Data'!$B$1:$K$36,8,FALSE)</f>
        <v>282638</v>
      </c>
      <c r="J90" s="6">
        <f>VLOOKUP($B90,'TREB District Data'!$B$1:$K$36,9,FALSE)</f>
        <v>342793</v>
      </c>
      <c r="K90" s="6">
        <f>VLOOKUP($B90,'TREB District Data'!$B$1:$K$36,10,FALSE)</f>
        <v>407395</v>
      </c>
    </row>
    <row r="91" spans="1:11" x14ac:dyDescent="0.2">
      <c r="A91" t="s">
        <v>168</v>
      </c>
      <c r="B91" t="s">
        <v>61</v>
      </c>
      <c r="C91" s="6">
        <f>VLOOKUP($B91,'TREB District Data'!$B$1:$K$36,2,FALSE)</f>
        <v>437157</v>
      </c>
      <c r="D91" s="6">
        <f>VLOOKUP($B91,'TREB District Data'!$B$1:$K$36,3,FALSE)</f>
        <v>412482</v>
      </c>
      <c r="E91" s="6">
        <f>VLOOKUP($B91,'TREB District Data'!$B$1:$K$36,4,FALSE)</f>
        <v>420895</v>
      </c>
      <c r="F91" s="6">
        <f>VLOOKUP($B91,'TREB District Data'!$B$1:$K$36,5,FALSE)</f>
        <v>461481</v>
      </c>
      <c r="G91" s="6">
        <f>VLOOKUP($B91,'TREB District Data'!$B$1:$K$36,6,FALSE)</f>
        <v>457796</v>
      </c>
      <c r="H91" s="6">
        <f>VLOOKUP($B91,'TREB District Data'!$B$1:$K$36,7,FALSE)</f>
        <v>536336</v>
      </c>
      <c r="I91" s="6">
        <f>VLOOKUP($B91,'TREB District Data'!$B$1:$K$36,8,FALSE)</f>
        <v>628122</v>
      </c>
      <c r="J91" s="6">
        <f>VLOOKUP($B91,'TREB District Data'!$B$1:$K$36,9,FALSE)</f>
        <v>688117</v>
      </c>
      <c r="K91" s="6">
        <f>VLOOKUP($B91,'TREB District Data'!$B$1:$K$36,10,FALSE)</f>
        <v>780758</v>
      </c>
    </row>
    <row r="92" spans="1:11" x14ac:dyDescent="0.2">
      <c r="A92" t="s">
        <v>169</v>
      </c>
      <c r="B92" t="s">
        <v>48</v>
      </c>
      <c r="C92" s="6">
        <f>VLOOKUP($B92,'TREB District Data'!$B$1:$K$36,2,FALSE)</f>
        <v>182682</v>
      </c>
      <c r="D92" s="6">
        <f>VLOOKUP($B92,'TREB District Data'!$B$1:$K$36,3,FALSE)</f>
        <v>183950</v>
      </c>
      <c r="E92" s="6">
        <f>VLOOKUP($B92,'TREB District Data'!$B$1:$K$36,4,FALSE)</f>
        <v>220779</v>
      </c>
      <c r="F92" s="6">
        <f>VLOOKUP($B92,'TREB District Data'!$B$1:$K$36,5,FALSE)</f>
        <v>207818</v>
      </c>
      <c r="G92" s="6">
        <f>VLOOKUP($B92,'TREB District Data'!$B$1:$K$36,6,FALSE)</f>
        <v>239010</v>
      </c>
      <c r="H92" s="6">
        <f>VLOOKUP($B92,'TREB District Data'!$B$1:$K$36,7,FALSE)</f>
        <v>308862</v>
      </c>
      <c r="I92" s="6">
        <f>VLOOKUP($B92,'TREB District Data'!$B$1:$K$36,8,FALSE)</f>
        <v>365449</v>
      </c>
      <c r="J92" s="6">
        <f>VLOOKUP($B92,'TREB District Data'!$B$1:$K$36,9,FALSE)</f>
        <v>413764</v>
      </c>
      <c r="K92" s="6">
        <f>VLOOKUP($B92,'TREB District Data'!$B$1:$K$36,10,FALSE)</f>
        <v>456438</v>
      </c>
    </row>
    <row r="93" spans="1:11" x14ac:dyDescent="0.2">
      <c r="A93" t="s">
        <v>170</v>
      </c>
      <c r="B93" t="s">
        <v>51</v>
      </c>
      <c r="C93" s="6">
        <f>VLOOKUP($B93,'TREB District Data'!$B$1:$K$36,2,FALSE)</f>
        <v>476995</v>
      </c>
      <c r="D93" s="6">
        <f>VLOOKUP($B93,'TREB District Data'!$B$1:$K$36,3,FALSE)</f>
        <v>673660</v>
      </c>
      <c r="E93" s="6">
        <f>VLOOKUP($B93,'TREB District Data'!$B$1:$K$36,4,FALSE)</f>
        <v>620644</v>
      </c>
      <c r="F93" s="6">
        <f>VLOOKUP($B93,'TREB District Data'!$B$1:$K$36,5,FALSE)</f>
        <v>684876</v>
      </c>
      <c r="G93" s="6">
        <f>VLOOKUP($B93,'TREB District Data'!$B$1:$K$36,6,FALSE)</f>
        <v>849539</v>
      </c>
      <c r="H93" s="6">
        <f>VLOOKUP($B93,'TREB District Data'!$B$1:$K$36,7,FALSE)</f>
        <v>856814</v>
      </c>
      <c r="I93" s="6">
        <f>VLOOKUP($B93,'TREB District Data'!$B$1:$K$36,8,FALSE)</f>
        <v>1382429</v>
      </c>
      <c r="J93" s="6">
        <f>VLOOKUP($B93,'TREB District Data'!$B$1:$K$36,9,FALSE)</f>
        <v>975553</v>
      </c>
      <c r="K93" s="6">
        <f>VLOOKUP($B93,'TREB District Data'!$B$1:$K$36,10,FALSE)</f>
        <v>910883</v>
      </c>
    </row>
    <row r="94" spans="1:11" x14ac:dyDescent="0.2">
      <c r="A94" t="s">
        <v>171</v>
      </c>
      <c r="B94" t="s">
        <v>62</v>
      </c>
      <c r="C94" s="6">
        <f>VLOOKUP($B94,'TREB District Data'!$B$1:$K$36,2,FALSE)</f>
        <v>172392</v>
      </c>
      <c r="D94" s="6">
        <f>VLOOKUP($B94,'TREB District Data'!$B$1:$K$36,3,FALSE)</f>
        <v>182104</v>
      </c>
      <c r="E94" s="6">
        <f>VLOOKUP($B94,'TREB District Data'!$B$1:$K$36,4,FALSE)</f>
        <v>211755</v>
      </c>
      <c r="F94" s="6">
        <f>VLOOKUP($B94,'TREB District Data'!$B$1:$K$36,5,FALSE)</f>
        <v>227353</v>
      </c>
      <c r="G94" s="6">
        <f>VLOOKUP($B94,'TREB District Data'!$B$1:$K$36,6,FALSE)</f>
        <v>229586</v>
      </c>
      <c r="H94" s="6">
        <f>VLOOKUP($B94,'TREB District Data'!$B$1:$K$36,7,FALSE)</f>
        <v>266057</v>
      </c>
      <c r="I94" s="6">
        <f>VLOOKUP($B94,'TREB District Data'!$B$1:$K$36,8,FALSE)</f>
        <v>326371</v>
      </c>
      <c r="J94" s="6">
        <f>VLOOKUP($B94,'TREB District Data'!$B$1:$K$36,9,FALSE)</f>
        <v>374662</v>
      </c>
      <c r="K94" s="6">
        <f>VLOOKUP($B94,'TREB District Data'!$B$1:$K$36,10,FALSE)</f>
        <v>450524</v>
      </c>
    </row>
    <row r="95" spans="1:11" x14ac:dyDescent="0.2">
      <c r="A95" t="s">
        <v>172</v>
      </c>
      <c r="B95" t="s">
        <v>48</v>
      </c>
      <c r="C95" s="6">
        <f>VLOOKUP($B95,'TREB District Data'!$B$1:$K$36,2,FALSE)</f>
        <v>182682</v>
      </c>
      <c r="D95" s="6">
        <f>VLOOKUP($B95,'TREB District Data'!$B$1:$K$36,3,FALSE)</f>
        <v>183950</v>
      </c>
      <c r="E95" s="6">
        <f>VLOOKUP($B95,'TREB District Data'!$B$1:$K$36,4,FALSE)</f>
        <v>220779</v>
      </c>
      <c r="F95" s="6">
        <f>VLOOKUP($B95,'TREB District Data'!$B$1:$K$36,5,FALSE)</f>
        <v>207818</v>
      </c>
      <c r="G95" s="6">
        <f>VLOOKUP($B95,'TREB District Data'!$B$1:$K$36,6,FALSE)</f>
        <v>239010</v>
      </c>
      <c r="H95" s="6">
        <f>VLOOKUP($B95,'TREB District Data'!$B$1:$K$36,7,FALSE)</f>
        <v>308862</v>
      </c>
      <c r="I95" s="6">
        <f>VLOOKUP($B95,'TREB District Data'!$B$1:$K$36,8,FALSE)</f>
        <v>365449</v>
      </c>
      <c r="J95" s="6">
        <f>VLOOKUP($B95,'TREB District Data'!$B$1:$K$36,9,FALSE)</f>
        <v>413764</v>
      </c>
      <c r="K95" s="6">
        <f>VLOOKUP($B95,'TREB District Data'!$B$1:$K$36,10,FALSE)</f>
        <v>456438</v>
      </c>
    </row>
    <row r="96" spans="1:11" x14ac:dyDescent="0.2">
      <c r="A96" t="s">
        <v>173</v>
      </c>
      <c r="B96" t="s">
        <v>58</v>
      </c>
      <c r="C96" s="6">
        <f>VLOOKUP($B96,'TREB District Data'!$B$1:$K$36,2,FALSE)</f>
        <v>384748</v>
      </c>
      <c r="D96" s="6">
        <f>VLOOKUP($B96,'TREB District Data'!$B$1:$K$36,3,FALSE)</f>
        <v>401436</v>
      </c>
      <c r="E96" s="6">
        <f>VLOOKUP($B96,'TREB District Data'!$B$1:$K$36,4,FALSE)</f>
        <v>403976</v>
      </c>
      <c r="F96" s="6">
        <f>VLOOKUP($B96,'TREB District Data'!$B$1:$K$36,5,FALSE)</f>
        <v>437874</v>
      </c>
      <c r="G96" s="6">
        <f>VLOOKUP($B96,'TREB District Data'!$B$1:$K$36,6,FALSE)</f>
        <v>430636</v>
      </c>
      <c r="H96" s="6">
        <f>VLOOKUP($B96,'TREB District Data'!$B$1:$K$36,7,FALSE)</f>
        <v>483833</v>
      </c>
      <c r="I96" s="6">
        <f>VLOOKUP($B96,'TREB District Data'!$B$1:$K$36,8,FALSE)</f>
        <v>597910</v>
      </c>
      <c r="J96" s="6">
        <f>VLOOKUP($B96,'TREB District Data'!$B$1:$K$36,9,FALSE)</f>
        <v>673248</v>
      </c>
      <c r="K96" s="6">
        <f>VLOOKUP($B96,'TREB District Data'!$B$1:$K$36,10,FALSE)</f>
        <v>712111</v>
      </c>
    </row>
    <row r="97" spans="1:11" x14ac:dyDescent="0.2">
      <c r="A97" t="s">
        <v>174</v>
      </c>
      <c r="B97" t="s">
        <v>67</v>
      </c>
      <c r="C97" s="6">
        <f>VLOOKUP($B97,'TREB District Data'!$B$1:$K$36,2,FALSE)</f>
        <v>235619</v>
      </c>
      <c r="D97" s="6">
        <f>VLOOKUP($B97,'TREB District Data'!$B$1:$K$36,3,FALSE)</f>
        <v>247965</v>
      </c>
      <c r="E97" s="6">
        <f>VLOOKUP($B97,'TREB District Data'!$B$1:$K$36,4,FALSE)</f>
        <v>278114</v>
      </c>
      <c r="F97" s="6">
        <f>VLOOKUP($B97,'TREB District Data'!$B$1:$K$36,5,FALSE)</f>
        <v>285700</v>
      </c>
      <c r="G97" s="6">
        <f>VLOOKUP($B97,'TREB District Data'!$B$1:$K$36,6,FALSE)</f>
        <v>336311</v>
      </c>
      <c r="H97" s="6">
        <f>VLOOKUP($B97,'TREB District Data'!$B$1:$K$36,7,FALSE)</f>
        <v>391078</v>
      </c>
      <c r="I97" s="6">
        <f>VLOOKUP($B97,'TREB District Data'!$B$1:$K$36,8,FALSE)</f>
        <v>466527</v>
      </c>
      <c r="J97" s="6">
        <f>VLOOKUP($B97,'TREB District Data'!$B$1:$K$36,9,FALSE)</f>
        <v>486300</v>
      </c>
      <c r="K97" s="6">
        <f>VLOOKUP($B97,'TREB District Data'!$B$1:$K$36,10,FALSE)</f>
        <v>522132</v>
      </c>
    </row>
    <row r="98" spans="1:11" x14ac:dyDescent="0.2">
      <c r="A98" t="s">
        <v>175</v>
      </c>
      <c r="B98" t="s">
        <v>45</v>
      </c>
      <c r="C98" s="6">
        <f>VLOOKUP($B98,'TREB District Data'!$B$1:$K$36,2,FALSE)</f>
        <v>714314</v>
      </c>
      <c r="D98" s="6">
        <f>VLOOKUP($B98,'TREB District Data'!$B$1:$K$36,3,FALSE)</f>
        <v>839111</v>
      </c>
      <c r="E98" s="6">
        <f>VLOOKUP($B98,'TREB District Data'!$B$1:$K$36,4,FALSE)</f>
        <v>766736</v>
      </c>
      <c r="F98" s="6">
        <f>VLOOKUP($B98,'TREB District Data'!$B$1:$K$36,5,FALSE)</f>
        <v>952139</v>
      </c>
      <c r="G98" s="6">
        <f>VLOOKUP($B98,'TREB District Data'!$B$1:$K$36,6,FALSE)</f>
        <v>1078036</v>
      </c>
      <c r="H98" s="6">
        <f>VLOOKUP($B98,'TREB District Data'!$B$1:$K$36,7,FALSE)</f>
        <v>955023</v>
      </c>
      <c r="I98" s="6">
        <f>VLOOKUP($B98,'TREB District Data'!$B$1:$K$36,8,FALSE)</f>
        <v>1004927</v>
      </c>
      <c r="J98" s="6">
        <f>VLOOKUP($B98,'TREB District Data'!$B$1:$K$36,9,FALSE)</f>
        <v>1146225</v>
      </c>
      <c r="K98" s="6">
        <f>VLOOKUP($B98,'TREB District Data'!$B$1:$K$36,10,FALSE)</f>
        <v>1193506</v>
      </c>
    </row>
    <row r="99" spans="1:11" x14ac:dyDescent="0.2">
      <c r="A99" t="s">
        <v>176</v>
      </c>
      <c r="B99" t="s">
        <v>70</v>
      </c>
      <c r="C99" s="6">
        <f>VLOOKUP($B99,'TREB District Data'!$B$1:$K$36,2,FALSE)</f>
        <v>152250</v>
      </c>
      <c r="D99" s="6">
        <f>VLOOKUP($B99,'TREB District Data'!$B$1:$K$36,3,FALSE)</f>
        <v>171371</v>
      </c>
      <c r="E99" s="6">
        <f>VLOOKUP($B99,'TREB District Data'!$B$1:$K$36,4,FALSE)</f>
        <v>158738</v>
      </c>
      <c r="F99" s="6">
        <f>VLOOKUP($B99,'TREB District Data'!$B$1:$K$36,5,FALSE)</f>
        <v>160400</v>
      </c>
      <c r="G99" s="6">
        <f>VLOOKUP($B99,'TREB District Data'!$B$1:$K$36,6,FALSE)</f>
        <v>195500</v>
      </c>
      <c r="H99" s="6">
        <f>VLOOKUP($B99,'TREB District Data'!$B$1:$K$36,7,FALSE)</f>
        <v>183929</v>
      </c>
      <c r="I99" s="6">
        <f>VLOOKUP($B99,'TREB District Data'!$B$1:$K$36,8,FALSE)</f>
        <v>225500</v>
      </c>
      <c r="J99" s="6">
        <f>VLOOKUP($B99,'TREB District Data'!$B$1:$K$36,9,FALSE)</f>
        <v>274929</v>
      </c>
      <c r="K99" s="6">
        <f>VLOOKUP($B99,'TREB District Data'!$B$1:$K$36,10,FALSE)</f>
        <v>325223</v>
      </c>
    </row>
    <row r="100" spans="1:11" x14ac:dyDescent="0.2">
      <c r="A100" t="s">
        <v>177</v>
      </c>
      <c r="B100" t="s">
        <v>58</v>
      </c>
      <c r="C100" s="6">
        <f>VLOOKUP($B100,'TREB District Data'!$B$1:$K$36,2,FALSE)</f>
        <v>384748</v>
      </c>
      <c r="D100" s="6">
        <f>VLOOKUP($B100,'TREB District Data'!$B$1:$K$36,3,FALSE)</f>
        <v>401436</v>
      </c>
      <c r="E100" s="6">
        <f>VLOOKUP($B100,'TREB District Data'!$B$1:$K$36,4,FALSE)</f>
        <v>403976</v>
      </c>
      <c r="F100" s="6">
        <f>VLOOKUP($B100,'TREB District Data'!$B$1:$K$36,5,FALSE)</f>
        <v>437874</v>
      </c>
      <c r="G100" s="6">
        <f>VLOOKUP($B100,'TREB District Data'!$B$1:$K$36,6,FALSE)</f>
        <v>430636</v>
      </c>
      <c r="H100" s="6">
        <f>VLOOKUP($B100,'TREB District Data'!$B$1:$K$36,7,FALSE)</f>
        <v>483833</v>
      </c>
      <c r="I100" s="6">
        <f>VLOOKUP($B100,'TREB District Data'!$B$1:$K$36,8,FALSE)</f>
        <v>597910</v>
      </c>
      <c r="J100" s="6">
        <f>VLOOKUP($B100,'TREB District Data'!$B$1:$K$36,9,FALSE)</f>
        <v>673248</v>
      </c>
      <c r="K100" s="6">
        <f>VLOOKUP($B100,'TREB District Data'!$B$1:$K$36,10,FALSE)</f>
        <v>712111</v>
      </c>
    </row>
    <row r="101" spans="1:11" x14ac:dyDescent="0.2">
      <c r="A101" t="s">
        <v>178</v>
      </c>
      <c r="B101" t="s">
        <v>75</v>
      </c>
      <c r="C101" s="6">
        <f>VLOOKUP($B101,'TREB District Data'!$B$1:$K$36,2,FALSE)</f>
        <v>191332</v>
      </c>
      <c r="D101" s="6">
        <f>VLOOKUP($B101,'TREB District Data'!$B$1:$K$36,3,FALSE)</f>
        <v>187625</v>
      </c>
      <c r="E101" s="6">
        <f>VLOOKUP($B101,'TREB District Data'!$B$1:$K$36,4,FALSE)</f>
        <v>188541</v>
      </c>
      <c r="F101" s="6">
        <f>VLOOKUP($B101,'TREB District Data'!$B$1:$K$36,5,FALSE)</f>
        <v>203859</v>
      </c>
      <c r="G101" s="6">
        <f>VLOOKUP($B101,'TREB District Data'!$B$1:$K$36,6,FALSE)</f>
        <v>217508</v>
      </c>
      <c r="H101" s="6">
        <f>VLOOKUP($B101,'TREB District Data'!$B$1:$K$36,7,FALSE)</f>
        <v>246844</v>
      </c>
      <c r="I101" s="6">
        <f>VLOOKUP($B101,'TREB District Data'!$B$1:$K$36,8,FALSE)</f>
        <v>331098</v>
      </c>
      <c r="J101" s="6">
        <f>VLOOKUP($B101,'TREB District Data'!$B$1:$K$36,9,FALSE)</f>
        <v>358357</v>
      </c>
      <c r="K101" s="6">
        <f>VLOOKUP($B101,'TREB District Data'!$B$1:$K$36,10,FALSE)</f>
        <v>404360</v>
      </c>
    </row>
    <row r="102" spans="1:11" x14ac:dyDescent="0.2">
      <c r="A102" t="s">
        <v>179</v>
      </c>
      <c r="B102" t="s">
        <v>77</v>
      </c>
      <c r="C102" s="6">
        <f>VLOOKUP($B102,'TREB District Data'!$B$1:$K$36,2,FALSE)</f>
        <v>309939</v>
      </c>
      <c r="D102" s="6">
        <f>VLOOKUP($B102,'TREB District Data'!$B$1:$K$36,3,FALSE)</f>
        <v>368462</v>
      </c>
      <c r="E102" s="6">
        <f>VLOOKUP($B102,'TREB District Data'!$B$1:$K$36,4,FALSE)</f>
        <v>342636</v>
      </c>
      <c r="F102" s="6">
        <f>VLOOKUP($B102,'TREB District Data'!$B$1:$K$36,5,FALSE)</f>
        <v>327111</v>
      </c>
      <c r="G102" s="6">
        <f>VLOOKUP($B102,'TREB District Data'!$B$1:$K$36,6,FALSE)</f>
        <v>364826</v>
      </c>
      <c r="H102" s="6">
        <f>VLOOKUP($B102,'TREB District Data'!$B$1:$K$36,7,FALSE)</f>
        <v>378942</v>
      </c>
      <c r="I102" s="6">
        <f>VLOOKUP($B102,'TREB District Data'!$B$1:$K$36,8,FALSE)</f>
        <v>438652</v>
      </c>
      <c r="J102" s="6">
        <f>VLOOKUP($B102,'TREB District Data'!$B$1:$K$36,9,FALSE)</f>
        <v>470152</v>
      </c>
      <c r="K102" s="6">
        <f>VLOOKUP($B102,'TREB District Data'!$B$1:$K$36,10,FALSE)</f>
        <v>540111</v>
      </c>
    </row>
    <row r="103" spans="1:11" x14ac:dyDescent="0.2">
      <c r="A103" t="s">
        <v>180</v>
      </c>
      <c r="B103" t="s">
        <v>71</v>
      </c>
      <c r="C103" s="6">
        <f>VLOOKUP($B103,'TREB District Data'!$B$1:$K$36,2,FALSE)</f>
        <v>179348</v>
      </c>
      <c r="D103" s="6">
        <f>VLOOKUP($B103,'TREB District Data'!$B$1:$K$36,3,FALSE)</f>
        <v>189483</v>
      </c>
      <c r="E103" s="6">
        <f>VLOOKUP($B103,'TREB District Data'!$B$1:$K$36,4,FALSE)</f>
        <v>178423</v>
      </c>
      <c r="F103" s="6">
        <f>VLOOKUP($B103,'TREB District Data'!$B$1:$K$36,5,FALSE)</f>
        <v>215598</v>
      </c>
      <c r="G103" s="6">
        <f>VLOOKUP($B103,'TREB District Data'!$B$1:$K$36,6,FALSE)</f>
        <v>223534</v>
      </c>
      <c r="H103" s="6">
        <f>VLOOKUP($B103,'TREB District Data'!$B$1:$K$36,7,FALSE)</f>
        <v>275024</v>
      </c>
      <c r="I103" s="6">
        <f>VLOOKUP($B103,'TREB District Data'!$B$1:$K$36,8,FALSE)</f>
        <v>324884</v>
      </c>
      <c r="J103" s="6">
        <f>VLOOKUP($B103,'TREB District Data'!$B$1:$K$36,9,FALSE)</f>
        <v>373187</v>
      </c>
      <c r="K103" s="6">
        <f>VLOOKUP($B103,'TREB District Data'!$B$1:$K$36,10,FALSE)</f>
        <v>415568</v>
      </c>
    </row>
    <row r="104" spans="1:11" x14ac:dyDescent="0.2">
      <c r="A104" t="s">
        <v>181</v>
      </c>
      <c r="B104" t="s">
        <v>64</v>
      </c>
      <c r="C104" s="6">
        <f>VLOOKUP($B104,'TREB District Data'!$B$1:$K$36,2,FALSE)</f>
        <v>572548</v>
      </c>
      <c r="D104" s="6">
        <f>VLOOKUP($B104,'TREB District Data'!$B$1:$K$36,3,FALSE)</f>
        <v>664786</v>
      </c>
      <c r="E104" s="6">
        <f>VLOOKUP($B104,'TREB District Data'!$B$1:$K$36,4,FALSE)</f>
        <v>415933</v>
      </c>
      <c r="F104" s="6">
        <f>VLOOKUP($B104,'TREB District Data'!$B$1:$K$36,5,FALSE)</f>
        <v>641421</v>
      </c>
      <c r="G104" s="6">
        <f>VLOOKUP($B104,'TREB District Data'!$B$1:$K$36,6,FALSE)</f>
        <v>551382</v>
      </c>
      <c r="H104" s="6">
        <f>VLOOKUP($B104,'TREB District Data'!$B$1:$K$36,7,FALSE)</f>
        <v>609719</v>
      </c>
      <c r="I104" s="6">
        <f>VLOOKUP($B104,'TREB District Data'!$B$1:$K$36,8,FALSE)</f>
        <v>665622</v>
      </c>
      <c r="J104" s="6">
        <f>VLOOKUP($B104,'TREB District Data'!$B$1:$K$36,9,FALSE)</f>
        <v>760806</v>
      </c>
      <c r="K104" s="6">
        <f>VLOOKUP($B104,'TREB District Data'!$B$1:$K$36,10,FALSE)</f>
        <v>961755</v>
      </c>
    </row>
    <row r="105" spans="1:11" x14ac:dyDescent="0.2">
      <c r="A105" t="s">
        <v>182</v>
      </c>
      <c r="B105" t="s">
        <v>62</v>
      </c>
      <c r="C105" s="6">
        <f>VLOOKUP($B105,'TREB District Data'!$B$1:$K$36,2,FALSE)</f>
        <v>172392</v>
      </c>
      <c r="D105" s="6">
        <f>VLOOKUP($B105,'TREB District Data'!$B$1:$K$36,3,FALSE)</f>
        <v>182104</v>
      </c>
      <c r="E105" s="6">
        <f>VLOOKUP($B105,'TREB District Data'!$B$1:$K$36,4,FALSE)</f>
        <v>211755</v>
      </c>
      <c r="F105" s="6">
        <f>VLOOKUP($B105,'TREB District Data'!$B$1:$K$36,5,FALSE)</f>
        <v>227353</v>
      </c>
      <c r="G105" s="6">
        <f>VLOOKUP($B105,'TREB District Data'!$B$1:$K$36,6,FALSE)</f>
        <v>229586</v>
      </c>
      <c r="H105" s="6">
        <f>VLOOKUP($B105,'TREB District Data'!$B$1:$K$36,7,FALSE)</f>
        <v>266057</v>
      </c>
      <c r="I105" s="6">
        <f>VLOOKUP($B105,'TREB District Data'!$B$1:$K$36,8,FALSE)</f>
        <v>326371</v>
      </c>
      <c r="J105" s="6">
        <f>VLOOKUP($B105,'TREB District Data'!$B$1:$K$36,9,FALSE)</f>
        <v>374662</v>
      </c>
      <c r="K105" s="6">
        <f>VLOOKUP($B105,'TREB District Data'!$B$1:$K$36,10,FALSE)</f>
        <v>450524</v>
      </c>
    </row>
    <row r="106" spans="1:11" x14ac:dyDescent="0.2">
      <c r="A106" t="s">
        <v>183</v>
      </c>
      <c r="B106" t="s">
        <v>62</v>
      </c>
      <c r="C106" s="6">
        <f>VLOOKUP($B106,'TREB District Data'!$B$1:$K$36,2,FALSE)</f>
        <v>172392</v>
      </c>
      <c r="D106" s="6">
        <f>VLOOKUP($B106,'TREB District Data'!$B$1:$K$36,3,FALSE)</f>
        <v>182104</v>
      </c>
      <c r="E106" s="6">
        <f>VLOOKUP($B106,'TREB District Data'!$B$1:$K$36,4,FALSE)</f>
        <v>211755</v>
      </c>
      <c r="F106" s="6">
        <f>VLOOKUP($B106,'TREB District Data'!$B$1:$K$36,5,FALSE)</f>
        <v>227353</v>
      </c>
      <c r="G106" s="6">
        <f>VLOOKUP($B106,'TREB District Data'!$B$1:$K$36,6,FALSE)</f>
        <v>229586</v>
      </c>
      <c r="H106" s="6">
        <f>VLOOKUP($B106,'TREB District Data'!$B$1:$K$36,7,FALSE)</f>
        <v>266057</v>
      </c>
      <c r="I106" s="6">
        <f>VLOOKUP($B106,'TREB District Data'!$B$1:$K$36,8,FALSE)</f>
        <v>326371</v>
      </c>
      <c r="J106" s="6">
        <f>VLOOKUP($B106,'TREB District Data'!$B$1:$K$36,9,FALSE)</f>
        <v>374662</v>
      </c>
      <c r="K106" s="6">
        <f>VLOOKUP($B106,'TREB District Data'!$B$1:$K$36,10,FALSE)</f>
        <v>450524</v>
      </c>
    </row>
    <row r="107" spans="1:11" x14ac:dyDescent="0.2">
      <c r="A107" t="s">
        <v>184</v>
      </c>
      <c r="B107" t="s">
        <v>66</v>
      </c>
      <c r="C107" s="6">
        <f>VLOOKUP($B107,'TREB District Data'!$B$1:$K$36,2,FALSE)</f>
        <v>349729</v>
      </c>
      <c r="D107" s="6">
        <f>VLOOKUP($B107,'TREB District Data'!$B$1:$K$36,3,FALSE)</f>
        <v>336857</v>
      </c>
      <c r="E107" s="6">
        <f>VLOOKUP($B107,'TREB District Data'!$B$1:$K$36,4,FALSE)</f>
        <v>354400</v>
      </c>
      <c r="F107" s="6">
        <f>VLOOKUP($B107,'TREB District Data'!$B$1:$K$36,5,FALSE)</f>
        <v>363568</v>
      </c>
      <c r="G107" s="6">
        <f>VLOOKUP($B107,'TREB District Data'!$B$1:$K$36,6,FALSE)</f>
        <v>381013</v>
      </c>
      <c r="H107" s="6">
        <f>VLOOKUP($B107,'TREB District Data'!$B$1:$K$36,7,FALSE)</f>
        <v>393582</v>
      </c>
      <c r="I107" s="6">
        <f>VLOOKUP($B107,'TREB District Data'!$B$1:$K$36,8,FALSE)</f>
        <v>475790</v>
      </c>
      <c r="J107" s="6">
        <f>VLOOKUP($B107,'TREB District Data'!$B$1:$K$36,9,FALSE)</f>
        <v>528943</v>
      </c>
      <c r="K107" s="6">
        <f>VLOOKUP($B107,'TREB District Data'!$B$1:$K$36,10,FALSE)</f>
        <v>548236</v>
      </c>
    </row>
    <row r="108" spans="1:11" x14ac:dyDescent="0.2">
      <c r="A108" t="s">
        <v>185</v>
      </c>
      <c r="B108" t="s">
        <v>75</v>
      </c>
      <c r="C108" s="6">
        <f>VLOOKUP($B108,'TREB District Data'!$B$1:$K$36,2,FALSE)</f>
        <v>191332</v>
      </c>
      <c r="D108" s="6">
        <f>VLOOKUP($B108,'TREB District Data'!$B$1:$K$36,3,FALSE)</f>
        <v>187625</v>
      </c>
      <c r="E108" s="6">
        <f>VLOOKUP($B108,'TREB District Data'!$B$1:$K$36,4,FALSE)</f>
        <v>188541</v>
      </c>
      <c r="F108" s="6">
        <f>VLOOKUP($B108,'TREB District Data'!$B$1:$K$36,5,FALSE)</f>
        <v>203859</v>
      </c>
      <c r="G108" s="6">
        <f>VLOOKUP($B108,'TREB District Data'!$B$1:$K$36,6,FALSE)</f>
        <v>217508</v>
      </c>
      <c r="H108" s="6">
        <f>VLOOKUP($B108,'TREB District Data'!$B$1:$K$36,7,FALSE)</f>
        <v>246844</v>
      </c>
      <c r="I108" s="6">
        <f>VLOOKUP($B108,'TREB District Data'!$B$1:$K$36,8,FALSE)</f>
        <v>331098</v>
      </c>
      <c r="J108" s="6">
        <f>VLOOKUP($B108,'TREB District Data'!$B$1:$K$36,9,FALSE)</f>
        <v>358357</v>
      </c>
      <c r="K108" s="6">
        <f>VLOOKUP($B108,'TREB District Data'!$B$1:$K$36,10,FALSE)</f>
        <v>404360</v>
      </c>
    </row>
    <row r="109" spans="1:11" x14ac:dyDescent="0.2">
      <c r="A109" t="s">
        <v>186</v>
      </c>
      <c r="B109" t="s">
        <v>49</v>
      </c>
      <c r="C109" s="6">
        <f>VLOOKUP($B109,'TREB District Data'!$B$1:$K$36,2,FALSE)</f>
        <v>353283</v>
      </c>
      <c r="D109" s="6">
        <f>VLOOKUP($B109,'TREB District Data'!$B$1:$K$36,3,FALSE)</f>
        <v>371398</v>
      </c>
      <c r="E109" s="6">
        <f>VLOOKUP($B109,'TREB District Data'!$B$1:$K$36,4,FALSE)</f>
        <v>372150</v>
      </c>
      <c r="F109" s="6">
        <f>VLOOKUP($B109,'TREB District Data'!$B$1:$K$36,5,FALSE)</f>
        <v>402243</v>
      </c>
      <c r="G109" s="6">
        <f>VLOOKUP($B109,'TREB District Data'!$B$1:$K$36,6,FALSE)</f>
        <v>371473</v>
      </c>
      <c r="H109" s="6">
        <f>VLOOKUP($B109,'TREB District Data'!$B$1:$K$36,7,FALSE)</f>
        <v>438538</v>
      </c>
      <c r="I109" s="6">
        <f>VLOOKUP($B109,'TREB District Data'!$B$1:$K$36,8,FALSE)</f>
        <v>539020</v>
      </c>
      <c r="J109" s="6">
        <f>VLOOKUP($B109,'TREB District Data'!$B$1:$K$36,9,FALSE)</f>
        <v>643642</v>
      </c>
      <c r="K109" s="6">
        <f>VLOOKUP($B109,'TREB District Data'!$B$1:$K$36,10,FALSE)</f>
        <v>668225</v>
      </c>
    </row>
    <row r="110" spans="1:11" x14ac:dyDescent="0.2">
      <c r="A110" t="s">
        <v>187</v>
      </c>
      <c r="B110" t="s">
        <v>47</v>
      </c>
      <c r="C110" s="6">
        <f>VLOOKUP($B110,'TREB District Data'!$B$1:$K$36,2,FALSE)</f>
        <v>149934</v>
      </c>
      <c r="D110" s="6">
        <f>VLOOKUP($B110,'TREB District Data'!$B$1:$K$36,3,FALSE)</f>
        <v>179463</v>
      </c>
      <c r="E110" s="6">
        <f>VLOOKUP($B110,'TREB District Data'!$B$1:$K$36,4,FALSE)</f>
        <v>203779</v>
      </c>
      <c r="F110" s="6">
        <f>VLOOKUP($B110,'TREB District Data'!$B$1:$K$36,5,FALSE)</f>
        <v>202632</v>
      </c>
      <c r="G110" s="6">
        <f>VLOOKUP($B110,'TREB District Data'!$B$1:$K$36,6,FALSE)</f>
        <v>227809</v>
      </c>
      <c r="H110" s="6">
        <f>VLOOKUP($B110,'TREB District Data'!$B$1:$K$36,7,FALSE)</f>
        <v>261944</v>
      </c>
      <c r="I110" s="6">
        <f>VLOOKUP($B110,'TREB District Data'!$B$1:$K$36,8,FALSE)</f>
        <v>282638</v>
      </c>
      <c r="J110" s="6">
        <f>VLOOKUP($B110,'TREB District Data'!$B$1:$K$36,9,FALSE)</f>
        <v>342793</v>
      </c>
      <c r="K110" s="6">
        <f>VLOOKUP($B110,'TREB District Data'!$B$1:$K$36,10,FALSE)</f>
        <v>407395</v>
      </c>
    </row>
    <row r="111" spans="1:11" x14ac:dyDescent="0.2">
      <c r="A111" t="s">
        <v>188</v>
      </c>
      <c r="B111" t="s">
        <v>53</v>
      </c>
      <c r="C111" s="6">
        <f>VLOOKUP($B111,'TREB District Data'!$B$1:$K$36,2,FALSE)</f>
        <v>416304</v>
      </c>
      <c r="D111" s="6">
        <f>VLOOKUP($B111,'TREB District Data'!$B$1:$K$36,3,FALSE)</f>
        <v>405257</v>
      </c>
      <c r="E111" s="6">
        <f>VLOOKUP($B111,'TREB District Data'!$B$1:$K$36,4,FALSE)</f>
        <v>428612</v>
      </c>
      <c r="F111" s="6">
        <f>VLOOKUP($B111,'TREB District Data'!$B$1:$K$36,5,FALSE)</f>
        <v>442798</v>
      </c>
      <c r="G111" s="6">
        <f>VLOOKUP($B111,'TREB District Data'!$B$1:$K$36,6,FALSE)</f>
        <v>461085</v>
      </c>
      <c r="H111" s="6">
        <f>VLOOKUP($B111,'TREB District Data'!$B$1:$K$36,7,FALSE)</f>
        <v>501458</v>
      </c>
      <c r="I111" s="6">
        <f>VLOOKUP($B111,'TREB District Data'!$B$1:$K$36,8,FALSE)</f>
        <v>614867</v>
      </c>
      <c r="J111" s="6">
        <f>VLOOKUP($B111,'TREB District Data'!$B$1:$K$36,9,FALSE)</f>
        <v>684002</v>
      </c>
      <c r="K111" s="6">
        <f>VLOOKUP($B111,'TREB District Data'!$B$1:$K$36,10,FALSE)</f>
        <v>713678</v>
      </c>
    </row>
    <row r="112" spans="1:11" x14ac:dyDescent="0.2">
      <c r="A112" t="s">
        <v>189</v>
      </c>
      <c r="B112" t="s">
        <v>74</v>
      </c>
      <c r="C112" s="6">
        <f>VLOOKUP($B112,'TREB District Data'!$B$1:$K$36,2,FALSE)</f>
        <v>428358</v>
      </c>
      <c r="D112" s="6">
        <f>VLOOKUP($B112,'TREB District Data'!$B$1:$K$36,3,FALSE)</f>
        <v>496011</v>
      </c>
      <c r="E112" s="6">
        <f>VLOOKUP($B112,'TREB District Data'!$B$1:$K$36,4,FALSE)</f>
        <v>512383</v>
      </c>
      <c r="F112" s="6">
        <f>VLOOKUP($B112,'TREB District Data'!$B$1:$K$36,5,FALSE)</f>
        <v>470927</v>
      </c>
      <c r="G112" s="6">
        <f>VLOOKUP($B112,'TREB District Data'!$B$1:$K$36,6,FALSE)</f>
        <v>472744</v>
      </c>
      <c r="H112" s="6">
        <f>VLOOKUP($B112,'TREB District Data'!$B$1:$K$36,7,FALSE)</f>
        <v>521210</v>
      </c>
      <c r="I112" s="6">
        <f>VLOOKUP($B112,'TREB District Data'!$B$1:$K$36,8,FALSE)</f>
        <v>609705</v>
      </c>
      <c r="J112" s="6">
        <f>VLOOKUP($B112,'TREB District Data'!$B$1:$K$36,9,FALSE)</f>
        <v>556879</v>
      </c>
      <c r="K112" s="6">
        <f>VLOOKUP($B112,'TREB District Data'!$B$1:$K$36,10,FALSE)</f>
        <v>660538</v>
      </c>
    </row>
    <row r="113" spans="1:11" x14ac:dyDescent="0.2">
      <c r="A113" t="s">
        <v>190</v>
      </c>
      <c r="B113" t="s">
        <v>56</v>
      </c>
      <c r="C113" s="6">
        <f>VLOOKUP($B113,'TREB District Data'!$B$1:$K$36,2,FALSE)</f>
        <v>301143</v>
      </c>
      <c r="D113" s="6">
        <f>VLOOKUP($B113,'TREB District Data'!$B$1:$K$36,3,FALSE)</f>
        <v>315760</v>
      </c>
      <c r="E113" s="6">
        <f>VLOOKUP($B113,'TREB District Data'!$B$1:$K$36,4,FALSE)</f>
        <v>313820</v>
      </c>
      <c r="F113" s="6">
        <f>VLOOKUP($B113,'TREB District Data'!$B$1:$K$36,5,FALSE)</f>
        <v>327602</v>
      </c>
      <c r="G113" s="6">
        <f>VLOOKUP($B113,'TREB District Data'!$B$1:$K$36,6,FALSE)</f>
        <v>353405</v>
      </c>
      <c r="H113" s="6">
        <f>VLOOKUP($B113,'TREB District Data'!$B$1:$K$36,7,FALSE)</f>
        <v>384248</v>
      </c>
      <c r="I113" s="6">
        <f>VLOOKUP($B113,'TREB District Data'!$B$1:$K$36,8,FALSE)</f>
        <v>443103</v>
      </c>
      <c r="J113" s="6">
        <f>VLOOKUP($B113,'TREB District Data'!$B$1:$K$36,9,FALSE)</f>
        <v>501311</v>
      </c>
      <c r="K113" s="6">
        <f>VLOOKUP($B113,'TREB District Data'!$B$1:$K$36,10,FALSE)</f>
        <v>545753</v>
      </c>
    </row>
    <row r="114" spans="1:11" x14ac:dyDescent="0.2">
      <c r="A114" t="s">
        <v>191</v>
      </c>
      <c r="B114" t="s">
        <v>71</v>
      </c>
      <c r="C114" s="6">
        <f>VLOOKUP($B114,'TREB District Data'!$B$1:$K$36,2,FALSE)</f>
        <v>179348</v>
      </c>
      <c r="D114" s="6">
        <f>VLOOKUP($B114,'TREB District Data'!$B$1:$K$36,3,FALSE)</f>
        <v>189483</v>
      </c>
      <c r="E114" s="6">
        <f>VLOOKUP($B114,'TREB District Data'!$B$1:$K$36,4,FALSE)</f>
        <v>178423</v>
      </c>
      <c r="F114" s="6">
        <f>VLOOKUP($B114,'TREB District Data'!$B$1:$K$36,5,FALSE)</f>
        <v>215598</v>
      </c>
      <c r="G114" s="6">
        <f>VLOOKUP($B114,'TREB District Data'!$B$1:$K$36,6,FALSE)</f>
        <v>223534</v>
      </c>
      <c r="H114" s="6">
        <f>VLOOKUP($B114,'TREB District Data'!$B$1:$K$36,7,FALSE)</f>
        <v>275024</v>
      </c>
      <c r="I114" s="6">
        <f>VLOOKUP($B114,'TREB District Data'!$B$1:$K$36,8,FALSE)</f>
        <v>324884</v>
      </c>
      <c r="J114" s="6">
        <f>VLOOKUP($B114,'TREB District Data'!$B$1:$K$36,9,FALSE)</f>
        <v>373187</v>
      </c>
      <c r="K114" s="6">
        <f>VLOOKUP($B114,'TREB District Data'!$B$1:$K$36,10,FALSE)</f>
        <v>415568</v>
      </c>
    </row>
    <row r="115" spans="1:11" x14ac:dyDescent="0.2">
      <c r="A115" t="s">
        <v>192</v>
      </c>
      <c r="B115" t="s">
        <v>59</v>
      </c>
      <c r="C115" s="6">
        <f>VLOOKUP($B115,'TREB District Data'!$B$1:$K$36,2,FALSE)</f>
        <v>188260</v>
      </c>
      <c r="D115" s="6">
        <f>VLOOKUP($B115,'TREB District Data'!$B$1:$K$36,3,FALSE)</f>
        <v>179503</v>
      </c>
      <c r="E115" s="6">
        <f>VLOOKUP($B115,'TREB District Data'!$B$1:$K$36,4,FALSE)</f>
        <v>167722</v>
      </c>
      <c r="F115" s="6">
        <f>VLOOKUP($B115,'TREB District Data'!$B$1:$K$36,5,FALSE)</f>
        <v>188252</v>
      </c>
      <c r="G115" s="6">
        <f>VLOOKUP($B115,'TREB District Data'!$B$1:$K$36,6,FALSE)</f>
        <v>203186</v>
      </c>
      <c r="H115" s="6">
        <f>VLOOKUP($B115,'TREB District Data'!$B$1:$K$36,7,FALSE)</f>
        <v>233132</v>
      </c>
      <c r="I115" s="6">
        <f>VLOOKUP($B115,'TREB District Data'!$B$1:$K$36,8,FALSE)</f>
        <v>305194</v>
      </c>
      <c r="J115" s="6">
        <f>VLOOKUP($B115,'TREB District Data'!$B$1:$K$36,9,FALSE)</f>
        <v>331714</v>
      </c>
      <c r="K115" s="6">
        <f>VLOOKUP($B115,'TREB District Data'!$B$1:$K$36,10,FALSE)</f>
        <v>387794</v>
      </c>
    </row>
    <row r="116" spans="1:11" x14ac:dyDescent="0.2">
      <c r="A116" t="s">
        <v>193</v>
      </c>
      <c r="B116" t="s">
        <v>78</v>
      </c>
      <c r="C116" s="6">
        <f>VLOOKUP($B116,'TREB District Data'!$B$1:$K$36,2,FALSE)</f>
        <v>389291</v>
      </c>
      <c r="D116" s="6">
        <f>VLOOKUP($B116,'TREB District Data'!$B$1:$K$36,3,FALSE)</f>
        <v>474470</v>
      </c>
      <c r="E116" s="6">
        <f>VLOOKUP($B116,'TREB District Data'!$B$1:$K$36,4,FALSE)</f>
        <v>471968</v>
      </c>
      <c r="F116" s="6">
        <f>VLOOKUP($B116,'TREB District Data'!$B$1:$K$36,5,FALSE)</f>
        <v>524860</v>
      </c>
      <c r="G116" s="6">
        <f>VLOOKUP($B116,'TREB District Data'!$B$1:$K$36,6,FALSE)</f>
        <v>503344</v>
      </c>
      <c r="H116" s="6">
        <f>VLOOKUP($B116,'TREB District Data'!$B$1:$K$36,7,FALSE)</f>
        <v>533115</v>
      </c>
      <c r="I116" s="6">
        <f>VLOOKUP($B116,'TREB District Data'!$B$1:$K$36,8,FALSE)</f>
        <v>709867</v>
      </c>
      <c r="J116" s="6">
        <f>VLOOKUP($B116,'TREB District Data'!$B$1:$K$36,9,FALSE)</f>
        <v>762995</v>
      </c>
      <c r="K116" s="6">
        <f>VLOOKUP($B116,'TREB District Data'!$B$1:$K$36,10,FALSE)</f>
        <v>749073</v>
      </c>
    </row>
    <row r="117" spans="1:11" x14ac:dyDescent="0.2">
      <c r="A117" t="s">
        <v>194</v>
      </c>
      <c r="B117" t="s">
        <v>56</v>
      </c>
      <c r="C117" s="6">
        <f>VLOOKUP($B117,'TREB District Data'!$B$1:$K$36,2,FALSE)</f>
        <v>301143</v>
      </c>
      <c r="D117" s="6">
        <f>VLOOKUP($B117,'TREB District Data'!$B$1:$K$36,3,FALSE)</f>
        <v>315760</v>
      </c>
      <c r="E117" s="6">
        <f>VLOOKUP($B117,'TREB District Data'!$B$1:$K$36,4,FALSE)</f>
        <v>313820</v>
      </c>
      <c r="F117" s="6">
        <f>VLOOKUP($B117,'TREB District Data'!$B$1:$K$36,5,FALSE)</f>
        <v>327602</v>
      </c>
      <c r="G117" s="6">
        <f>VLOOKUP($B117,'TREB District Data'!$B$1:$K$36,6,FALSE)</f>
        <v>353405</v>
      </c>
      <c r="H117" s="6">
        <f>VLOOKUP($B117,'TREB District Data'!$B$1:$K$36,7,FALSE)</f>
        <v>384248</v>
      </c>
      <c r="I117" s="6">
        <f>VLOOKUP($B117,'TREB District Data'!$B$1:$K$36,8,FALSE)</f>
        <v>443103</v>
      </c>
      <c r="J117" s="6">
        <f>VLOOKUP($B117,'TREB District Data'!$B$1:$K$36,9,FALSE)</f>
        <v>501311</v>
      </c>
      <c r="K117" s="6">
        <f>VLOOKUP($B117,'TREB District Data'!$B$1:$K$36,10,FALSE)</f>
        <v>545753</v>
      </c>
    </row>
    <row r="118" spans="1:11" x14ac:dyDescent="0.2">
      <c r="A118" t="s">
        <v>195</v>
      </c>
      <c r="B118" t="s">
        <v>56</v>
      </c>
      <c r="C118" s="6">
        <f>VLOOKUP($B118,'TREB District Data'!$B$1:$K$36,2,FALSE)</f>
        <v>301143</v>
      </c>
      <c r="D118" s="6">
        <f>VLOOKUP($B118,'TREB District Data'!$B$1:$K$36,3,FALSE)</f>
        <v>315760</v>
      </c>
      <c r="E118" s="6">
        <f>VLOOKUP($B118,'TREB District Data'!$B$1:$K$36,4,FALSE)</f>
        <v>313820</v>
      </c>
      <c r="F118" s="6">
        <f>VLOOKUP($B118,'TREB District Data'!$B$1:$K$36,5,FALSE)</f>
        <v>327602</v>
      </c>
      <c r="G118" s="6">
        <f>VLOOKUP($B118,'TREB District Data'!$B$1:$K$36,6,FALSE)</f>
        <v>353405</v>
      </c>
      <c r="H118" s="6">
        <f>VLOOKUP($B118,'TREB District Data'!$B$1:$K$36,7,FALSE)</f>
        <v>384248</v>
      </c>
      <c r="I118" s="6">
        <f>VLOOKUP($B118,'TREB District Data'!$B$1:$K$36,8,FALSE)</f>
        <v>443103</v>
      </c>
      <c r="J118" s="6">
        <f>VLOOKUP($B118,'TREB District Data'!$B$1:$K$36,9,FALSE)</f>
        <v>501311</v>
      </c>
      <c r="K118" s="6">
        <f>VLOOKUP($B118,'TREB District Data'!$B$1:$K$36,10,FALSE)</f>
        <v>545753</v>
      </c>
    </row>
    <row r="119" spans="1:11" x14ac:dyDescent="0.2">
      <c r="A119" t="s">
        <v>196</v>
      </c>
      <c r="B119" t="s">
        <v>52</v>
      </c>
      <c r="C119" s="6">
        <f>VLOOKUP($B119,'TREB District Data'!$B$1:$K$36,2,FALSE)</f>
        <v>241756</v>
      </c>
      <c r="D119" s="6">
        <f>VLOOKUP($B119,'TREB District Data'!$B$1:$K$36,3,FALSE)</f>
        <v>225329</v>
      </c>
      <c r="E119" s="6">
        <f>VLOOKUP($B119,'TREB District Data'!$B$1:$K$36,4,FALSE)</f>
        <v>221921</v>
      </c>
      <c r="F119" s="6">
        <f>VLOOKUP($B119,'TREB District Data'!$B$1:$K$36,5,FALSE)</f>
        <v>252953</v>
      </c>
      <c r="G119" s="6">
        <f>VLOOKUP($B119,'TREB District Data'!$B$1:$K$36,6,FALSE)</f>
        <v>275601</v>
      </c>
      <c r="H119" s="6">
        <f>VLOOKUP($B119,'TREB District Data'!$B$1:$K$36,7,FALSE)</f>
        <v>314875</v>
      </c>
      <c r="I119" s="6">
        <f>VLOOKUP($B119,'TREB District Data'!$B$1:$K$36,8,FALSE)</f>
        <v>403536</v>
      </c>
      <c r="J119" s="6">
        <f>VLOOKUP($B119,'TREB District Data'!$B$1:$K$36,9,FALSE)</f>
        <v>442576</v>
      </c>
      <c r="K119" s="6">
        <f>VLOOKUP($B119,'TREB District Data'!$B$1:$K$36,10,FALSE)</f>
        <v>456621</v>
      </c>
    </row>
    <row r="120" spans="1:11" x14ac:dyDescent="0.2">
      <c r="A120" t="s">
        <v>197</v>
      </c>
      <c r="B120" t="s">
        <v>78</v>
      </c>
      <c r="C120" s="6">
        <f>VLOOKUP($B120,'TREB District Data'!$B$1:$K$36,2,FALSE)</f>
        <v>389291</v>
      </c>
      <c r="D120" s="6">
        <f>VLOOKUP($B120,'TREB District Data'!$B$1:$K$36,3,FALSE)</f>
        <v>474470</v>
      </c>
      <c r="E120" s="6">
        <f>VLOOKUP($B120,'TREB District Data'!$B$1:$K$36,4,FALSE)</f>
        <v>471968</v>
      </c>
      <c r="F120" s="6">
        <f>VLOOKUP($B120,'TREB District Data'!$B$1:$K$36,5,FALSE)</f>
        <v>524860</v>
      </c>
      <c r="G120" s="6">
        <f>VLOOKUP($B120,'TREB District Data'!$B$1:$K$36,6,FALSE)</f>
        <v>503344</v>
      </c>
      <c r="H120" s="6">
        <f>VLOOKUP($B120,'TREB District Data'!$B$1:$K$36,7,FALSE)</f>
        <v>533115</v>
      </c>
      <c r="I120" s="6">
        <f>VLOOKUP($B120,'TREB District Data'!$B$1:$K$36,8,FALSE)</f>
        <v>709867</v>
      </c>
      <c r="J120" s="6">
        <f>VLOOKUP($B120,'TREB District Data'!$B$1:$K$36,9,FALSE)</f>
        <v>762995</v>
      </c>
      <c r="K120" s="6">
        <f>VLOOKUP($B120,'TREB District Data'!$B$1:$K$36,10,FALSE)</f>
        <v>749073</v>
      </c>
    </row>
    <row r="121" spans="1:11" x14ac:dyDescent="0.2">
      <c r="A121" t="s">
        <v>198</v>
      </c>
      <c r="B121" t="s">
        <v>64</v>
      </c>
      <c r="C121" s="6">
        <f>VLOOKUP($B121,'TREB District Data'!$B$1:$K$36,2,FALSE)</f>
        <v>572548</v>
      </c>
      <c r="D121" s="6">
        <f>VLOOKUP($B121,'TREB District Data'!$B$1:$K$36,3,FALSE)</f>
        <v>664786</v>
      </c>
      <c r="E121" s="6">
        <f>VLOOKUP($B121,'TREB District Data'!$B$1:$K$36,4,FALSE)</f>
        <v>415933</v>
      </c>
      <c r="F121" s="6">
        <f>VLOOKUP($B121,'TREB District Data'!$B$1:$K$36,5,FALSE)</f>
        <v>641421</v>
      </c>
      <c r="G121" s="6">
        <f>VLOOKUP($B121,'TREB District Data'!$B$1:$K$36,6,FALSE)</f>
        <v>551382</v>
      </c>
      <c r="H121" s="6">
        <f>VLOOKUP($B121,'TREB District Data'!$B$1:$K$36,7,FALSE)</f>
        <v>609719</v>
      </c>
      <c r="I121" s="6">
        <f>VLOOKUP($B121,'TREB District Data'!$B$1:$K$36,8,FALSE)</f>
        <v>665622</v>
      </c>
      <c r="J121" s="6">
        <f>VLOOKUP($B121,'TREB District Data'!$B$1:$K$36,9,FALSE)</f>
        <v>760806</v>
      </c>
      <c r="K121" s="6">
        <f>VLOOKUP($B121,'TREB District Data'!$B$1:$K$36,10,FALSE)</f>
        <v>961755</v>
      </c>
    </row>
    <row r="122" spans="1:11" x14ac:dyDescent="0.2">
      <c r="A122" t="s">
        <v>199</v>
      </c>
      <c r="B122" t="s">
        <v>47</v>
      </c>
      <c r="C122" s="6">
        <f>VLOOKUP($B122,'TREB District Data'!$B$1:$K$36,2,FALSE)</f>
        <v>149934</v>
      </c>
      <c r="D122" s="6">
        <f>VLOOKUP($B122,'TREB District Data'!$B$1:$K$36,3,FALSE)</f>
        <v>179463</v>
      </c>
      <c r="E122" s="6">
        <f>VLOOKUP($B122,'TREB District Data'!$B$1:$K$36,4,FALSE)</f>
        <v>203779</v>
      </c>
      <c r="F122" s="6">
        <f>VLOOKUP($B122,'TREB District Data'!$B$1:$K$36,5,FALSE)</f>
        <v>202632</v>
      </c>
      <c r="G122" s="6">
        <f>VLOOKUP($B122,'TREB District Data'!$B$1:$K$36,6,FALSE)</f>
        <v>227809</v>
      </c>
      <c r="H122" s="6">
        <f>VLOOKUP($B122,'TREB District Data'!$B$1:$K$36,7,FALSE)</f>
        <v>261944</v>
      </c>
      <c r="I122" s="6">
        <f>VLOOKUP($B122,'TREB District Data'!$B$1:$K$36,8,FALSE)</f>
        <v>282638</v>
      </c>
      <c r="J122" s="6">
        <f>VLOOKUP($B122,'TREB District Data'!$B$1:$K$36,9,FALSE)</f>
        <v>342793</v>
      </c>
      <c r="K122" s="6">
        <f>VLOOKUP($B122,'TREB District Data'!$B$1:$K$36,10,FALSE)</f>
        <v>407395</v>
      </c>
    </row>
    <row r="123" spans="1:11" x14ac:dyDescent="0.2">
      <c r="A123" t="s">
        <v>200</v>
      </c>
      <c r="B123" t="s">
        <v>61</v>
      </c>
      <c r="C123" s="6">
        <f>VLOOKUP($B123,'TREB District Data'!$B$1:$K$36,2,FALSE)</f>
        <v>437157</v>
      </c>
      <c r="D123" s="6">
        <f>VLOOKUP($B123,'TREB District Data'!$B$1:$K$36,3,FALSE)</f>
        <v>412482</v>
      </c>
      <c r="E123" s="6">
        <f>VLOOKUP($B123,'TREB District Data'!$B$1:$K$36,4,FALSE)</f>
        <v>420895</v>
      </c>
      <c r="F123" s="6">
        <f>VLOOKUP($B123,'TREB District Data'!$B$1:$K$36,5,FALSE)</f>
        <v>461481</v>
      </c>
      <c r="G123" s="6">
        <f>VLOOKUP($B123,'TREB District Data'!$B$1:$K$36,6,FALSE)</f>
        <v>457796</v>
      </c>
      <c r="H123" s="6">
        <f>VLOOKUP($B123,'TREB District Data'!$B$1:$K$36,7,FALSE)</f>
        <v>536336</v>
      </c>
      <c r="I123" s="6">
        <f>VLOOKUP($B123,'TREB District Data'!$B$1:$K$36,8,FALSE)</f>
        <v>628122</v>
      </c>
      <c r="J123" s="6">
        <f>VLOOKUP($B123,'TREB District Data'!$B$1:$K$36,9,FALSE)</f>
        <v>688117</v>
      </c>
      <c r="K123" s="6">
        <f>VLOOKUP($B123,'TREB District Data'!$B$1:$K$36,10,FALSE)</f>
        <v>780758</v>
      </c>
    </row>
    <row r="124" spans="1:11" x14ac:dyDescent="0.2">
      <c r="A124" t="s">
        <v>201</v>
      </c>
      <c r="B124" t="s">
        <v>71</v>
      </c>
      <c r="C124" s="6">
        <f>VLOOKUP($B124,'TREB District Data'!$B$1:$K$36,2,FALSE)</f>
        <v>179348</v>
      </c>
      <c r="D124" s="6">
        <f>VLOOKUP($B124,'TREB District Data'!$B$1:$K$36,3,FALSE)</f>
        <v>189483</v>
      </c>
      <c r="E124" s="6">
        <f>VLOOKUP($B124,'TREB District Data'!$B$1:$K$36,4,FALSE)</f>
        <v>178423</v>
      </c>
      <c r="F124" s="6">
        <f>VLOOKUP($B124,'TREB District Data'!$B$1:$K$36,5,FALSE)</f>
        <v>215598</v>
      </c>
      <c r="G124" s="6">
        <f>VLOOKUP($B124,'TREB District Data'!$B$1:$K$36,6,FALSE)</f>
        <v>223534</v>
      </c>
      <c r="H124" s="6">
        <f>VLOOKUP($B124,'TREB District Data'!$B$1:$K$36,7,FALSE)</f>
        <v>275024</v>
      </c>
      <c r="I124" s="6">
        <f>VLOOKUP($B124,'TREB District Data'!$B$1:$K$36,8,FALSE)</f>
        <v>324884</v>
      </c>
      <c r="J124" s="6">
        <f>VLOOKUP($B124,'TREB District Data'!$B$1:$K$36,9,FALSE)</f>
        <v>373187</v>
      </c>
      <c r="K124" s="6">
        <f>VLOOKUP($B124,'TREB District Data'!$B$1:$K$36,10,FALSE)</f>
        <v>415568</v>
      </c>
    </row>
    <row r="125" spans="1:11" x14ac:dyDescent="0.2">
      <c r="A125" t="s">
        <v>202</v>
      </c>
      <c r="B125" t="s">
        <v>66</v>
      </c>
      <c r="C125" s="6">
        <f>VLOOKUP($B125,'TREB District Data'!$B$1:$K$36,2,FALSE)</f>
        <v>349729</v>
      </c>
      <c r="D125" s="6">
        <f>VLOOKUP($B125,'TREB District Data'!$B$1:$K$36,3,FALSE)</f>
        <v>336857</v>
      </c>
      <c r="E125" s="6">
        <f>VLOOKUP($B125,'TREB District Data'!$B$1:$K$36,4,FALSE)</f>
        <v>354400</v>
      </c>
      <c r="F125" s="6">
        <f>VLOOKUP($B125,'TREB District Data'!$B$1:$K$36,5,FALSE)</f>
        <v>363568</v>
      </c>
      <c r="G125" s="6">
        <f>VLOOKUP($B125,'TREB District Data'!$B$1:$K$36,6,FALSE)</f>
        <v>381013</v>
      </c>
      <c r="H125" s="6">
        <f>VLOOKUP($B125,'TREB District Data'!$B$1:$K$36,7,FALSE)</f>
        <v>393582</v>
      </c>
      <c r="I125" s="6">
        <f>VLOOKUP($B125,'TREB District Data'!$B$1:$K$36,8,FALSE)</f>
        <v>475790</v>
      </c>
      <c r="J125" s="6">
        <f>VLOOKUP($B125,'TREB District Data'!$B$1:$K$36,9,FALSE)</f>
        <v>528943</v>
      </c>
      <c r="K125" s="6">
        <f>VLOOKUP($B125,'TREB District Data'!$B$1:$K$36,10,FALSE)</f>
        <v>548236</v>
      </c>
    </row>
    <row r="126" spans="1:11" x14ac:dyDescent="0.2">
      <c r="A126" t="s">
        <v>203</v>
      </c>
      <c r="B126" t="s">
        <v>49</v>
      </c>
      <c r="C126" s="6">
        <f>VLOOKUP($B126,'TREB District Data'!$B$1:$K$36,2,FALSE)</f>
        <v>353283</v>
      </c>
      <c r="D126" s="6">
        <f>VLOOKUP($B126,'TREB District Data'!$B$1:$K$36,3,FALSE)</f>
        <v>371398</v>
      </c>
      <c r="E126" s="6">
        <f>VLOOKUP($B126,'TREB District Data'!$B$1:$K$36,4,FALSE)</f>
        <v>372150</v>
      </c>
      <c r="F126" s="6">
        <f>VLOOKUP($B126,'TREB District Data'!$B$1:$K$36,5,FALSE)</f>
        <v>402243</v>
      </c>
      <c r="G126" s="6">
        <f>VLOOKUP($B126,'TREB District Data'!$B$1:$K$36,6,FALSE)</f>
        <v>371473</v>
      </c>
      <c r="H126" s="6">
        <f>VLOOKUP($B126,'TREB District Data'!$B$1:$K$36,7,FALSE)</f>
        <v>438538</v>
      </c>
      <c r="I126" s="6">
        <f>VLOOKUP($B126,'TREB District Data'!$B$1:$K$36,8,FALSE)</f>
        <v>539020</v>
      </c>
      <c r="J126" s="6">
        <f>VLOOKUP($B126,'TREB District Data'!$B$1:$K$36,9,FALSE)</f>
        <v>643642</v>
      </c>
      <c r="K126" s="6">
        <f>VLOOKUP($B126,'TREB District Data'!$B$1:$K$36,10,FALSE)</f>
        <v>668225</v>
      </c>
    </row>
    <row r="127" spans="1:11" x14ac:dyDescent="0.2">
      <c r="A127" t="s">
        <v>204</v>
      </c>
      <c r="B127" t="s">
        <v>68</v>
      </c>
      <c r="C127" s="6">
        <f>VLOOKUP($B127,'TREB District Data'!$B$1:$K$36,2,FALSE)</f>
        <v>336997</v>
      </c>
      <c r="D127" s="6">
        <f>VLOOKUP($B127,'TREB District Data'!$B$1:$K$36,3,FALSE)</f>
        <v>381789</v>
      </c>
      <c r="E127" s="6">
        <f>VLOOKUP($B127,'TREB District Data'!$B$1:$K$36,4,FALSE)</f>
        <v>422954</v>
      </c>
      <c r="F127" s="6">
        <f>VLOOKUP($B127,'TREB District Data'!$B$1:$K$36,5,FALSE)</f>
        <v>379691</v>
      </c>
      <c r="G127" s="6">
        <f>VLOOKUP($B127,'TREB District Data'!$B$1:$K$36,6,FALSE)</f>
        <v>413268</v>
      </c>
      <c r="H127" s="6">
        <f>VLOOKUP($B127,'TREB District Data'!$B$1:$K$36,7,FALSE)</f>
        <v>439648</v>
      </c>
      <c r="I127" s="6">
        <f>VLOOKUP($B127,'TREB District Data'!$B$1:$K$36,8,FALSE)</f>
        <v>523992</v>
      </c>
      <c r="J127" s="6">
        <f>VLOOKUP($B127,'TREB District Data'!$B$1:$K$36,9,FALSE)</f>
        <v>583007</v>
      </c>
      <c r="K127" s="6">
        <f>VLOOKUP($B127,'TREB District Data'!$B$1:$K$36,10,FALSE)</f>
        <v>693186</v>
      </c>
    </row>
    <row r="128" spans="1:11" x14ac:dyDescent="0.2">
      <c r="A128" t="s">
        <v>205</v>
      </c>
      <c r="B128" t="s">
        <v>70</v>
      </c>
      <c r="C128" s="6">
        <f>VLOOKUP($B128,'TREB District Data'!$B$1:$K$36,2,FALSE)</f>
        <v>152250</v>
      </c>
      <c r="D128" s="6">
        <f>VLOOKUP($B128,'TREB District Data'!$B$1:$K$36,3,FALSE)</f>
        <v>171371</v>
      </c>
      <c r="E128" s="6">
        <f>VLOOKUP($B128,'TREB District Data'!$B$1:$K$36,4,FALSE)</f>
        <v>158738</v>
      </c>
      <c r="F128" s="6">
        <f>VLOOKUP($B128,'TREB District Data'!$B$1:$K$36,5,FALSE)</f>
        <v>160400</v>
      </c>
      <c r="G128" s="6">
        <f>VLOOKUP($B128,'TREB District Data'!$B$1:$K$36,6,FALSE)</f>
        <v>195500</v>
      </c>
      <c r="H128" s="6">
        <f>VLOOKUP($B128,'TREB District Data'!$B$1:$K$36,7,FALSE)</f>
        <v>183929</v>
      </c>
      <c r="I128" s="6">
        <f>VLOOKUP($B128,'TREB District Data'!$B$1:$K$36,8,FALSE)</f>
        <v>225500</v>
      </c>
      <c r="J128" s="6">
        <f>VLOOKUP($B128,'TREB District Data'!$B$1:$K$36,9,FALSE)</f>
        <v>274929</v>
      </c>
      <c r="K128" s="6">
        <f>VLOOKUP($B128,'TREB District Data'!$B$1:$K$36,10,FALSE)</f>
        <v>325223</v>
      </c>
    </row>
    <row r="129" spans="1:11" x14ac:dyDescent="0.2">
      <c r="A129" t="s">
        <v>206</v>
      </c>
      <c r="B129" t="s">
        <v>66</v>
      </c>
      <c r="C129" s="6">
        <f>VLOOKUP($B129,'TREB District Data'!$B$1:$K$36,2,FALSE)</f>
        <v>349729</v>
      </c>
      <c r="D129" s="6">
        <f>VLOOKUP($B129,'TREB District Data'!$B$1:$K$36,3,FALSE)</f>
        <v>336857</v>
      </c>
      <c r="E129" s="6">
        <f>VLOOKUP($B129,'TREB District Data'!$B$1:$K$36,4,FALSE)</f>
        <v>354400</v>
      </c>
      <c r="F129" s="6">
        <f>VLOOKUP($B129,'TREB District Data'!$B$1:$K$36,5,FALSE)</f>
        <v>363568</v>
      </c>
      <c r="G129" s="6">
        <f>VLOOKUP($B129,'TREB District Data'!$B$1:$K$36,6,FALSE)</f>
        <v>381013</v>
      </c>
      <c r="H129" s="6">
        <f>VLOOKUP($B129,'TREB District Data'!$B$1:$K$36,7,FALSE)</f>
        <v>393582</v>
      </c>
      <c r="I129" s="6">
        <f>VLOOKUP($B129,'TREB District Data'!$B$1:$K$36,8,FALSE)</f>
        <v>475790</v>
      </c>
      <c r="J129" s="6">
        <f>VLOOKUP($B129,'TREB District Data'!$B$1:$K$36,9,FALSE)</f>
        <v>528943</v>
      </c>
      <c r="K129" s="6">
        <f>VLOOKUP($B129,'TREB District Data'!$B$1:$K$36,10,FALSE)</f>
        <v>548236</v>
      </c>
    </row>
    <row r="130" spans="1:11" x14ac:dyDescent="0.2">
      <c r="A130" t="s">
        <v>207</v>
      </c>
      <c r="B130" t="s">
        <v>76</v>
      </c>
      <c r="C130" s="6">
        <f>VLOOKUP($B130,'TREB District Data'!$B$1:$K$36,2,FALSE)</f>
        <v>182974</v>
      </c>
      <c r="D130" s="6">
        <f>VLOOKUP($B130,'TREB District Data'!$B$1:$K$36,3,FALSE)</f>
        <v>222136</v>
      </c>
      <c r="E130" s="6">
        <f>VLOOKUP($B130,'TREB District Data'!$B$1:$K$36,4,FALSE)</f>
        <v>176497</v>
      </c>
      <c r="F130" s="6">
        <f>VLOOKUP($B130,'TREB District Data'!$B$1:$K$36,5,FALSE)</f>
        <v>214047</v>
      </c>
      <c r="G130" s="6">
        <f>VLOOKUP($B130,'TREB District Data'!$B$1:$K$36,6,FALSE)</f>
        <v>220980</v>
      </c>
      <c r="H130" s="6">
        <f>VLOOKUP($B130,'TREB District Data'!$B$1:$K$36,7,FALSE)</f>
        <v>303172</v>
      </c>
      <c r="I130" s="6">
        <f>VLOOKUP($B130,'TREB District Data'!$B$1:$K$36,8,FALSE)</f>
        <v>326041</v>
      </c>
      <c r="J130" s="6">
        <f>VLOOKUP($B130,'TREB District Data'!$B$1:$K$36,9,FALSE)</f>
        <v>392586</v>
      </c>
      <c r="K130" s="6">
        <f>VLOOKUP($B130,'TREB District Data'!$B$1:$K$36,10,FALSE)</f>
        <v>429451</v>
      </c>
    </row>
    <row r="131" spans="1:11" x14ac:dyDescent="0.2">
      <c r="A131" t="s">
        <v>208</v>
      </c>
      <c r="B131" t="s">
        <v>47</v>
      </c>
      <c r="C131" s="6">
        <f>VLOOKUP($B131,'TREB District Data'!$B$1:$K$36,2,FALSE)</f>
        <v>149934</v>
      </c>
      <c r="D131" s="6">
        <f>VLOOKUP($B131,'TREB District Data'!$B$1:$K$36,3,FALSE)</f>
        <v>179463</v>
      </c>
      <c r="E131" s="6">
        <f>VLOOKUP($B131,'TREB District Data'!$B$1:$K$36,4,FALSE)</f>
        <v>203779</v>
      </c>
      <c r="F131" s="6">
        <f>VLOOKUP($B131,'TREB District Data'!$B$1:$K$36,5,FALSE)</f>
        <v>202632</v>
      </c>
      <c r="G131" s="6">
        <f>VLOOKUP($B131,'TREB District Data'!$B$1:$K$36,6,FALSE)</f>
        <v>227809</v>
      </c>
      <c r="H131" s="6">
        <f>VLOOKUP($B131,'TREB District Data'!$B$1:$K$36,7,FALSE)</f>
        <v>261944</v>
      </c>
      <c r="I131" s="6">
        <f>VLOOKUP($B131,'TREB District Data'!$B$1:$K$36,8,FALSE)</f>
        <v>282638</v>
      </c>
      <c r="J131" s="6">
        <f>VLOOKUP($B131,'TREB District Data'!$B$1:$K$36,9,FALSE)</f>
        <v>342793</v>
      </c>
      <c r="K131" s="6">
        <f>VLOOKUP($B131,'TREB District Data'!$B$1:$K$36,10,FALSE)</f>
        <v>407395</v>
      </c>
    </row>
    <row r="132" spans="1:11" x14ac:dyDescent="0.2">
      <c r="A132" t="s">
        <v>209</v>
      </c>
      <c r="B132" t="s">
        <v>47</v>
      </c>
      <c r="C132" s="6">
        <f>VLOOKUP($B132,'TREB District Data'!$B$1:$K$36,2,FALSE)</f>
        <v>149934</v>
      </c>
      <c r="D132" s="6">
        <f>VLOOKUP($B132,'TREB District Data'!$B$1:$K$36,3,FALSE)</f>
        <v>179463</v>
      </c>
      <c r="E132" s="6">
        <f>VLOOKUP($B132,'TREB District Data'!$B$1:$K$36,4,FALSE)</f>
        <v>203779</v>
      </c>
      <c r="F132" s="6">
        <f>VLOOKUP($B132,'TREB District Data'!$B$1:$K$36,5,FALSE)</f>
        <v>202632</v>
      </c>
      <c r="G132" s="6">
        <f>VLOOKUP($B132,'TREB District Data'!$B$1:$K$36,6,FALSE)</f>
        <v>227809</v>
      </c>
      <c r="H132" s="6">
        <f>VLOOKUP($B132,'TREB District Data'!$B$1:$K$36,7,FALSE)</f>
        <v>261944</v>
      </c>
      <c r="I132" s="6">
        <f>VLOOKUP($B132,'TREB District Data'!$B$1:$K$36,8,FALSE)</f>
        <v>282638</v>
      </c>
      <c r="J132" s="6">
        <f>VLOOKUP($B132,'TREB District Data'!$B$1:$K$36,9,FALSE)</f>
        <v>342793</v>
      </c>
      <c r="K132" s="6">
        <f>VLOOKUP($B132,'TREB District Data'!$B$1:$K$36,10,FALSE)</f>
        <v>407395</v>
      </c>
    </row>
    <row r="133" spans="1:11" x14ac:dyDescent="0.2">
      <c r="A133" t="s">
        <v>210</v>
      </c>
      <c r="B133" t="s">
        <v>64</v>
      </c>
      <c r="C133" s="6">
        <f>VLOOKUP($B133,'TREB District Data'!$B$1:$K$36,2,FALSE)</f>
        <v>572548</v>
      </c>
      <c r="D133" s="6">
        <f>VLOOKUP($B133,'TREB District Data'!$B$1:$K$36,3,FALSE)</f>
        <v>664786</v>
      </c>
      <c r="E133" s="6">
        <f>VLOOKUP($B133,'TREB District Data'!$B$1:$K$36,4,FALSE)</f>
        <v>415933</v>
      </c>
      <c r="F133" s="6">
        <f>VLOOKUP($B133,'TREB District Data'!$B$1:$K$36,5,FALSE)</f>
        <v>641421</v>
      </c>
      <c r="G133" s="6">
        <f>VLOOKUP($B133,'TREB District Data'!$B$1:$K$36,6,FALSE)</f>
        <v>551382</v>
      </c>
      <c r="H133" s="6">
        <f>VLOOKUP($B133,'TREB District Data'!$B$1:$K$36,7,FALSE)</f>
        <v>609719</v>
      </c>
      <c r="I133" s="6">
        <f>VLOOKUP($B133,'TREB District Data'!$B$1:$K$36,8,FALSE)</f>
        <v>665622</v>
      </c>
      <c r="J133" s="6">
        <f>VLOOKUP($B133,'TREB District Data'!$B$1:$K$36,9,FALSE)</f>
        <v>760806</v>
      </c>
      <c r="K133" s="6">
        <f>VLOOKUP($B133,'TREB District Data'!$B$1:$K$36,10,FALSE)</f>
        <v>961755</v>
      </c>
    </row>
    <row r="134" spans="1:11" x14ac:dyDescent="0.2">
      <c r="A134" t="s">
        <v>211</v>
      </c>
      <c r="B134" t="s">
        <v>75</v>
      </c>
      <c r="C134" s="6">
        <f>VLOOKUP($B134,'TREB District Data'!$B$1:$K$36,2,FALSE)</f>
        <v>191332</v>
      </c>
      <c r="D134" s="6">
        <f>VLOOKUP($B134,'TREB District Data'!$B$1:$K$36,3,FALSE)</f>
        <v>187625</v>
      </c>
      <c r="E134" s="6">
        <f>VLOOKUP($B134,'TREB District Data'!$B$1:$K$36,4,FALSE)</f>
        <v>188541</v>
      </c>
      <c r="F134" s="6">
        <f>VLOOKUP($B134,'TREB District Data'!$B$1:$K$36,5,FALSE)</f>
        <v>203859</v>
      </c>
      <c r="G134" s="6">
        <f>VLOOKUP($B134,'TREB District Data'!$B$1:$K$36,6,FALSE)</f>
        <v>217508</v>
      </c>
      <c r="H134" s="6">
        <f>VLOOKUP($B134,'TREB District Data'!$B$1:$K$36,7,FALSE)</f>
        <v>246844</v>
      </c>
      <c r="I134" s="6">
        <f>VLOOKUP($B134,'TREB District Data'!$B$1:$K$36,8,FALSE)</f>
        <v>331098</v>
      </c>
      <c r="J134" s="6">
        <f>VLOOKUP($B134,'TREB District Data'!$B$1:$K$36,9,FALSE)</f>
        <v>358357</v>
      </c>
      <c r="K134" s="6">
        <f>VLOOKUP($B134,'TREB District Data'!$B$1:$K$36,10,FALSE)</f>
        <v>404360</v>
      </c>
    </row>
    <row r="135" spans="1:11" x14ac:dyDescent="0.2">
      <c r="A135" t="s">
        <v>212</v>
      </c>
      <c r="B135" t="s">
        <v>56</v>
      </c>
      <c r="C135" s="6">
        <f>VLOOKUP($B135,'TREB District Data'!$B$1:$K$36,2,FALSE)</f>
        <v>301143</v>
      </c>
      <c r="D135" s="6">
        <f>VLOOKUP($B135,'TREB District Data'!$B$1:$K$36,3,FALSE)</f>
        <v>315760</v>
      </c>
      <c r="E135" s="6">
        <f>VLOOKUP($B135,'TREB District Data'!$B$1:$K$36,4,FALSE)</f>
        <v>313820</v>
      </c>
      <c r="F135" s="6">
        <f>VLOOKUP($B135,'TREB District Data'!$B$1:$K$36,5,FALSE)</f>
        <v>327602</v>
      </c>
      <c r="G135" s="6">
        <f>VLOOKUP($B135,'TREB District Data'!$B$1:$K$36,6,FALSE)</f>
        <v>353405</v>
      </c>
      <c r="H135" s="6">
        <f>VLOOKUP($B135,'TREB District Data'!$B$1:$K$36,7,FALSE)</f>
        <v>384248</v>
      </c>
      <c r="I135" s="6">
        <f>VLOOKUP($B135,'TREB District Data'!$B$1:$K$36,8,FALSE)</f>
        <v>443103</v>
      </c>
      <c r="J135" s="6">
        <f>VLOOKUP($B135,'TREB District Data'!$B$1:$K$36,9,FALSE)</f>
        <v>501311</v>
      </c>
      <c r="K135" s="6">
        <f>VLOOKUP($B135,'TREB District Data'!$B$1:$K$36,10,FALSE)</f>
        <v>545753</v>
      </c>
    </row>
    <row r="136" spans="1:11" x14ac:dyDescent="0.2">
      <c r="A136" t="s">
        <v>213</v>
      </c>
      <c r="B136" t="s">
        <v>49</v>
      </c>
      <c r="C136" s="6">
        <f>VLOOKUP($B136,'TREB District Data'!$B$1:$K$36,2,FALSE)</f>
        <v>353283</v>
      </c>
      <c r="D136" s="6">
        <f>VLOOKUP($B136,'TREB District Data'!$B$1:$K$36,3,FALSE)</f>
        <v>371398</v>
      </c>
      <c r="E136" s="6">
        <f>VLOOKUP($B136,'TREB District Data'!$B$1:$K$36,4,FALSE)</f>
        <v>372150</v>
      </c>
      <c r="F136" s="6">
        <f>VLOOKUP($B136,'TREB District Data'!$B$1:$K$36,5,FALSE)</f>
        <v>402243</v>
      </c>
      <c r="G136" s="6">
        <f>VLOOKUP($B136,'TREB District Data'!$B$1:$K$36,6,FALSE)</f>
        <v>371473</v>
      </c>
      <c r="H136" s="6">
        <f>VLOOKUP($B136,'TREB District Data'!$B$1:$K$36,7,FALSE)</f>
        <v>438538</v>
      </c>
      <c r="I136" s="6">
        <f>VLOOKUP($B136,'TREB District Data'!$B$1:$K$36,8,FALSE)</f>
        <v>539020</v>
      </c>
      <c r="J136" s="6">
        <f>VLOOKUP($B136,'TREB District Data'!$B$1:$K$36,9,FALSE)</f>
        <v>643642</v>
      </c>
      <c r="K136" s="6">
        <f>VLOOKUP($B136,'TREB District Data'!$B$1:$K$36,10,FALSE)</f>
        <v>668225</v>
      </c>
    </row>
    <row r="137" spans="1:11" x14ac:dyDescent="0.2">
      <c r="A137" t="s">
        <v>214</v>
      </c>
      <c r="B137" t="s">
        <v>67</v>
      </c>
      <c r="C137" s="6">
        <f>VLOOKUP($B137,'TREB District Data'!$B$1:$K$36,2,FALSE)</f>
        <v>235619</v>
      </c>
      <c r="D137" s="6">
        <f>VLOOKUP($B137,'TREB District Data'!$B$1:$K$36,3,FALSE)</f>
        <v>247965</v>
      </c>
      <c r="E137" s="6">
        <f>VLOOKUP($B137,'TREB District Data'!$B$1:$K$36,4,FALSE)</f>
        <v>278114</v>
      </c>
      <c r="F137" s="6">
        <f>VLOOKUP($B137,'TREB District Data'!$B$1:$K$36,5,FALSE)</f>
        <v>285700</v>
      </c>
      <c r="G137" s="6">
        <f>VLOOKUP($B137,'TREB District Data'!$B$1:$K$36,6,FALSE)</f>
        <v>336311</v>
      </c>
      <c r="H137" s="6">
        <f>VLOOKUP($B137,'TREB District Data'!$B$1:$K$36,7,FALSE)</f>
        <v>391078</v>
      </c>
      <c r="I137" s="6">
        <f>VLOOKUP($B137,'TREB District Data'!$B$1:$K$36,8,FALSE)</f>
        <v>466527</v>
      </c>
      <c r="J137" s="6">
        <f>VLOOKUP($B137,'TREB District Data'!$B$1:$K$36,9,FALSE)</f>
        <v>486300</v>
      </c>
      <c r="K137" s="6">
        <f>VLOOKUP($B137,'TREB District Data'!$B$1:$K$36,10,FALSE)</f>
        <v>522132</v>
      </c>
    </row>
    <row r="138" spans="1:11" x14ac:dyDescent="0.2">
      <c r="A138" t="s">
        <v>215</v>
      </c>
      <c r="B138" t="s">
        <v>75</v>
      </c>
      <c r="C138" s="6">
        <f>VLOOKUP($B138,'TREB District Data'!$B$1:$K$36,2,FALSE)</f>
        <v>191332</v>
      </c>
      <c r="D138" s="6">
        <f>VLOOKUP($B138,'TREB District Data'!$B$1:$K$36,3,FALSE)</f>
        <v>187625</v>
      </c>
      <c r="E138" s="6">
        <f>VLOOKUP($B138,'TREB District Data'!$B$1:$K$36,4,FALSE)</f>
        <v>188541</v>
      </c>
      <c r="F138" s="6">
        <f>VLOOKUP($B138,'TREB District Data'!$B$1:$K$36,5,FALSE)</f>
        <v>203859</v>
      </c>
      <c r="G138" s="6">
        <f>VLOOKUP($B138,'TREB District Data'!$B$1:$K$36,6,FALSE)</f>
        <v>217508</v>
      </c>
      <c r="H138" s="6">
        <f>VLOOKUP($B138,'TREB District Data'!$B$1:$K$36,7,FALSE)</f>
        <v>246844</v>
      </c>
      <c r="I138" s="6">
        <f>VLOOKUP($B138,'TREB District Data'!$B$1:$K$36,8,FALSE)</f>
        <v>331098</v>
      </c>
      <c r="J138" s="6">
        <f>VLOOKUP($B138,'TREB District Data'!$B$1:$K$36,9,FALSE)</f>
        <v>358357</v>
      </c>
      <c r="K138" s="6">
        <f>VLOOKUP($B138,'TREB District Data'!$B$1:$K$36,10,FALSE)</f>
        <v>404360</v>
      </c>
    </row>
    <row r="139" spans="1:11" x14ac:dyDescent="0.2">
      <c r="A139" t="s">
        <v>216</v>
      </c>
      <c r="B139" t="s">
        <v>53</v>
      </c>
      <c r="C139" s="6">
        <f>VLOOKUP($B139,'TREB District Data'!$B$1:$K$36,2,FALSE)</f>
        <v>416304</v>
      </c>
      <c r="D139" s="6">
        <f>VLOOKUP($B139,'TREB District Data'!$B$1:$K$36,3,FALSE)</f>
        <v>405257</v>
      </c>
      <c r="E139" s="6">
        <f>VLOOKUP($B139,'TREB District Data'!$B$1:$K$36,4,FALSE)</f>
        <v>428612</v>
      </c>
      <c r="F139" s="6">
        <f>VLOOKUP($B139,'TREB District Data'!$B$1:$K$36,5,FALSE)</f>
        <v>442798</v>
      </c>
      <c r="G139" s="6">
        <f>VLOOKUP($B139,'TREB District Data'!$B$1:$K$36,6,FALSE)</f>
        <v>461085</v>
      </c>
      <c r="H139" s="6">
        <f>VLOOKUP($B139,'TREB District Data'!$B$1:$K$36,7,FALSE)</f>
        <v>501458</v>
      </c>
      <c r="I139" s="6">
        <f>VLOOKUP($B139,'TREB District Data'!$B$1:$K$36,8,FALSE)</f>
        <v>614867</v>
      </c>
      <c r="J139" s="6">
        <f>VLOOKUP($B139,'TREB District Data'!$B$1:$K$36,9,FALSE)</f>
        <v>684002</v>
      </c>
      <c r="K139" s="6">
        <f>VLOOKUP($B139,'TREB District Data'!$B$1:$K$36,10,FALSE)</f>
        <v>713678</v>
      </c>
    </row>
    <row r="140" spans="1:11" x14ac:dyDescent="0.2">
      <c r="A140" t="s">
        <v>217</v>
      </c>
      <c r="B140" t="s">
        <v>76</v>
      </c>
      <c r="C140" s="6">
        <f>VLOOKUP($B140,'TREB District Data'!$B$1:$K$36,2,FALSE)</f>
        <v>182974</v>
      </c>
      <c r="D140" s="6">
        <f>VLOOKUP($B140,'TREB District Data'!$B$1:$K$36,3,FALSE)</f>
        <v>222136</v>
      </c>
      <c r="E140" s="6">
        <f>VLOOKUP($B140,'TREB District Data'!$B$1:$K$36,4,FALSE)</f>
        <v>176497</v>
      </c>
      <c r="F140" s="6">
        <f>VLOOKUP($B140,'TREB District Data'!$B$1:$K$36,5,FALSE)</f>
        <v>214047</v>
      </c>
      <c r="G140" s="6">
        <f>VLOOKUP($B140,'TREB District Data'!$B$1:$K$36,6,FALSE)</f>
        <v>220980</v>
      </c>
      <c r="H140" s="6">
        <f>VLOOKUP($B140,'TREB District Data'!$B$1:$K$36,7,FALSE)</f>
        <v>303172</v>
      </c>
      <c r="I140" s="6">
        <f>VLOOKUP($B140,'TREB District Data'!$B$1:$K$36,8,FALSE)</f>
        <v>326041</v>
      </c>
      <c r="J140" s="6">
        <f>VLOOKUP($B140,'TREB District Data'!$B$1:$K$36,9,FALSE)</f>
        <v>392586</v>
      </c>
      <c r="K140" s="6">
        <f>VLOOKUP($B140,'TREB District Data'!$B$1:$K$36,10,FALSE)</f>
        <v>429451</v>
      </c>
    </row>
    <row r="141" spans="1:11" x14ac:dyDescent="0.2">
      <c r="A141" t="s">
        <v>218</v>
      </c>
      <c r="B141" t="s">
        <v>56</v>
      </c>
      <c r="C141" s="6">
        <f>VLOOKUP($B141,'TREB District Data'!$B$1:$K$36,2,FALSE)</f>
        <v>301143</v>
      </c>
      <c r="D141" s="6">
        <f>VLOOKUP($B141,'TREB District Data'!$B$1:$K$36,3,FALSE)</f>
        <v>315760</v>
      </c>
      <c r="E141" s="6">
        <f>VLOOKUP($B141,'TREB District Data'!$B$1:$K$36,4,FALSE)</f>
        <v>313820</v>
      </c>
      <c r="F141" s="6">
        <f>VLOOKUP($B141,'TREB District Data'!$B$1:$K$36,5,FALSE)</f>
        <v>327602</v>
      </c>
      <c r="G141" s="6">
        <f>VLOOKUP($B141,'TREB District Data'!$B$1:$K$36,6,FALSE)</f>
        <v>353405</v>
      </c>
      <c r="H141" s="6">
        <f>VLOOKUP($B141,'TREB District Data'!$B$1:$K$36,7,FALSE)</f>
        <v>384248</v>
      </c>
      <c r="I141" s="6">
        <f>VLOOKUP($B141,'TREB District Data'!$B$1:$K$36,8,FALSE)</f>
        <v>443103</v>
      </c>
      <c r="J141" s="6">
        <f>VLOOKUP($B141,'TREB District Data'!$B$1:$K$36,9,FALSE)</f>
        <v>501311</v>
      </c>
      <c r="K141" s="6">
        <f>VLOOKUP($B141,'TREB District Data'!$B$1:$K$36,10,FALSE)</f>
        <v>545753</v>
      </c>
    </row>
    <row r="142" spans="1:11" x14ac:dyDescent="0.2">
      <c r="A142" t="s">
        <v>219</v>
      </c>
      <c r="B142" t="s">
        <v>73</v>
      </c>
      <c r="C142" s="6">
        <f>VLOOKUP($B142,'TREB District Data'!$B$1:$K$36,2,FALSE)</f>
        <v>249064</v>
      </c>
      <c r="D142" s="6">
        <f>VLOOKUP($B142,'TREB District Data'!$B$1:$K$36,3,FALSE)</f>
        <v>259168</v>
      </c>
      <c r="E142" s="6">
        <f>VLOOKUP($B142,'TREB District Data'!$B$1:$K$36,4,FALSE)</f>
        <v>256273</v>
      </c>
      <c r="F142" s="6">
        <f>VLOOKUP($B142,'TREB District Data'!$B$1:$K$36,5,FALSE)</f>
        <v>277140</v>
      </c>
      <c r="G142" s="6">
        <f>VLOOKUP($B142,'TREB District Data'!$B$1:$K$36,6,FALSE)</f>
        <v>287573</v>
      </c>
      <c r="H142" s="6">
        <f>VLOOKUP($B142,'TREB District Data'!$B$1:$K$36,7,FALSE)</f>
        <v>341592</v>
      </c>
      <c r="I142" s="6">
        <f>VLOOKUP($B142,'TREB District Data'!$B$1:$K$36,8,FALSE)</f>
        <v>416961</v>
      </c>
      <c r="J142" s="6">
        <f>VLOOKUP($B142,'TREB District Data'!$B$1:$K$36,9,FALSE)</f>
        <v>434249</v>
      </c>
      <c r="K142" s="6">
        <f>VLOOKUP($B142,'TREB District Data'!$B$1:$K$36,10,FALSE)</f>
        <v>460422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9CA7-0E1E-4B42-B962-5401504109DB}">
  <dimension ref="A1:K36"/>
  <sheetViews>
    <sheetView zoomScale="130" zoomScaleNormal="130" workbookViewId="0">
      <selection activeCell="C13" sqref="C13"/>
    </sheetView>
  </sheetViews>
  <sheetFormatPr baseColWidth="10" defaultRowHeight="16" x14ac:dyDescent="0.2"/>
  <cols>
    <col min="1" max="1" width="18.1640625" bestFit="1" customWidth="1"/>
    <col min="2" max="2" width="10.5" customWidth="1"/>
    <col min="3" max="6" width="12.5" bestFit="1" customWidth="1"/>
    <col min="7" max="7" width="14" bestFit="1" customWidth="1"/>
    <col min="9" max="9" width="12.83203125" customWidth="1"/>
    <col min="10" max="10" width="12.5" customWidth="1"/>
    <col min="11" max="11" width="12.6640625" customWidth="1"/>
  </cols>
  <sheetData>
    <row r="1" spans="1:11" x14ac:dyDescent="0.2">
      <c r="B1" s="1" t="s">
        <v>220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 spans="1:11" x14ac:dyDescent="0.2">
      <c r="A2" t="s">
        <v>0</v>
      </c>
      <c r="B2" t="str">
        <f>RIGHT(A2,3)</f>
        <v>W01</v>
      </c>
      <c r="C2" s="2">
        <v>336997</v>
      </c>
      <c r="D2" s="2">
        <v>381789</v>
      </c>
      <c r="E2" s="2">
        <v>422954</v>
      </c>
      <c r="F2" s="2">
        <v>379691</v>
      </c>
      <c r="G2" s="2">
        <v>413268</v>
      </c>
      <c r="H2" s="2">
        <v>439648</v>
      </c>
      <c r="I2" s="2">
        <v>523992</v>
      </c>
      <c r="J2" s="2">
        <v>583007</v>
      </c>
      <c r="K2" s="2">
        <v>693186</v>
      </c>
    </row>
    <row r="3" spans="1:11" x14ac:dyDescent="0.2">
      <c r="A3" t="s">
        <v>1</v>
      </c>
      <c r="B3" t="str">
        <f t="shared" ref="B3:B36" si="0">RIGHT(A3,3)</f>
        <v>W02</v>
      </c>
      <c r="C3" s="2">
        <v>353283</v>
      </c>
      <c r="D3" s="2">
        <v>371398</v>
      </c>
      <c r="E3" s="2">
        <v>372150</v>
      </c>
      <c r="F3" s="2">
        <v>402243</v>
      </c>
      <c r="G3" s="2">
        <v>371473</v>
      </c>
      <c r="H3" s="2">
        <v>438538</v>
      </c>
      <c r="I3" s="2">
        <v>539020</v>
      </c>
      <c r="J3" s="2">
        <v>643642</v>
      </c>
      <c r="K3" s="2">
        <v>668225</v>
      </c>
    </row>
    <row r="4" spans="1:11" x14ac:dyDescent="0.2">
      <c r="A4" t="s">
        <v>2</v>
      </c>
      <c r="B4" t="str">
        <f t="shared" si="0"/>
        <v>W03</v>
      </c>
      <c r="C4" s="2">
        <v>235619</v>
      </c>
      <c r="D4" s="2">
        <v>247965</v>
      </c>
      <c r="E4" s="2">
        <v>278114</v>
      </c>
      <c r="F4" s="2">
        <v>285700</v>
      </c>
      <c r="G4" s="2">
        <v>336311</v>
      </c>
      <c r="H4" s="2">
        <v>391078</v>
      </c>
      <c r="I4" s="2">
        <v>466527</v>
      </c>
      <c r="J4" s="2">
        <v>486300</v>
      </c>
      <c r="K4" s="2">
        <v>522132</v>
      </c>
    </row>
    <row r="5" spans="1:11" x14ac:dyDescent="0.2">
      <c r="A5" t="s">
        <v>3</v>
      </c>
      <c r="B5" t="str">
        <f t="shared" si="0"/>
        <v>W04</v>
      </c>
      <c r="C5" s="2">
        <v>182682</v>
      </c>
      <c r="D5" s="2">
        <v>183950</v>
      </c>
      <c r="E5" s="2">
        <v>220779</v>
      </c>
      <c r="F5" s="2">
        <v>207818</v>
      </c>
      <c r="G5" s="2">
        <v>239010</v>
      </c>
      <c r="H5" s="2">
        <v>308862</v>
      </c>
      <c r="I5" s="2">
        <v>365449</v>
      </c>
      <c r="J5" s="2">
        <v>413764</v>
      </c>
      <c r="K5" s="2">
        <v>456438</v>
      </c>
    </row>
    <row r="6" spans="1:11" x14ac:dyDescent="0.2">
      <c r="A6" t="s">
        <v>4</v>
      </c>
      <c r="B6" t="str">
        <f t="shared" si="0"/>
        <v>W05</v>
      </c>
      <c r="C6" s="2">
        <v>149934</v>
      </c>
      <c r="D6" s="2">
        <v>179463</v>
      </c>
      <c r="E6" s="2">
        <v>203779</v>
      </c>
      <c r="F6" s="2">
        <v>202632</v>
      </c>
      <c r="G6" s="2">
        <v>227809</v>
      </c>
      <c r="H6" s="2">
        <v>261944</v>
      </c>
      <c r="I6" s="2">
        <v>282638</v>
      </c>
      <c r="J6" s="2">
        <v>342793</v>
      </c>
      <c r="K6" s="2">
        <v>407395</v>
      </c>
    </row>
    <row r="7" spans="1:11" x14ac:dyDescent="0.2">
      <c r="A7" t="s">
        <v>5</v>
      </c>
      <c r="B7" t="str">
        <f t="shared" si="0"/>
        <v>W06</v>
      </c>
      <c r="C7" s="2">
        <v>368092</v>
      </c>
      <c r="D7" s="2">
        <v>375260</v>
      </c>
      <c r="E7" s="2">
        <v>376253</v>
      </c>
      <c r="F7" s="2">
        <v>375920</v>
      </c>
      <c r="G7" s="2">
        <v>398996</v>
      </c>
      <c r="H7" s="2">
        <v>438473</v>
      </c>
      <c r="I7" s="2">
        <v>516201</v>
      </c>
      <c r="J7" s="2">
        <v>595349</v>
      </c>
      <c r="K7" s="2">
        <v>615858</v>
      </c>
    </row>
    <row r="8" spans="1:11" x14ac:dyDescent="0.2">
      <c r="A8" t="s">
        <v>6</v>
      </c>
      <c r="B8" t="str">
        <f t="shared" si="0"/>
        <v>W07</v>
      </c>
      <c r="C8" s="2">
        <v>349782</v>
      </c>
      <c r="D8" s="2">
        <v>456857</v>
      </c>
      <c r="E8" s="2">
        <v>487355</v>
      </c>
      <c r="F8" s="2">
        <v>490500</v>
      </c>
      <c r="G8" s="2">
        <v>403729</v>
      </c>
      <c r="H8" s="2">
        <v>456983</v>
      </c>
      <c r="I8" s="2">
        <v>535188</v>
      </c>
      <c r="J8" s="2">
        <v>519710</v>
      </c>
      <c r="K8" s="2">
        <v>782350</v>
      </c>
    </row>
    <row r="9" spans="1:11" x14ac:dyDescent="0.2">
      <c r="A9" t="s">
        <v>7</v>
      </c>
      <c r="B9" t="str">
        <f t="shared" si="0"/>
        <v>W08</v>
      </c>
      <c r="C9" s="2">
        <v>301143</v>
      </c>
      <c r="D9" s="2">
        <v>315760</v>
      </c>
      <c r="E9" s="2">
        <v>313820</v>
      </c>
      <c r="F9" s="2">
        <v>327602</v>
      </c>
      <c r="G9" s="2">
        <v>353405</v>
      </c>
      <c r="H9" s="2">
        <v>384248</v>
      </c>
      <c r="I9" s="2">
        <v>443103</v>
      </c>
      <c r="J9" s="2">
        <v>501311</v>
      </c>
      <c r="K9" s="2">
        <v>545753</v>
      </c>
    </row>
    <row r="10" spans="1:11" x14ac:dyDescent="0.2">
      <c r="A10" t="s">
        <v>8</v>
      </c>
      <c r="B10" t="str">
        <f t="shared" si="0"/>
        <v>W09</v>
      </c>
      <c r="C10" s="2">
        <v>182974</v>
      </c>
      <c r="D10" s="2">
        <v>222136</v>
      </c>
      <c r="E10" s="2">
        <v>176497</v>
      </c>
      <c r="F10" s="2">
        <v>214047</v>
      </c>
      <c r="G10" s="2">
        <v>220980</v>
      </c>
      <c r="H10" s="2">
        <v>303172</v>
      </c>
      <c r="I10" s="2">
        <v>326041</v>
      </c>
      <c r="J10" s="2">
        <v>392586</v>
      </c>
      <c r="K10" s="2">
        <v>429451</v>
      </c>
    </row>
    <row r="11" spans="1:11" x14ac:dyDescent="0.2">
      <c r="A11" t="s">
        <v>9</v>
      </c>
      <c r="B11" t="str">
        <f t="shared" si="0"/>
        <v>W10</v>
      </c>
      <c r="C11" s="2">
        <v>188260</v>
      </c>
      <c r="D11" s="2">
        <v>179503</v>
      </c>
      <c r="E11" s="2">
        <v>167722</v>
      </c>
      <c r="F11" s="2">
        <v>188252</v>
      </c>
      <c r="G11" s="2">
        <v>203186</v>
      </c>
      <c r="H11" s="2">
        <v>233132</v>
      </c>
      <c r="I11" s="2">
        <v>305194</v>
      </c>
      <c r="J11" s="2">
        <v>331714</v>
      </c>
      <c r="K11" s="2">
        <v>387794</v>
      </c>
    </row>
    <row r="12" spans="1:11" x14ac:dyDescent="0.2">
      <c r="A12" t="s">
        <v>10</v>
      </c>
      <c r="B12" t="str">
        <f t="shared" si="0"/>
        <v>C01</v>
      </c>
      <c r="C12" s="2">
        <v>416304</v>
      </c>
      <c r="D12" s="2">
        <v>405257</v>
      </c>
      <c r="E12" s="2">
        <v>428612</v>
      </c>
      <c r="F12" s="2">
        <v>442798</v>
      </c>
      <c r="G12" s="2">
        <v>461085</v>
      </c>
      <c r="H12" s="2">
        <v>501458</v>
      </c>
      <c r="I12" s="2">
        <v>614867</v>
      </c>
      <c r="J12" s="2">
        <v>684002</v>
      </c>
      <c r="K12" s="2">
        <v>713678</v>
      </c>
    </row>
    <row r="13" spans="1:11" x14ac:dyDescent="0.2">
      <c r="A13" t="s">
        <v>11</v>
      </c>
      <c r="B13" t="str">
        <f t="shared" si="0"/>
        <v>C02</v>
      </c>
      <c r="C13" s="2">
        <v>714314</v>
      </c>
      <c r="D13" s="2">
        <v>839111</v>
      </c>
      <c r="E13" s="2">
        <v>766736</v>
      </c>
      <c r="F13" s="2">
        <v>952139</v>
      </c>
      <c r="G13" s="2">
        <v>1078036</v>
      </c>
      <c r="H13" s="2">
        <v>955023</v>
      </c>
      <c r="I13" s="2">
        <v>1004927</v>
      </c>
      <c r="J13" s="2">
        <v>1146225</v>
      </c>
      <c r="K13" s="2">
        <v>1193506</v>
      </c>
    </row>
    <row r="14" spans="1:11" x14ac:dyDescent="0.2">
      <c r="A14" t="s">
        <v>12</v>
      </c>
      <c r="B14" t="str">
        <f t="shared" si="0"/>
        <v>C03</v>
      </c>
      <c r="C14" s="2">
        <v>572548</v>
      </c>
      <c r="D14" s="2">
        <v>664786</v>
      </c>
      <c r="E14" s="2">
        <v>415933</v>
      </c>
      <c r="F14" s="2">
        <v>641421</v>
      </c>
      <c r="G14" s="2">
        <v>551382</v>
      </c>
      <c r="H14" s="2">
        <v>609719</v>
      </c>
      <c r="I14" s="2">
        <v>665622</v>
      </c>
      <c r="J14" s="2">
        <v>760806</v>
      </c>
      <c r="K14" s="2">
        <v>961755</v>
      </c>
    </row>
    <row r="15" spans="1:11" x14ac:dyDescent="0.2">
      <c r="A15" t="s">
        <v>13</v>
      </c>
      <c r="B15" t="str">
        <f t="shared" si="0"/>
        <v>C04</v>
      </c>
      <c r="C15" s="2">
        <v>389291</v>
      </c>
      <c r="D15" s="2">
        <v>474470</v>
      </c>
      <c r="E15" s="2">
        <v>471968</v>
      </c>
      <c r="F15" s="2">
        <v>524860</v>
      </c>
      <c r="G15" s="2">
        <v>503344</v>
      </c>
      <c r="H15" s="2">
        <v>533115</v>
      </c>
      <c r="I15" s="2">
        <v>709867</v>
      </c>
      <c r="J15" s="2">
        <v>762995</v>
      </c>
      <c r="K15" s="2">
        <v>749073</v>
      </c>
    </row>
    <row r="16" spans="1:11" x14ac:dyDescent="0.2">
      <c r="A16" t="s">
        <v>14</v>
      </c>
      <c r="B16" t="str">
        <f t="shared" si="0"/>
        <v>C06</v>
      </c>
      <c r="C16" s="2">
        <v>309939</v>
      </c>
      <c r="D16" s="2">
        <v>368462</v>
      </c>
      <c r="E16" s="2">
        <v>342636</v>
      </c>
      <c r="F16" s="2">
        <v>327111</v>
      </c>
      <c r="G16" s="2">
        <v>364826</v>
      </c>
      <c r="H16" s="2">
        <v>378942</v>
      </c>
      <c r="I16" s="2">
        <v>438652</v>
      </c>
      <c r="J16" s="2">
        <v>470152</v>
      </c>
      <c r="K16" s="2">
        <v>540111</v>
      </c>
    </row>
    <row r="17" spans="1:11" x14ac:dyDescent="0.2">
      <c r="A17" t="s">
        <v>15</v>
      </c>
      <c r="B17" t="str">
        <f t="shared" si="0"/>
        <v>C07</v>
      </c>
      <c r="C17" s="2">
        <v>351254</v>
      </c>
      <c r="D17" s="2">
        <v>343529</v>
      </c>
      <c r="E17" s="2">
        <v>352433</v>
      </c>
      <c r="F17" s="2">
        <v>353440</v>
      </c>
      <c r="G17" s="2">
        <v>399342</v>
      </c>
      <c r="H17" s="2">
        <v>439497</v>
      </c>
      <c r="I17" s="2">
        <v>568002</v>
      </c>
      <c r="J17" s="2">
        <v>558430</v>
      </c>
      <c r="K17" s="2">
        <v>617363</v>
      </c>
    </row>
    <row r="18" spans="1:11" x14ac:dyDescent="0.2">
      <c r="A18" t="s">
        <v>16</v>
      </c>
      <c r="B18" t="str">
        <f t="shared" si="0"/>
        <v>C08</v>
      </c>
      <c r="C18" s="2">
        <v>384748</v>
      </c>
      <c r="D18" s="2">
        <v>401436</v>
      </c>
      <c r="E18" s="2">
        <v>403976</v>
      </c>
      <c r="F18" s="2">
        <v>437874</v>
      </c>
      <c r="G18" s="2">
        <v>430636</v>
      </c>
      <c r="H18" s="2">
        <v>483833</v>
      </c>
      <c r="I18" s="2">
        <v>597910</v>
      </c>
      <c r="J18" s="2">
        <v>673248</v>
      </c>
      <c r="K18" s="2">
        <v>712111</v>
      </c>
    </row>
    <row r="19" spans="1:11" x14ac:dyDescent="0.2">
      <c r="A19" t="s">
        <v>17</v>
      </c>
      <c r="B19" t="str">
        <f t="shared" si="0"/>
        <v>C09</v>
      </c>
      <c r="C19" s="2">
        <v>698551</v>
      </c>
      <c r="D19" s="2">
        <v>687199</v>
      </c>
      <c r="E19" s="2">
        <v>640179</v>
      </c>
      <c r="F19" s="2">
        <v>674738</v>
      </c>
      <c r="G19" s="2">
        <v>644972</v>
      </c>
      <c r="H19" s="2">
        <v>667246</v>
      </c>
      <c r="I19" s="2">
        <v>977375</v>
      </c>
      <c r="J19" s="2">
        <v>1265141</v>
      </c>
      <c r="K19" s="2">
        <v>1107117</v>
      </c>
    </row>
    <row r="20" spans="1:11" x14ac:dyDescent="0.2">
      <c r="A20" t="s">
        <v>18</v>
      </c>
      <c r="B20" t="str">
        <f t="shared" si="0"/>
        <v>C10</v>
      </c>
      <c r="C20" s="2">
        <v>563854</v>
      </c>
      <c r="D20" s="2">
        <v>457118</v>
      </c>
      <c r="E20" s="2">
        <v>469869</v>
      </c>
      <c r="F20" s="2">
        <v>489977</v>
      </c>
      <c r="G20" s="2">
        <v>554170</v>
      </c>
      <c r="H20" s="2">
        <v>533638</v>
      </c>
      <c r="I20" s="2">
        <v>638565</v>
      </c>
      <c r="J20" s="2">
        <v>704492</v>
      </c>
      <c r="K20" s="2">
        <v>706420</v>
      </c>
    </row>
    <row r="21" spans="1:11" x14ac:dyDescent="0.2">
      <c r="A21" t="s">
        <v>19</v>
      </c>
      <c r="B21" t="str">
        <f t="shared" si="0"/>
        <v>C11</v>
      </c>
      <c r="C21" s="2">
        <v>241756</v>
      </c>
      <c r="D21" s="2">
        <v>225329</v>
      </c>
      <c r="E21" s="2">
        <v>221921</v>
      </c>
      <c r="F21" s="2">
        <v>252953</v>
      </c>
      <c r="G21" s="2">
        <v>275601</v>
      </c>
      <c r="H21" s="2">
        <v>314875</v>
      </c>
      <c r="I21" s="2">
        <v>403536</v>
      </c>
      <c r="J21" s="2">
        <v>442576</v>
      </c>
      <c r="K21" s="2">
        <v>456621</v>
      </c>
    </row>
    <row r="22" spans="1:11" x14ac:dyDescent="0.2">
      <c r="A22" t="s">
        <v>20</v>
      </c>
      <c r="B22" t="str">
        <f t="shared" si="0"/>
        <v>C12</v>
      </c>
      <c r="C22" s="2">
        <v>476995</v>
      </c>
      <c r="D22" s="2">
        <v>673660</v>
      </c>
      <c r="E22" s="2">
        <v>620644</v>
      </c>
      <c r="F22" s="2">
        <v>684876</v>
      </c>
      <c r="G22" s="2">
        <v>849539</v>
      </c>
      <c r="H22" s="2">
        <v>856814</v>
      </c>
      <c r="I22" s="2">
        <v>1382429</v>
      </c>
      <c r="J22" s="2">
        <v>975553</v>
      </c>
      <c r="K22" s="2">
        <v>910883</v>
      </c>
    </row>
    <row r="23" spans="1:11" x14ac:dyDescent="0.2">
      <c r="A23" t="s">
        <v>21</v>
      </c>
      <c r="B23" t="str">
        <f t="shared" si="0"/>
        <v>C13</v>
      </c>
      <c r="C23" s="2">
        <v>282778</v>
      </c>
      <c r="D23" s="2">
        <v>310739</v>
      </c>
      <c r="E23" s="2">
        <v>307712</v>
      </c>
      <c r="F23" s="2">
        <v>342738</v>
      </c>
      <c r="G23" s="2">
        <v>396181</v>
      </c>
      <c r="H23" s="2">
        <v>372426</v>
      </c>
      <c r="I23" s="2">
        <v>429959</v>
      </c>
      <c r="J23" s="2">
        <v>522466</v>
      </c>
      <c r="K23" s="2">
        <v>576679</v>
      </c>
    </row>
    <row r="24" spans="1:11" x14ac:dyDescent="0.2">
      <c r="A24" t="s">
        <v>22</v>
      </c>
      <c r="B24" t="str">
        <f t="shared" si="0"/>
        <v>C14</v>
      </c>
      <c r="C24" s="2">
        <v>384085</v>
      </c>
      <c r="D24" s="2">
        <v>390798</v>
      </c>
      <c r="E24" s="2">
        <v>371202</v>
      </c>
      <c r="F24" s="2">
        <v>392760</v>
      </c>
      <c r="G24" s="2">
        <v>410221</v>
      </c>
      <c r="H24" s="2">
        <v>435610</v>
      </c>
      <c r="I24" s="2">
        <v>533156</v>
      </c>
      <c r="J24" s="2">
        <v>567718</v>
      </c>
      <c r="K24" s="2">
        <v>627852</v>
      </c>
    </row>
    <row r="25" spans="1:11" x14ac:dyDescent="0.2">
      <c r="A25" t="s">
        <v>23</v>
      </c>
      <c r="B25" t="str">
        <f t="shared" si="0"/>
        <v>C15</v>
      </c>
      <c r="C25" s="2">
        <v>349729</v>
      </c>
      <c r="D25" s="2">
        <v>336857</v>
      </c>
      <c r="E25" s="2">
        <v>354400</v>
      </c>
      <c r="F25" s="2">
        <v>363568</v>
      </c>
      <c r="G25" s="2">
        <v>381013</v>
      </c>
      <c r="H25" s="2">
        <v>393582</v>
      </c>
      <c r="I25" s="2">
        <v>475790</v>
      </c>
      <c r="J25" s="2">
        <v>528943</v>
      </c>
      <c r="K25" s="2">
        <v>548236</v>
      </c>
    </row>
    <row r="26" spans="1:11" x14ac:dyDescent="0.2">
      <c r="A26" t="s">
        <v>24</v>
      </c>
      <c r="B26" t="str">
        <f t="shared" si="0"/>
        <v>E01</v>
      </c>
      <c r="C26" s="2">
        <v>437157</v>
      </c>
      <c r="D26" s="2">
        <v>412482</v>
      </c>
      <c r="E26" s="2">
        <v>420895</v>
      </c>
      <c r="F26" s="2">
        <v>461481</v>
      </c>
      <c r="G26" s="2">
        <v>457796</v>
      </c>
      <c r="H26" s="2">
        <v>536336</v>
      </c>
      <c r="I26" s="2">
        <v>628122</v>
      </c>
      <c r="J26" s="2">
        <v>688117</v>
      </c>
      <c r="K26" s="2">
        <v>780758</v>
      </c>
    </row>
    <row r="27" spans="1:11" x14ac:dyDescent="0.2">
      <c r="A27" t="s">
        <v>25</v>
      </c>
      <c r="B27" t="str">
        <f t="shared" si="0"/>
        <v>E02</v>
      </c>
      <c r="C27" s="2">
        <v>428358</v>
      </c>
      <c r="D27" s="2">
        <v>496011</v>
      </c>
      <c r="E27" s="2">
        <v>512383</v>
      </c>
      <c r="F27" s="2">
        <v>470927</v>
      </c>
      <c r="G27" s="2">
        <v>472744</v>
      </c>
      <c r="H27" s="2">
        <v>521210</v>
      </c>
      <c r="I27" s="2">
        <v>609705</v>
      </c>
      <c r="J27" s="2">
        <v>556879</v>
      </c>
      <c r="K27" s="2">
        <v>660538</v>
      </c>
    </row>
    <row r="28" spans="1:11" x14ac:dyDescent="0.2">
      <c r="A28" t="s">
        <v>26</v>
      </c>
      <c r="B28" t="str">
        <f t="shared" si="0"/>
        <v>E03</v>
      </c>
      <c r="C28" s="2">
        <v>172392</v>
      </c>
      <c r="D28" s="2">
        <v>182104</v>
      </c>
      <c r="E28" s="2">
        <v>211755</v>
      </c>
      <c r="F28" s="2">
        <v>227353</v>
      </c>
      <c r="G28" s="2">
        <v>229586</v>
      </c>
      <c r="H28" s="2">
        <v>266057</v>
      </c>
      <c r="I28" s="2">
        <v>326371</v>
      </c>
      <c r="J28" s="2">
        <v>374662</v>
      </c>
      <c r="K28" s="2">
        <v>450524</v>
      </c>
    </row>
    <row r="29" spans="1:11" x14ac:dyDescent="0.2">
      <c r="A29" t="s">
        <v>27</v>
      </c>
      <c r="B29" t="str">
        <f t="shared" si="0"/>
        <v>E04</v>
      </c>
      <c r="C29" s="2">
        <v>191332</v>
      </c>
      <c r="D29" s="2">
        <v>187625</v>
      </c>
      <c r="E29" s="2">
        <v>188541</v>
      </c>
      <c r="F29" s="2">
        <v>203859</v>
      </c>
      <c r="G29" s="2">
        <v>217508</v>
      </c>
      <c r="H29" s="2">
        <v>246844</v>
      </c>
      <c r="I29" s="2">
        <v>331098</v>
      </c>
      <c r="J29" s="2">
        <v>358357</v>
      </c>
      <c r="K29" s="2">
        <v>404360</v>
      </c>
    </row>
    <row r="30" spans="1:11" x14ac:dyDescent="0.2">
      <c r="A30" t="s">
        <v>28</v>
      </c>
      <c r="B30" t="str">
        <f t="shared" si="0"/>
        <v>E05</v>
      </c>
      <c r="C30" s="2">
        <v>249064</v>
      </c>
      <c r="D30" s="2">
        <v>259168</v>
      </c>
      <c r="E30" s="2">
        <v>256273</v>
      </c>
      <c r="F30" s="2">
        <v>277140</v>
      </c>
      <c r="G30" s="2">
        <v>287573</v>
      </c>
      <c r="H30" s="2">
        <v>341592</v>
      </c>
      <c r="I30" s="2">
        <v>416961</v>
      </c>
      <c r="J30" s="2">
        <v>434249</v>
      </c>
      <c r="K30" s="2">
        <v>460422</v>
      </c>
    </row>
    <row r="31" spans="1:11" x14ac:dyDescent="0.2">
      <c r="A31" t="s">
        <v>29</v>
      </c>
      <c r="B31" t="str">
        <f t="shared" si="0"/>
        <v>E06</v>
      </c>
      <c r="C31" s="2">
        <v>361325</v>
      </c>
      <c r="D31" s="2">
        <v>384750</v>
      </c>
      <c r="E31" s="2">
        <v>428303</v>
      </c>
      <c r="F31" s="2">
        <v>434536</v>
      </c>
      <c r="G31" s="2">
        <v>284288</v>
      </c>
      <c r="H31" s="2">
        <v>294003</v>
      </c>
      <c r="I31" s="2">
        <v>468983</v>
      </c>
      <c r="J31" s="2">
        <v>500357</v>
      </c>
      <c r="K31" s="2">
        <v>577957</v>
      </c>
    </row>
    <row r="32" spans="1:11" x14ac:dyDescent="0.2">
      <c r="A32" t="s">
        <v>30</v>
      </c>
      <c r="B32" t="str">
        <f t="shared" si="0"/>
        <v>E07</v>
      </c>
      <c r="C32" s="2">
        <v>229832</v>
      </c>
      <c r="D32" s="2">
        <v>223401</v>
      </c>
      <c r="E32" s="2">
        <v>232908</v>
      </c>
      <c r="F32" s="2">
        <v>254126</v>
      </c>
      <c r="G32" s="2">
        <v>266932</v>
      </c>
      <c r="H32" s="2">
        <v>302657</v>
      </c>
      <c r="I32" s="2">
        <v>381355</v>
      </c>
      <c r="J32" s="2">
        <v>400839</v>
      </c>
      <c r="K32" s="2">
        <v>429925</v>
      </c>
    </row>
    <row r="33" spans="1:11" x14ac:dyDescent="0.2">
      <c r="A33" t="s">
        <v>31</v>
      </c>
      <c r="B33" t="str">
        <f t="shared" si="0"/>
        <v>E08</v>
      </c>
      <c r="C33" s="2">
        <v>179348</v>
      </c>
      <c r="D33" s="2">
        <v>189483</v>
      </c>
      <c r="E33" s="2">
        <v>178423</v>
      </c>
      <c r="F33" s="2">
        <v>215598</v>
      </c>
      <c r="G33" s="2">
        <v>223534</v>
      </c>
      <c r="H33" s="2">
        <v>275024</v>
      </c>
      <c r="I33" s="2">
        <v>324884</v>
      </c>
      <c r="J33" s="2">
        <v>373187</v>
      </c>
      <c r="K33" s="2">
        <v>415568</v>
      </c>
    </row>
    <row r="34" spans="1:11" x14ac:dyDescent="0.2">
      <c r="A34" t="s">
        <v>32</v>
      </c>
      <c r="B34" t="str">
        <f t="shared" si="0"/>
        <v>E09</v>
      </c>
      <c r="C34" s="2">
        <v>238025</v>
      </c>
      <c r="D34" s="2">
        <v>241553</v>
      </c>
      <c r="E34" s="2">
        <v>242197</v>
      </c>
      <c r="F34" s="2">
        <v>268107</v>
      </c>
      <c r="G34" s="2">
        <v>273988</v>
      </c>
      <c r="H34" s="2">
        <v>302408</v>
      </c>
      <c r="I34" s="2">
        <v>387423</v>
      </c>
      <c r="J34" s="2">
        <v>411051</v>
      </c>
      <c r="K34" s="2">
        <v>448522</v>
      </c>
    </row>
    <row r="35" spans="1:11" x14ac:dyDescent="0.2">
      <c r="A35" t="s">
        <v>33</v>
      </c>
      <c r="B35" t="str">
        <f t="shared" si="0"/>
        <v>E10</v>
      </c>
      <c r="C35" s="2">
        <v>152250</v>
      </c>
      <c r="D35" s="2">
        <v>171371</v>
      </c>
      <c r="E35" s="2">
        <v>158738</v>
      </c>
      <c r="F35" s="2">
        <v>160400</v>
      </c>
      <c r="G35" s="2">
        <v>195500</v>
      </c>
      <c r="H35" s="2">
        <v>183929</v>
      </c>
      <c r="I35" s="2">
        <v>225500</v>
      </c>
      <c r="J35" s="2">
        <v>274929</v>
      </c>
      <c r="K35" s="2">
        <v>325223</v>
      </c>
    </row>
    <row r="36" spans="1:11" x14ac:dyDescent="0.2">
      <c r="A36" t="s">
        <v>34</v>
      </c>
      <c r="B36" t="str">
        <f t="shared" si="0"/>
        <v>E11</v>
      </c>
      <c r="C36" s="2">
        <v>165920</v>
      </c>
      <c r="D36" s="2">
        <v>176522</v>
      </c>
      <c r="E36" s="2">
        <v>165483</v>
      </c>
      <c r="F36" s="2">
        <v>181599</v>
      </c>
      <c r="G36" s="2">
        <v>211738</v>
      </c>
      <c r="H36" s="2">
        <v>231798</v>
      </c>
      <c r="I36" s="2">
        <v>317545</v>
      </c>
      <c r="J36" s="2">
        <v>351553</v>
      </c>
      <c r="K36" s="2">
        <v>372163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0B5A-3A65-9A44-8FDF-777D12534639}">
  <dimension ref="A1:F11"/>
  <sheetViews>
    <sheetView tabSelected="1" workbookViewId="0">
      <selection activeCell="H13" sqref="H13"/>
    </sheetView>
  </sheetViews>
  <sheetFormatPr baseColWidth="10" defaultRowHeight="16" x14ac:dyDescent="0.2"/>
  <cols>
    <col min="1" max="1" width="17.1640625" bestFit="1" customWidth="1"/>
    <col min="5" max="5" width="15.1640625" bestFit="1" customWidth="1"/>
  </cols>
  <sheetData>
    <row r="1" spans="1:6" x14ac:dyDescent="0.2">
      <c r="A1" s="8" t="s">
        <v>79</v>
      </c>
      <c r="B1" s="9" t="s">
        <v>221</v>
      </c>
    </row>
    <row r="2" spans="1:6" x14ac:dyDescent="0.2">
      <c r="A2" s="8"/>
      <c r="B2" s="9"/>
    </row>
    <row r="3" spans="1:6" x14ac:dyDescent="0.2">
      <c r="A3" s="8" t="s">
        <v>223</v>
      </c>
      <c r="B3" s="10">
        <v>316306</v>
      </c>
      <c r="E3" t="str">
        <f>"{x: "&amp;A3&amp;","</f>
        <v>{x: AvgPrice2011,</v>
      </c>
      <c r="F3" t="str">
        <f>"y: "&amp;B3&amp;"},"</f>
        <v>y: 316306},</v>
      </c>
    </row>
    <row r="4" spans="1:6" x14ac:dyDescent="0.2">
      <c r="A4" s="8" t="s">
        <v>224</v>
      </c>
      <c r="B4" s="10">
        <v>333896</v>
      </c>
      <c r="E4" t="str">
        <f t="shared" ref="E4:E11" si="0">"{x: "&amp;A4&amp;","</f>
        <v>{x: AvgPrice2012,</v>
      </c>
      <c r="F4" t="str">
        <f t="shared" ref="F4:F11" si="1">"y: "&amp;B4&amp;"},"</f>
        <v>y: 333896},</v>
      </c>
    </row>
    <row r="5" spans="1:6" x14ac:dyDescent="0.2">
      <c r="A5" s="8" t="s">
        <v>225</v>
      </c>
      <c r="B5" s="10">
        <v>331658</v>
      </c>
      <c r="E5" t="str">
        <f t="shared" si="0"/>
        <v>{x: AvgPrice2013,</v>
      </c>
      <c r="F5" t="str">
        <f t="shared" si="1"/>
        <v>y: 331658},</v>
      </c>
    </row>
    <row r="6" spans="1:6" x14ac:dyDescent="0.2">
      <c r="A6" s="8" t="s">
        <v>226</v>
      </c>
      <c r="B6" s="10">
        <v>357005</v>
      </c>
      <c r="E6" t="str">
        <f t="shared" si="0"/>
        <v>{x: AvgPrice2014,</v>
      </c>
      <c r="F6" t="str">
        <f t="shared" si="1"/>
        <v>y: 357005},</v>
      </c>
    </row>
    <row r="7" spans="1:6" x14ac:dyDescent="0.2">
      <c r="A7" s="8" t="s">
        <v>227</v>
      </c>
      <c r="B7" s="10">
        <v>374920</v>
      </c>
      <c r="E7" t="str">
        <f t="shared" si="0"/>
        <v>{x: AvgPrice2015,</v>
      </c>
      <c r="F7" t="str">
        <f t="shared" si="1"/>
        <v>y: 374920},</v>
      </c>
    </row>
    <row r="8" spans="1:6" x14ac:dyDescent="0.2">
      <c r="A8" s="8" t="s">
        <v>228</v>
      </c>
      <c r="B8" s="10">
        <v>407034</v>
      </c>
      <c r="E8" t="str">
        <f t="shared" si="0"/>
        <v>{x: AvgPrice2016,</v>
      </c>
      <c r="F8" t="str">
        <f t="shared" si="1"/>
        <v>y: 407034},</v>
      </c>
    </row>
    <row r="9" spans="1:6" x14ac:dyDescent="0.2">
      <c r="A9" s="8" t="s">
        <v>229</v>
      </c>
      <c r="B9" s="10">
        <v>496523</v>
      </c>
      <c r="E9" t="str">
        <f t="shared" si="0"/>
        <v>{x: AvgPrice2017,</v>
      </c>
      <c r="F9" t="str">
        <f t="shared" si="1"/>
        <v>y: 496523},</v>
      </c>
    </row>
    <row r="10" spans="1:6" x14ac:dyDescent="0.2">
      <c r="A10" s="8" t="s">
        <v>230</v>
      </c>
      <c r="B10" s="10">
        <v>539981</v>
      </c>
      <c r="E10" t="str">
        <f t="shared" si="0"/>
        <v>{x: AvgPrice2018,</v>
      </c>
      <c r="F10" t="str">
        <f t="shared" si="1"/>
        <v>y: 539981},</v>
      </c>
    </row>
    <row r="11" spans="1:6" x14ac:dyDescent="0.2">
      <c r="A11" s="8" t="s">
        <v>231</v>
      </c>
      <c r="B11" s="10">
        <v>587288</v>
      </c>
      <c r="E11" t="str">
        <f t="shared" si="0"/>
        <v>{x: AvgPrice2019,</v>
      </c>
      <c r="F11" t="str">
        <f t="shared" si="1"/>
        <v>y: 587288},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Neighborhood Data</vt:lpstr>
      <vt:lpstr>Generate Neighborhood Data</vt:lpstr>
      <vt:lpstr>TREB District Data</vt:lpstr>
      <vt:lpstr>City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Fung</dc:creator>
  <cp:lastModifiedBy>Johnny Fung</cp:lastModifiedBy>
  <dcterms:created xsi:type="dcterms:W3CDTF">2020-01-02T04:48:57Z</dcterms:created>
  <dcterms:modified xsi:type="dcterms:W3CDTF">2020-01-31T20:15:14Z</dcterms:modified>
</cp:coreProperties>
</file>