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FC9221A-505B-4438-970F-03AC8F56B9BF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4" i="1"/>
  <c r="G24" i="1"/>
  <c r="H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J2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I24" i="1" l="1"/>
</calcChain>
</file>

<file path=xl/sharedStrings.xml><?xml version="1.0" encoding="utf-8"?>
<sst xmlns="http://schemas.openxmlformats.org/spreadsheetml/2006/main" count="12" uniqueCount="12">
  <si>
    <t>Total cases of confirmed</t>
  </si>
  <si>
    <t>Total cases of suspects &amp; probables</t>
  </si>
  <si>
    <t>Total deaths of confirmed</t>
  </si>
  <si>
    <t>Total of deaths in confirmed cases in CTE</t>
  </si>
  <si>
    <t>Total of cured in confirmed cases in CTE</t>
  </si>
  <si>
    <t>Total number of exits from CTE</t>
  </si>
  <si>
    <t>Total number of hospitalized cases in CTE</t>
  </si>
  <si>
    <t>New admits to CTE so far</t>
  </si>
  <si>
    <t>Rate of Entering CTE</t>
  </si>
  <si>
    <t>Average</t>
  </si>
  <si>
    <t>Rate of recovery from CTE</t>
  </si>
  <si>
    <t>Cumulative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</si>
</sst>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A5" workbookViewId="0">
      <selection activeCell="G21" sqref="G21"/>
    </sheetView>
  </sheetViews>
  <sheetFormatPr defaultRowHeight="14.5" x14ac:dyDescent="0.35"/>
  <sheetData>
    <row r="1" spans="1:15" x14ac:dyDescent="0.35">
      <c r="B1" s="1" t="s">
        <v>1</v>
      </c>
      <c r="C1" s="1" t="s">
        <v>0</v>
      </c>
      <c r="D1" s="1" t="s">
        <v>2</v>
      </c>
      <c r="E1" s="1" t="s">
        <v>11</v>
      </c>
      <c r="F1" s="1" t="s">
        <v>7</v>
      </c>
      <c r="G1" s="1" t="s">
        <v>6</v>
      </c>
      <c r="H1" s="1" t="s">
        <v>5</v>
      </c>
      <c r="I1" s="1" t="s">
        <v>8</v>
      </c>
      <c r="J1" s="1" t="s">
        <v>10</v>
      </c>
      <c r="K1" s="1" t="s">
        <v>3</v>
      </c>
      <c r="L1" s="1" t="s">
        <v>4</v>
      </c>
    </row>
    <row r="2" spans="1:15" x14ac:dyDescent="0.35">
      <c r="A2" s="2">
        <v>43338</v>
      </c>
      <c r="B2">
        <v>171</v>
      </c>
      <c r="C2">
        <v>490</v>
      </c>
      <c r="D2">
        <v>292</v>
      </c>
      <c r="E2">
        <v>292</v>
      </c>
      <c r="F2">
        <v>22</v>
      </c>
      <c r="G2">
        <v>87</v>
      </c>
      <c r="H2">
        <v>6</v>
      </c>
      <c r="I2">
        <f>F2/(B2+C2)</f>
        <v>3.3282904689863842E-2</v>
      </c>
      <c r="J2">
        <f>H2/(G2-F2)</f>
        <v>9.2307692307692313E-2</v>
      </c>
    </row>
    <row r="3" spans="1:15" x14ac:dyDescent="0.35">
      <c r="A3" s="2">
        <v>43339</v>
      </c>
      <c r="B3">
        <v>164</v>
      </c>
      <c r="C3">
        <v>499</v>
      </c>
      <c r="D3">
        <v>294</v>
      </c>
      <c r="E3">
        <f>292+294</f>
        <v>586</v>
      </c>
      <c r="F3">
        <v>12</v>
      </c>
      <c r="G3">
        <v>80</v>
      </c>
      <c r="H3">
        <v>14</v>
      </c>
      <c r="I3">
        <f t="shared" ref="I3:I22" si="0">F3/(B3+C3)</f>
        <v>1.8099547511312219E-2</v>
      </c>
      <c r="J3">
        <f t="shared" ref="J3:J22" si="1">H3/(G3-F3)</f>
        <v>0.20588235294117646</v>
      </c>
      <c r="O3">
        <v>-10</v>
      </c>
    </row>
    <row r="4" spans="1:15" x14ac:dyDescent="0.35">
      <c r="A4" s="2">
        <v>43342</v>
      </c>
      <c r="B4">
        <v>174</v>
      </c>
      <c r="C4">
        <v>533</v>
      </c>
      <c r="D4">
        <v>324</v>
      </c>
      <c r="E4">
        <f>586+324</f>
        <v>910</v>
      </c>
      <c r="F4">
        <v>9</v>
      </c>
      <c r="G4">
        <v>82</v>
      </c>
      <c r="H4">
        <v>33</v>
      </c>
      <c r="I4">
        <f t="shared" si="0"/>
        <v>1.272984441301273E-2</v>
      </c>
      <c r="J4">
        <f t="shared" si="1"/>
        <v>0.45205479452054792</v>
      </c>
      <c r="O4">
        <v>-3</v>
      </c>
    </row>
    <row r="5" spans="1:15" x14ac:dyDescent="0.35">
      <c r="A5" s="2">
        <v>43343</v>
      </c>
      <c r="B5">
        <v>186</v>
      </c>
      <c r="C5">
        <v>563</v>
      </c>
      <c r="D5">
        <v>337</v>
      </c>
      <c r="E5">
        <f>910+337</f>
        <v>1247</v>
      </c>
      <c r="F5">
        <v>26</v>
      </c>
      <c r="G5">
        <v>99</v>
      </c>
      <c r="H5">
        <v>10</v>
      </c>
      <c r="I5">
        <f t="shared" si="0"/>
        <v>3.4712950600801068E-2</v>
      </c>
      <c r="J5">
        <f t="shared" si="1"/>
        <v>0.13698630136986301</v>
      </c>
      <c r="O5">
        <v>17</v>
      </c>
    </row>
    <row r="6" spans="1:15" x14ac:dyDescent="0.35">
      <c r="A6" s="2">
        <v>43345</v>
      </c>
      <c r="B6">
        <v>199</v>
      </c>
      <c r="C6">
        <v>591</v>
      </c>
      <c r="D6">
        <v>349</v>
      </c>
      <c r="E6">
        <f>1247+349</f>
        <v>1596</v>
      </c>
      <c r="F6">
        <v>29</v>
      </c>
      <c r="G6">
        <v>105</v>
      </c>
      <c r="H6">
        <v>24</v>
      </c>
      <c r="I6">
        <f t="shared" si="0"/>
        <v>3.6708860759493672E-2</v>
      </c>
      <c r="J6">
        <f t="shared" si="1"/>
        <v>0.31578947368421051</v>
      </c>
      <c r="O6">
        <v>3</v>
      </c>
    </row>
    <row r="7" spans="1:15" x14ac:dyDescent="0.35">
      <c r="A7" s="2">
        <v>43347</v>
      </c>
      <c r="B7">
        <v>202</v>
      </c>
      <c r="C7">
        <v>621</v>
      </c>
      <c r="D7">
        <v>368</v>
      </c>
      <c r="E7">
        <f>368+1596</f>
        <v>1964</v>
      </c>
      <c r="F7">
        <v>13</v>
      </c>
      <c r="G7">
        <v>103</v>
      </c>
      <c r="H7">
        <v>15</v>
      </c>
      <c r="I7">
        <f t="shared" si="0"/>
        <v>1.5795868772782502E-2</v>
      </c>
      <c r="J7">
        <f t="shared" si="1"/>
        <v>0.16666666666666666</v>
      </c>
      <c r="O7">
        <v>-16</v>
      </c>
    </row>
    <row r="8" spans="1:15" x14ac:dyDescent="0.35">
      <c r="A8" s="2">
        <v>43350</v>
      </c>
      <c r="B8">
        <v>183</v>
      </c>
      <c r="C8">
        <v>678</v>
      </c>
      <c r="D8">
        <v>402</v>
      </c>
      <c r="E8">
        <f>1964+402</f>
        <v>2366</v>
      </c>
      <c r="F8">
        <v>50</v>
      </c>
      <c r="G8">
        <v>102</v>
      </c>
      <c r="H8">
        <v>8</v>
      </c>
      <c r="I8">
        <f t="shared" si="0"/>
        <v>5.8072009291521488E-2</v>
      </c>
      <c r="J8">
        <f t="shared" si="1"/>
        <v>0.15384615384615385</v>
      </c>
      <c r="O8">
        <v>37</v>
      </c>
    </row>
    <row r="9" spans="1:15" x14ac:dyDescent="0.35">
      <c r="A9" s="2">
        <v>43351</v>
      </c>
      <c r="B9">
        <v>183</v>
      </c>
      <c r="C9">
        <v>678</v>
      </c>
      <c r="D9">
        <v>402</v>
      </c>
      <c r="E9">
        <f>2366+402</f>
        <v>2768</v>
      </c>
      <c r="F9">
        <v>50</v>
      </c>
      <c r="G9">
        <v>102</v>
      </c>
      <c r="H9">
        <v>8</v>
      </c>
      <c r="I9">
        <f t="shared" si="0"/>
        <v>5.8072009291521488E-2</v>
      </c>
      <c r="J9">
        <f t="shared" si="1"/>
        <v>0.15384615384615385</v>
      </c>
      <c r="O9">
        <v>0</v>
      </c>
    </row>
    <row r="10" spans="1:15" x14ac:dyDescent="0.35">
      <c r="A10" s="2">
        <v>43352</v>
      </c>
      <c r="B10">
        <v>184</v>
      </c>
      <c r="C10">
        <v>683</v>
      </c>
      <c r="D10">
        <v>410</v>
      </c>
      <c r="E10">
        <f>2768+410</f>
        <v>3178</v>
      </c>
      <c r="F10">
        <v>52</v>
      </c>
      <c r="G10">
        <v>92</v>
      </c>
      <c r="H10">
        <v>21</v>
      </c>
      <c r="I10">
        <f t="shared" si="0"/>
        <v>5.9976931949250287E-2</v>
      </c>
      <c r="J10">
        <f t="shared" si="1"/>
        <v>0.52500000000000002</v>
      </c>
      <c r="O10">
        <v>2</v>
      </c>
    </row>
    <row r="11" spans="1:15" x14ac:dyDescent="0.35">
      <c r="A11" s="2">
        <v>43354</v>
      </c>
      <c r="B11">
        <v>183</v>
      </c>
      <c r="C11">
        <v>716</v>
      </c>
      <c r="D11">
        <v>413</v>
      </c>
      <c r="E11">
        <f>3178+413</f>
        <v>3591</v>
      </c>
      <c r="F11">
        <v>3</v>
      </c>
      <c r="G11">
        <v>108</v>
      </c>
      <c r="H11">
        <v>14</v>
      </c>
      <c r="I11">
        <f t="shared" si="0"/>
        <v>3.3370411568409346E-3</v>
      </c>
      <c r="J11">
        <f t="shared" si="1"/>
        <v>0.13333333333333333</v>
      </c>
      <c r="O11">
        <v>-49</v>
      </c>
    </row>
    <row r="12" spans="1:15" x14ac:dyDescent="0.35">
      <c r="A12" s="2">
        <v>43357</v>
      </c>
      <c r="B12">
        <v>193</v>
      </c>
      <c r="C12">
        <v>743</v>
      </c>
      <c r="D12">
        <v>429</v>
      </c>
      <c r="E12">
        <f>3591+429</f>
        <v>4020</v>
      </c>
      <c r="F12">
        <v>6</v>
      </c>
      <c r="G12">
        <v>84</v>
      </c>
      <c r="H12">
        <v>10</v>
      </c>
      <c r="I12">
        <f t="shared" si="0"/>
        <v>6.41025641025641E-3</v>
      </c>
      <c r="J12">
        <f t="shared" si="1"/>
        <v>0.12820512820512819</v>
      </c>
      <c r="O12">
        <v>3</v>
      </c>
    </row>
    <row r="13" spans="1:15" x14ac:dyDescent="0.35">
      <c r="A13" s="2">
        <v>43359</v>
      </c>
      <c r="B13">
        <v>183</v>
      </c>
      <c r="C13">
        <v>771</v>
      </c>
      <c r="D13">
        <v>442</v>
      </c>
      <c r="E13">
        <f>4020+442</f>
        <v>4462</v>
      </c>
      <c r="F13">
        <v>3</v>
      </c>
      <c r="G13">
        <v>66</v>
      </c>
      <c r="H13">
        <v>24</v>
      </c>
      <c r="I13">
        <f t="shared" si="0"/>
        <v>3.1446540880503146E-3</v>
      </c>
      <c r="J13">
        <f t="shared" si="1"/>
        <v>0.38095238095238093</v>
      </c>
      <c r="O13">
        <v>-3</v>
      </c>
    </row>
    <row r="14" spans="1:15" x14ac:dyDescent="0.35">
      <c r="A14" s="2">
        <v>43360</v>
      </c>
      <c r="B14">
        <v>183</v>
      </c>
      <c r="C14">
        <v>771</v>
      </c>
      <c r="D14">
        <v>442</v>
      </c>
      <c r="E14">
        <f>4462+442</f>
        <v>4904</v>
      </c>
      <c r="F14">
        <v>3</v>
      </c>
      <c r="G14">
        <v>66</v>
      </c>
      <c r="H14">
        <v>24</v>
      </c>
      <c r="I14">
        <f t="shared" si="0"/>
        <v>3.1446540880503146E-3</v>
      </c>
      <c r="J14">
        <f t="shared" si="1"/>
        <v>0.38095238095238093</v>
      </c>
      <c r="O14">
        <v>0</v>
      </c>
    </row>
    <row r="15" spans="1:15" x14ac:dyDescent="0.35">
      <c r="A15" s="2">
        <v>43362</v>
      </c>
      <c r="B15">
        <v>186</v>
      </c>
      <c r="C15">
        <v>788</v>
      </c>
      <c r="D15">
        <v>463</v>
      </c>
      <c r="E15">
        <f>4904+463</f>
        <v>5367</v>
      </c>
      <c r="F15">
        <v>8</v>
      </c>
      <c r="G15">
        <v>82</v>
      </c>
      <c r="H15">
        <v>17</v>
      </c>
      <c r="I15">
        <f t="shared" si="0"/>
        <v>8.2135523613963042E-3</v>
      </c>
      <c r="J15">
        <f t="shared" si="1"/>
        <v>0.22972972972972974</v>
      </c>
      <c r="O15">
        <v>5</v>
      </c>
    </row>
    <row r="16" spans="1:15" x14ac:dyDescent="0.35">
      <c r="A16" s="2">
        <v>43364</v>
      </c>
      <c r="B16">
        <v>190</v>
      </c>
      <c r="C16">
        <v>818</v>
      </c>
      <c r="D16">
        <v>465</v>
      </c>
      <c r="E16">
        <f>5367+465</f>
        <v>5832</v>
      </c>
      <c r="F16">
        <v>12</v>
      </c>
      <c r="G16">
        <v>69</v>
      </c>
      <c r="H16">
        <v>9</v>
      </c>
      <c r="I16">
        <f t="shared" si="0"/>
        <v>1.1904761904761904E-2</v>
      </c>
      <c r="J16">
        <f t="shared" si="1"/>
        <v>0.15789473684210525</v>
      </c>
      <c r="O16">
        <v>4</v>
      </c>
    </row>
    <row r="17" spans="1:15" x14ac:dyDescent="0.35">
      <c r="A17" s="2">
        <v>43365</v>
      </c>
      <c r="B17">
        <v>190</v>
      </c>
      <c r="C17">
        <v>832</v>
      </c>
      <c r="D17">
        <v>468</v>
      </c>
      <c r="E17">
        <f>5832+468</f>
        <v>6300</v>
      </c>
      <c r="F17">
        <v>14</v>
      </c>
      <c r="G17">
        <v>83</v>
      </c>
      <c r="H17">
        <v>9</v>
      </c>
      <c r="I17">
        <f t="shared" si="0"/>
        <v>1.3698630136986301E-2</v>
      </c>
      <c r="J17">
        <f t="shared" si="1"/>
        <v>0.13043478260869565</v>
      </c>
      <c r="O17">
        <v>2</v>
      </c>
    </row>
    <row r="18" spans="1:15" x14ac:dyDescent="0.35">
      <c r="A18" s="2">
        <v>43366</v>
      </c>
      <c r="B18">
        <v>194</v>
      </c>
      <c r="C18">
        <v>854</v>
      </c>
      <c r="D18">
        <v>476</v>
      </c>
      <c r="E18">
        <f>6300+476</f>
        <v>6776</v>
      </c>
      <c r="F18">
        <v>17</v>
      </c>
      <c r="G18">
        <v>99</v>
      </c>
      <c r="H18">
        <v>10</v>
      </c>
      <c r="I18">
        <f t="shared" si="0"/>
        <v>1.6221374045801526E-2</v>
      </c>
      <c r="J18">
        <f t="shared" si="1"/>
        <v>0.12195121951219512</v>
      </c>
      <c r="O18">
        <v>3</v>
      </c>
    </row>
    <row r="19" spans="1:15" x14ac:dyDescent="0.35">
      <c r="A19" s="2">
        <v>43367</v>
      </c>
      <c r="B19">
        <v>198</v>
      </c>
      <c r="C19">
        <v>876</v>
      </c>
      <c r="D19">
        <v>481</v>
      </c>
      <c r="E19">
        <f>6776+481</f>
        <v>7257</v>
      </c>
      <c r="F19">
        <v>30</v>
      </c>
      <c r="G19">
        <v>93</v>
      </c>
      <c r="H19">
        <v>19</v>
      </c>
      <c r="I19">
        <f t="shared" si="0"/>
        <v>2.7932960893854747E-2</v>
      </c>
      <c r="J19">
        <f t="shared" si="1"/>
        <v>0.30158730158730157</v>
      </c>
      <c r="O19">
        <v>13</v>
      </c>
    </row>
    <row r="20" spans="1:15" x14ac:dyDescent="0.35">
      <c r="A20" s="2">
        <v>43369</v>
      </c>
      <c r="B20">
        <v>201</v>
      </c>
      <c r="C20">
        <v>902</v>
      </c>
      <c r="D20">
        <v>668</v>
      </c>
      <c r="E20">
        <f>7252+688</f>
        <v>7940</v>
      </c>
      <c r="F20">
        <v>9</v>
      </c>
      <c r="G20">
        <v>102</v>
      </c>
      <c r="H20">
        <v>16</v>
      </c>
      <c r="I20">
        <f t="shared" si="0"/>
        <v>8.1595648232094288E-3</v>
      </c>
      <c r="J20">
        <f t="shared" si="1"/>
        <v>0.17204301075268819</v>
      </c>
      <c r="O20">
        <v>-21</v>
      </c>
    </row>
    <row r="21" spans="1:15" x14ac:dyDescent="0.35">
      <c r="A21" s="2">
        <v>43373</v>
      </c>
      <c r="B21">
        <v>208</v>
      </c>
      <c r="C21">
        <v>961</v>
      </c>
      <c r="D21">
        <v>539</v>
      </c>
      <c r="E21">
        <f>7940+539</f>
        <v>8479</v>
      </c>
      <c r="F21">
        <v>8</v>
      </c>
      <c r="G21">
        <v>112</v>
      </c>
      <c r="H21">
        <v>13</v>
      </c>
      <c r="I21">
        <f t="shared" si="0"/>
        <v>6.8434559452523521E-3</v>
      </c>
      <c r="J21">
        <f t="shared" si="1"/>
        <v>0.125</v>
      </c>
      <c r="O21">
        <v>-1</v>
      </c>
    </row>
    <row r="22" spans="1:15" x14ac:dyDescent="0.35">
      <c r="A22" s="2">
        <v>43374</v>
      </c>
      <c r="B22">
        <v>222</v>
      </c>
      <c r="C22">
        <v>977</v>
      </c>
      <c r="D22">
        <v>562</v>
      </c>
      <c r="E22">
        <f>8479+562</f>
        <v>9041</v>
      </c>
      <c r="F22">
        <v>25</v>
      </c>
      <c r="G22">
        <v>114</v>
      </c>
      <c r="H22">
        <v>29</v>
      </c>
      <c r="I22">
        <f t="shared" si="0"/>
        <v>2.0850708924103418E-2</v>
      </c>
      <c r="J22">
        <f t="shared" si="1"/>
        <v>0.3258426966292135</v>
      </c>
      <c r="O22">
        <v>17</v>
      </c>
    </row>
    <row r="24" spans="1:15" x14ac:dyDescent="0.35">
      <c r="A24" t="s">
        <v>9</v>
      </c>
      <c r="D24">
        <f>SUM(D2:D22)</f>
        <v>9026</v>
      </c>
      <c r="G24">
        <f>SUM(G2:G22)</f>
        <v>1930</v>
      </c>
      <c r="H24">
        <f>SUM(H2:H22)</f>
        <v>333</v>
      </c>
      <c r="I24">
        <f>SUM(I2:I22)/21</f>
        <v>2.1776787717053488E-2</v>
      </c>
      <c r="J24">
        <f>SUM(J2:J22)/21</f>
        <v>0.22810982334702939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2018-04-18T01:08:19Z</dcterms:modified>
</cp:coreProperties>
</file>