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bootcamp\Module 1\Crowdfunding Analysis\"/>
    </mc:Choice>
  </mc:AlternateContent>
  <xr:revisionPtr revIDLastSave="0" documentId="13_ncr:1_{EB03739B-B4EC-4333-B2F5-CEFE9DC9589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Chart1" sheetId="9" r:id="rId1"/>
    <sheet name="Data" sheetId="1" r:id="rId2"/>
    <sheet name="Failed US Kickstarters" sheetId="7" r:id="rId3"/>
    <sheet name="Descriptive Statistics" sheetId="8" r:id="rId4"/>
    <sheet name="Successful US Kickstarters" sheetId="6" r:id="rId5"/>
    <sheet name="Eidenburgh Research" sheetId="5" r:id="rId6"/>
    <sheet name="Parent Category Statistics" sheetId="2" r:id="rId7"/>
    <sheet name="Subcategory Statistics" sheetId="3" r:id="rId8"/>
    <sheet name="Outcomes by Month Launched" sheetId="4" r:id="rId9"/>
  </sheets>
  <definedNames>
    <definedName name="_xlnm._FilterDatabase" localSheetId="1" hidden="1">Data!$A$1:$T$4115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B13" i="8"/>
  <c r="B12" i="8"/>
  <c r="B11" i="8"/>
  <c r="B10" i="8"/>
  <c r="B9" i="8"/>
  <c r="C6" i="8"/>
  <c r="C5" i="8"/>
  <c r="B7" i="8"/>
  <c r="C13" i="8"/>
  <c r="B6" i="8"/>
  <c r="C12" i="8"/>
  <c r="B5" i="8"/>
  <c r="C11" i="8"/>
  <c r="C4" i="8"/>
  <c r="B4" i="8"/>
  <c r="C10" i="8"/>
  <c r="C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1125" i="1"/>
  <c r="O1132" i="1"/>
  <c r="O1717" i="1"/>
  <c r="O3942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1131" i="1"/>
  <c r="O4044" i="1"/>
  <c r="O902" i="1"/>
  <c r="O3963" i="1"/>
  <c r="O4043" i="1"/>
  <c r="O779" i="1"/>
  <c r="O2432" i="1"/>
  <c r="O1094" i="1"/>
  <c r="O2892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2861" i="1"/>
  <c r="O3889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9" i="1"/>
  <c r="O4088" i="1"/>
  <c r="O2138" i="1"/>
  <c r="O1488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2656" i="1"/>
  <c r="O1074" i="1"/>
  <c r="O1877" i="1"/>
  <c r="O2582" i="1"/>
  <c r="O472" i="1"/>
  <c r="O1705" i="1"/>
  <c r="O1987" i="1"/>
  <c r="O186" i="1"/>
  <c r="O2921" i="1"/>
  <c r="O548" i="1"/>
  <c r="O507" i="1"/>
  <c r="O2404" i="1"/>
  <c r="O684" i="1"/>
  <c r="O1117" i="1"/>
  <c r="O2750" i="1"/>
  <c r="O2781" i="1"/>
  <c r="O563" i="1"/>
  <c r="O2382" i="1"/>
  <c r="O2864" i="1"/>
  <c r="O1579" i="1"/>
  <c r="O2357" i="1"/>
  <c r="O2683" i="1"/>
  <c r="O1419" i="1"/>
  <c r="O3642" i="1"/>
  <c r="O3085" i="1"/>
  <c r="O588" i="1"/>
  <c r="O1084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880" i="1"/>
  <c r="O999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127" i="1"/>
  <c r="O4018" i="1"/>
  <c r="O3997" i="1"/>
  <c r="O3677" i="1"/>
  <c r="O3080" i="1"/>
  <c r="O2697" i="1"/>
  <c r="O890" i="1"/>
  <c r="O1410" i="1"/>
  <c r="O1150" i="1"/>
  <c r="O26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436" i="1"/>
  <c r="O1574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02" i="1"/>
  <c r="O392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513" i="1"/>
  <c r="O2777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558" i="1"/>
  <c r="O3069" i="1"/>
  <c r="O895" i="1"/>
  <c r="O181" i="1"/>
  <c r="O1365" i="1"/>
  <c r="O3417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2345" i="1"/>
  <c r="O3117" i="1"/>
  <c r="O3103" i="1"/>
  <c r="O2857" i="1"/>
  <c r="O4041" i="1"/>
  <c r="O850" i="1"/>
  <c r="O855" i="1"/>
  <c r="O1824" i="1"/>
  <c r="O2114" i="1"/>
  <c r="O2925" i="1"/>
  <c r="O423" i="1"/>
  <c r="O590" i="1"/>
  <c r="O4040" i="1"/>
  <c r="O1851" i="1"/>
  <c r="O1925" i="1"/>
  <c r="O884" i="1"/>
  <c r="O719" i="1"/>
  <c r="O2124" i="1"/>
  <c r="O2426" i="1"/>
  <c r="O829" i="1"/>
  <c r="O2742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831" i="1"/>
  <c r="O1837" i="1"/>
  <c r="O3653" i="1"/>
  <c r="O3114" i="1"/>
  <c r="O4" i="1"/>
  <c r="O3751" i="1"/>
  <c r="O3257" i="1"/>
  <c r="O3970" i="1"/>
  <c r="O3565" i="1"/>
  <c r="O1148" i="1"/>
  <c r="O2583" i="1"/>
  <c r="O3527" i="1"/>
  <c r="O3833" i="1"/>
  <c r="O3323" i="1"/>
  <c r="O3135" i="1"/>
  <c r="O3321" i="1"/>
  <c r="O3994" i="1"/>
  <c r="O3890" i="1"/>
  <c r="O3183" i="1"/>
  <c r="O820" i="1"/>
  <c r="O858" i="1"/>
  <c r="O2457" i="1"/>
  <c r="O2899" i="1"/>
  <c r="O3936" i="1"/>
  <c r="O2754" i="1"/>
  <c r="O1614" i="1"/>
  <c r="O3516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106" i="1"/>
  <c r="O377" i="1"/>
  <c r="O2144" i="1"/>
  <c r="O388" i="1"/>
  <c r="O2955" i="1"/>
  <c r="O1289" i="1"/>
  <c r="O2817" i="1"/>
  <c r="O3702" i="1"/>
  <c r="O2146" i="1"/>
  <c r="O2492" i="1"/>
  <c r="O3087" i="1"/>
  <c r="O2098" i="1"/>
  <c r="O1296" i="1"/>
  <c r="O340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461" i="1"/>
  <c r="O3535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60" i="1"/>
  <c r="O3987" i="1"/>
  <c r="O1041" i="1"/>
  <c r="O881" i="1"/>
  <c r="O3075" i="1"/>
  <c r="O3133" i="1"/>
  <c r="O1725" i="1"/>
  <c r="O2879" i="1"/>
  <c r="O1578" i="1"/>
  <c r="O3867" i="1"/>
  <c r="O3347" i="1"/>
  <c r="O3415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2819" i="1"/>
  <c r="O357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2302" i="1"/>
  <c r="O3329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613" i="1"/>
  <c r="O2671" i="1"/>
  <c r="O1862" i="1"/>
  <c r="O1840" i="1"/>
  <c r="O2770" i="1"/>
  <c r="O2995" i="1"/>
  <c r="O1662" i="1"/>
  <c r="O1882" i="1"/>
  <c r="O3040" i="1"/>
  <c r="O3566" i="1"/>
  <c r="O2299" i="1"/>
  <c r="O3908" i="1"/>
  <c r="O3601" i="1"/>
  <c r="O1213" i="1"/>
  <c r="O1615" i="1"/>
  <c r="O2221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374" i="1"/>
  <c r="O3561" i="1"/>
  <c r="O3670" i="1"/>
  <c r="O1208" i="1"/>
  <c r="O2106" i="1"/>
  <c r="O3128" i="1"/>
  <c r="O871" i="1"/>
  <c r="O782" i="1"/>
  <c r="O813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1622" i="1"/>
  <c r="O3621" i="1"/>
  <c r="O1310" i="1"/>
  <c r="O2207" i="1"/>
  <c r="O2891" i="1"/>
  <c r="O3534" i="1"/>
  <c r="O2706" i="1"/>
  <c r="O3199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859" i="1"/>
  <c r="O1644" i="1"/>
  <c r="O3668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033" i="1"/>
  <c r="O3429" i="1"/>
  <c r="O3495" i="1"/>
  <c r="O3583" i="1"/>
  <c r="O3766" i="1"/>
  <c r="O857" i="1"/>
  <c r="O3229" i="1"/>
  <c r="O3580" i="1"/>
  <c r="O2489" i="1"/>
  <c r="O2288" i="1"/>
  <c r="O1604" i="1"/>
  <c r="O2297" i="1"/>
  <c r="O3703" i="1"/>
  <c r="O3078" i="1"/>
  <c r="O87" i="1"/>
  <c r="O19" i="1"/>
  <c r="O3503" i="1"/>
  <c r="O3660" i="1"/>
  <c r="O1379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2084" i="1"/>
  <c r="O3253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1653" i="1"/>
  <c r="O2121" i="1"/>
  <c r="O3522" i="1"/>
  <c r="O3729" i="1"/>
  <c r="O3596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2536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988" i="1"/>
  <c r="O3209" i="1"/>
  <c r="O760" i="1"/>
  <c r="O1349" i="1"/>
  <c r="O3489" i="1"/>
  <c r="O2811" i="1"/>
  <c r="O3563" i="1"/>
  <c r="O3270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116" i="1"/>
  <c r="O2827" i="1"/>
  <c r="O3698" i="1"/>
  <c r="O3416" i="1"/>
  <c r="O3170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934" i="1"/>
  <c r="O2446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519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498" i="1"/>
  <c r="O2824" i="1"/>
  <c r="O3334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527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  <c r="C7" i="8" l="1"/>
</calcChain>
</file>

<file path=xl/sharedStrings.xml><?xml version="1.0" encoding="utf-8"?>
<sst xmlns="http://schemas.openxmlformats.org/spreadsheetml/2006/main" count="38386" uniqueCount="8399">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</sst>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1" applyNumberFormat="1" applyFont="1"/>
    <xf numFmtId="169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2-4BFC-A9CB-D7991AEDE3D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2-4BFC-A9CB-D7991AEDE3D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2-4BFC-A9CB-D7991AEDE3D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C2-4BFC-A9CB-D7991AEDE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53439"/>
        <c:axId val="58351775"/>
      </c:barChart>
      <c:catAx>
        <c:axId val="5835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1775"/>
        <c:crosses val="autoZero"/>
        <c:auto val="1"/>
        <c:lblAlgn val="ctr"/>
        <c:lblOffset val="100"/>
        <c:noMultiLvlLbl val="0"/>
      </c:catAx>
      <c:valAx>
        <c:axId val="5835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8-4A19-B157-BA1AE31E93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8-4A19-B157-BA1AE31E93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18-4A19-B157-BA1AE31E93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18-4A19-B157-BA1AE31E9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684671"/>
        <c:axId val="295687999"/>
      </c:barChart>
      <c:catAx>
        <c:axId val="29568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87999"/>
        <c:crosses val="autoZero"/>
        <c:auto val="1"/>
        <c:lblAlgn val="ctr"/>
        <c:lblOffset val="100"/>
        <c:noMultiLvlLbl val="0"/>
      </c:catAx>
      <c:valAx>
        <c:axId val="29568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8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Month Launched!PivotTable3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Month Launched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 Launched'!$B$4:$B$5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E-44E2-9970-15BEACBB0968}"/>
            </c:ext>
          </c:extLst>
        </c:ser>
        <c:ser>
          <c:idx val="1"/>
          <c:order val="1"/>
          <c:tx>
            <c:strRef>
              <c:f>'Outcomes by Month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E-44E2-9970-15BEACBB0968}"/>
            </c:ext>
          </c:extLst>
        </c:ser>
        <c:ser>
          <c:idx val="2"/>
          <c:order val="2"/>
          <c:tx>
            <c:strRef>
              <c:f>'Outcomes by Month Launched'!$D$4:$D$5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E-44E2-9970-15BEACBB0968}"/>
            </c:ext>
          </c:extLst>
        </c:ser>
        <c:ser>
          <c:idx val="3"/>
          <c:order val="3"/>
          <c:tx>
            <c:strRef>
              <c:f>'Outcomes by Month Launched'!$E$4:$E$5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FE-44E2-9970-15BEACBB0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191183"/>
        <c:axId val="482189519"/>
      </c:lineChart>
      <c:catAx>
        <c:axId val="48219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89519"/>
        <c:crosses val="autoZero"/>
        <c:auto val="1"/>
        <c:lblAlgn val="ctr"/>
        <c:lblOffset val="100"/>
        <c:noMultiLvlLbl val="0"/>
      </c:catAx>
      <c:valAx>
        <c:axId val="48218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9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&amp; Pledged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&amp; Pledged for Musicals in Great Britain</a:t>
          </a:r>
        </a:p>
      </cx:txPr>
    </cx:title>
    <cx:plotArea>
      <cx:plotAreaRegion>
        <cx:series layoutId="boxWhisker" uniqueId="{A6D0AAD5-A37F-46A9-9D50-40BC981A4224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3F56857F-69E7-48F9-AE26-5710D7A2D369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B8983F-D29E-4FC3-8F45-AE0AA0C81088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28D42E-5277-4394-A3E4-4228D44B73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03D47B-C4F1-470B-BC71-8B8B931CBA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12</xdr:row>
      <xdr:rowOff>142875</xdr:rowOff>
    </xdr:from>
    <xdr:to>
      <xdr:col>17</xdr:col>
      <xdr:colOff>571500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E57F7-1230-4923-8015-9D3834BC4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13</xdr:row>
      <xdr:rowOff>157162</xdr:rowOff>
    </xdr:from>
    <xdr:to>
      <xdr:col>21</xdr:col>
      <xdr:colOff>571500</xdr:colOff>
      <xdr:row>40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07A1F-D0B8-4C65-9E58-D2BB5F86A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371475</xdr:colOff>
      <xdr:row>20</xdr:row>
      <xdr:rowOff>166687</xdr:rowOff>
    </xdr:from>
    <xdr:to>
      <xdr:col>19</xdr:col>
      <xdr:colOff>66675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E0417-EB18-475E-AC42-C4F3E65A4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Buccola" refreshedDate="44357.898242592593" createdVersion="7" refreshedVersion="7" minRefreshableVersion="3" recordCount="4114" xr:uid="{B79D39BE-534F-4F38-96DA-C72DDFE238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Buccola" refreshedDate="44357.908232060188" createdVersion="7" refreshedVersion="7" minRefreshableVersion="3" recordCount="4114" xr:uid="{6BA93B96-5E99-4CD5-88A4-686FC6D0892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C9915-65D0-41C8-8757-D20166EA1AD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C3485-46B9-49C4-8C1F-FD53ABD273D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9614C-BEC2-45D3-B2F5-6E85DF8FC0F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3284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1">
      <colorScale>
        <cfvo type="percent" val="0"/>
        <cfvo type="percent" val="10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E2A70-D118-463C-A108-C09E7F3886C5}">
  <dimension ref="A1:T251"/>
  <sheetViews>
    <sheetView workbookViewId="0">
      <selection activeCell="R3" sqref="R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O1:P1 O2:O251">
    <cfRule type="colorScale" priority="1">
      <colorScale>
        <cfvo type="percent" val="0"/>
        <cfvo type="percent" val="100"/>
        <color rgb="FFFF7128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95791-27E8-4F06-8103-46E9B4F258DC}">
  <dimension ref="A1:C14"/>
  <sheetViews>
    <sheetView workbookViewId="0">
      <selection activeCell="G19" sqref="G19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4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8386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8391</v>
      </c>
      <c r="B4" s="14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8392</v>
      </c>
      <c r="B5" s="14">
        <f>_xlfn.QUARTILE.EXC('Successful US Kickstarters'!D:D,3)</f>
        <v>5000</v>
      </c>
      <c r="C5" s="14">
        <f>_xlfn.QUARTILE.EXC('Successful US Kickstarters'!E:E,3)</f>
        <v>5699</v>
      </c>
    </row>
    <row r="6" spans="1:3" x14ac:dyDescent="0.25">
      <c r="A6" t="s">
        <v>8393</v>
      </c>
      <c r="B6" s="14">
        <f>_xlfn.QUARTILE.EXC('Successful US Kickstarters'!D:D,1)</f>
        <v>1500</v>
      </c>
      <c r="C6" s="14">
        <f>_xlfn.QUARTILE.EXC('Successful US Kickstarters'!E:E,1)</f>
        <v>1716.5074999999999</v>
      </c>
    </row>
    <row r="7" spans="1:3" x14ac:dyDescent="0.25">
      <c r="A7" t="s">
        <v>8394</v>
      </c>
      <c r="B7" s="15">
        <f>B5-B6</f>
        <v>3500</v>
      </c>
      <c r="C7" s="15">
        <f>C5-C6</f>
        <v>3982.4925000000003</v>
      </c>
    </row>
    <row r="8" spans="1:3" x14ac:dyDescent="0.25">
      <c r="B8" s="15"/>
      <c r="C8" s="15"/>
    </row>
    <row r="9" spans="1:3" x14ac:dyDescent="0.25">
      <c r="A9" t="s">
        <v>8387</v>
      </c>
      <c r="B9" s="14">
        <f>AVERAGE('Successful US Kickstarters'!D:D)</f>
        <v>5048.8786407766993</v>
      </c>
      <c r="C9" s="15">
        <f>AVERAGE('Failed US Kickstarters'!E:E)</f>
        <v>558.65484000000004</v>
      </c>
    </row>
    <row r="10" spans="1:3" x14ac:dyDescent="0.25">
      <c r="A10" t="s">
        <v>8388</v>
      </c>
      <c r="B10" s="15">
        <f>MEDIAN('Successful US Kickstarters'!D:D)</f>
        <v>3000</v>
      </c>
      <c r="C10" s="15">
        <f>MEDIAN('Failed US Kickstarters'!E:E)</f>
        <v>103</v>
      </c>
    </row>
    <row r="11" spans="1:3" x14ac:dyDescent="0.25">
      <c r="A11" t="s">
        <v>8395</v>
      </c>
      <c r="B11" s="14">
        <f>_xlfn.STDEV.P('Successful US Kickstarters'!D:D)</f>
        <v>7748.7537726373303</v>
      </c>
      <c r="C11" s="15">
        <f>_xlfn.STDEV.P('Failed US Kickstarters'!E:E)</f>
        <v>1330.5230280400915</v>
      </c>
    </row>
    <row r="12" spans="1:3" x14ac:dyDescent="0.25">
      <c r="A12" t="s">
        <v>8396</v>
      </c>
      <c r="B12" s="14">
        <f>_xlfn.QUARTILE.EXC('Successful US Kickstarters'!D:D,3)</f>
        <v>5000</v>
      </c>
      <c r="C12" s="15">
        <f>_xlfn.QUARTILE.EXC('Failed US Kickstarters'!E:E,3)</f>
        <v>501</v>
      </c>
    </row>
    <row r="13" spans="1:3" x14ac:dyDescent="0.25">
      <c r="A13" t="s">
        <v>8397</v>
      </c>
      <c r="B13" s="14">
        <f>_xlfn.QUARTILE.EXC('Successful US Kickstarters'!D:D,1)</f>
        <v>1500</v>
      </c>
      <c r="C13" s="15">
        <f>_xlfn.QUARTILE.EXC('Failed US Kickstarters'!E:E,1)</f>
        <v>9.25</v>
      </c>
    </row>
    <row r="14" spans="1:3" x14ac:dyDescent="0.25">
      <c r="A14" t="s">
        <v>8398</v>
      </c>
      <c r="B14" s="15">
        <f>B12-B13</f>
        <v>3500</v>
      </c>
      <c r="C14" s="15">
        <f>C12-C13</f>
        <v>491.75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8BAD-C45D-41B8-97F0-92ACE1EF92CE}">
  <dimension ref="A1:T413"/>
  <sheetViews>
    <sheetView workbookViewId="0">
      <selection activeCell="Z2" sqref="Z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O2:O413 O1:P1">
    <cfRule type="colorScale" priority="1">
      <colorScale>
        <cfvo type="percent" val="0"/>
        <cfvo type="percent" val="100"/>
        <color rgb="FFFF7128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265B-EECD-4F6A-B073-9DDDE96578D2}">
  <dimension ref="A1:F6"/>
  <sheetViews>
    <sheetView workbookViewId="0">
      <selection activeCell="K9" sqref="K9"/>
    </sheetView>
  </sheetViews>
  <sheetFormatPr defaultRowHeight="15" x14ac:dyDescent="0.25"/>
  <cols>
    <col min="1" max="1" width="33.5703125" bestFit="1" customWidth="1"/>
    <col min="2" max="2" width="26.85546875" customWidth="1"/>
    <col min="6" max="6" width="11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VLOOKUP(A2,Data!B:C,2,FALSE)</f>
        <v>Help us get actor-writer Ian Bonar's debut play - a hilarious, heartbreaking story of grief and loss - to the 2016 Edinburgh Fringe.</v>
      </c>
      <c r="C2">
        <f>VLOOKUP(A2,Data!B:E,3,FALSE)</f>
        <v>2000</v>
      </c>
      <c r="D2">
        <f>VLOOKUP(A2,Data!B:E,4,FALSE)</f>
        <v>2020</v>
      </c>
      <c r="E2">
        <f>VLOOKUP(A2,Data!B:P,15,FALSE)</f>
        <v>51.79</v>
      </c>
      <c r="F2">
        <f>VLOOKUP(A2,Data!B:L,11,FALSE)</f>
        <v>39</v>
      </c>
    </row>
    <row r="3" spans="1:6" x14ac:dyDescent="0.25">
      <c r="A3" t="s">
        <v>3616</v>
      </c>
      <c r="B3" t="str">
        <f>VLOOKUP(A3,Data!B:C,2,FALSE)</f>
        <v>The play yet to be described as "A surefire Edinburgh Fringe Festival Cult Hit". Coming to the Underbelly, Edinburgh, 5th-30th August.</v>
      </c>
      <c r="C3">
        <f>VLOOKUP(A3,Data!B:E,3,FALSE)</f>
        <v>2000</v>
      </c>
      <c r="D3">
        <f>VLOOKUP(A3,Data!B:E,4,FALSE)</f>
        <v>2020</v>
      </c>
      <c r="E3">
        <f>VLOOKUP(A3,Data!B:P,15,FALSE)</f>
        <v>36.07</v>
      </c>
      <c r="F3">
        <f>VLOOKUP(A3,Data!B:L,11,FALSE)</f>
        <v>56</v>
      </c>
    </row>
    <row r="4" spans="1:6" x14ac:dyDescent="0.25">
      <c r="A4" t="s">
        <v>3178</v>
      </c>
      <c r="B4" t="str">
        <f>VLOOKUP(A4,Data!B:C,2,FALSE)</f>
        <v>Cutting Off Kate Bush is a one-woman show written &amp; performed by Lucy Benson-Brown, premiering at the Edinburgh Fringe Festival 2014</v>
      </c>
      <c r="C4">
        <f>VLOOKUP(A4,Data!B:E,3,FALSE)</f>
        <v>1500</v>
      </c>
      <c r="D4">
        <f>VLOOKUP(A4,Data!B:E,4,FALSE)</f>
        <v>2576</v>
      </c>
      <c r="E4">
        <f>VLOOKUP(A4,Data!B:P,15,FALSE)</f>
        <v>33.03</v>
      </c>
      <c r="F4">
        <f>VLOOKUP(A4,Data!B:L,11,FALSE)</f>
        <v>78</v>
      </c>
    </row>
    <row r="5" spans="1:6" x14ac:dyDescent="0.25">
      <c r="A5" t="s">
        <v>3329</v>
      </c>
      <c r="B5" t="str">
        <f>VLOOKUP(A5,Data!B:C,2,FALSE)</f>
        <v>Jestia and Raedon is a brand new romantic comedy play going to the Edinburgh Fringe Festival this summer.</v>
      </c>
      <c r="C5">
        <f>VLOOKUP(A5,Data!B:E,3,FALSE)</f>
        <v>1000</v>
      </c>
      <c r="D5">
        <f>VLOOKUP(A5,Data!B:E,4,FALSE)</f>
        <v>1168</v>
      </c>
      <c r="E5">
        <f>VLOOKUP(A5,Data!B:P,15,FALSE)</f>
        <v>44.92</v>
      </c>
      <c r="F5">
        <f>VLOOKUP(A5,Data!B:L,11,FALSE)</f>
        <v>26</v>
      </c>
    </row>
    <row r="6" spans="1:6" x14ac:dyDescent="0.25">
      <c r="A6" t="s">
        <v>3221</v>
      </c>
      <c r="B6" t="str">
        <f>VLOOKUP(A6,Data!B:C,2,FALSE)</f>
        <v>A one-man show about love, loss, and motorways, written &amp; performed by Ben Norris. Help us get to the 2015 Edinburgh Fringe and beyond!</v>
      </c>
      <c r="C6">
        <f>VLOOKUP(A6,Data!B:E,3,FALSE)</f>
        <v>4000</v>
      </c>
      <c r="D6">
        <f>VLOOKUP(A6,Data!B:E,4,FALSE)</f>
        <v>4137</v>
      </c>
      <c r="E6">
        <f>VLOOKUP(A6,Data!B:P,15,FALSE)</f>
        <v>36.61</v>
      </c>
      <c r="F6">
        <f>VLOOKUP(A6,Data!B:L,11,FALSE)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DD46-8116-4367-8A6B-4E0EA41DEE38}">
  <dimension ref="A1:F14"/>
  <sheetViews>
    <sheetView workbookViewId="0">
      <selection activeCell="G32" sqref="G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1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9151-8A86-42AB-82B9-B01FA7D1A4F7}">
  <dimension ref="A1:F43"/>
  <sheetViews>
    <sheetView workbookViewId="0">
      <selection activeCell="O9" sqref="O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8224</v>
      </c>
    </row>
    <row r="2" spans="1:6" x14ac:dyDescent="0.25">
      <c r="A2" s="9" t="s">
        <v>8358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8314</v>
      </c>
      <c r="B6" s="11"/>
      <c r="C6" s="11">
        <v>14</v>
      </c>
      <c r="D6" s="11"/>
      <c r="E6" s="11"/>
      <c r="F6" s="11">
        <v>14</v>
      </c>
    </row>
    <row r="7" spans="1:6" x14ac:dyDescent="0.25">
      <c r="A7" s="10" t="s">
        <v>8342</v>
      </c>
      <c r="B7" s="11">
        <v>3</v>
      </c>
      <c r="C7" s="11"/>
      <c r="D7" s="11"/>
      <c r="E7" s="11"/>
      <c r="F7" s="11">
        <v>3</v>
      </c>
    </row>
    <row r="8" spans="1:6" x14ac:dyDescent="0.25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5">
      <c r="A9" s="10" t="s">
        <v>8352</v>
      </c>
      <c r="B9" s="11"/>
      <c r="C9" s="11"/>
      <c r="D9" s="11"/>
      <c r="E9" s="11">
        <v>5</v>
      </c>
      <c r="F9" s="11">
        <v>5</v>
      </c>
    </row>
    <row r="10" spans="1:6" x14ac:dyDescent="0.25">
      <c r="A10" s="10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0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0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0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0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0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0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0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0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0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0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0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0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0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0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0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0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0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0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0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0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0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0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0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0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0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0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0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0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0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0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0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0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DFC0-EE56-4FD0-BC57-BC924D5DDEB2}">
  <dimension ref="A1:F18"/>
  <sheetViews>
    <sheetView workbookViewId="0">
      <selection activeCell="M17" sqref="M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8363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Data</vt:lpstr>
      <vt:lpstr>Failed US Kickstarters</vt:lpstr>
      <vt:lpstr>Descriptive Statistics</vt:lpstr>
      <vt:lpstr>Successful US Kickstarters</vt:lpstr>
      <vt:lpstr>Eidenburgh Research</vt:lpstr>
      <vt:lpstr>Parent Category Statistics</vt:lpstr>
      <vt:lpstr>Subcategory Statistics</vt:lpstr>
      <vt:lpstr>Outcomes by Month Launched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Johnny Buccola</cp:lastModifiedBy>
  <dcterms:created xsi:type="dcterms:W3CDTF">2017-04-20T15:17:24Z</dcterms:created>
  <dcterms:modified xsi:type="dcterms:W3CDTF">2021-06-15T23:55:20Z</dcterms:modified>
</cp:coreProperties>
</file>