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284" documentId="11_0DCA1BE03060B47335904A28D10CE1305AD52F61" xr6:coauthVersionLast="41" xr6:coauthVersionMax="43" xr10:uidLastSave="{30B02B6F-E345-4758-A8BE-CCC454FC94D4}"/>
  <bookViews>
    <workbookView xWindow="-120" yWindow="-120" windowWidth="29040" windowHeight="15840" activeTab="1" xr2:uid="{00000000-000D-0000-FFFF-FFFF00000000}"/>
  </bookViews>
  <sheets>
    <sheet name="Sheet1" sheetId="1" r:id="rId1"/>
    <sheet name="Sheet2" sheetId="2" r:id="rId2"/>
    <sheet name="cRe" sheetId="4" r:id="rId3"/>
    <sheet name="mesh_study"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2" i="2" l="1"/>
  <c r="K72" i="2" s="1"/>
  <c r="G71" i="2"/>
  <c r="K71" i="2" s="1"/>
  <c r="G70" i="2"/>
  <c r="K70" i="2" s="1"/>
  <c r="G69" i="2"/>
  <c r="K69" i="2" s="1"/>
  <c r="G68" i="2"/>
  <c r="K68" i="2" s="1"/>
  <c r="G67" i="2"/>
  <c r="K67" i="2" s="1"/>
  <c r="G66" i="2"/>
  <c r="K66" i="2" s="1"/>
  <c r="G65" i="2"/>
  <c r="K65" i="2" s="1"/>
  <c r="G62" i="2"/>
  <c r="K62" i="2" s="1"/>
  <c r="G61" i="2"/>
  <c r="K61" i="2" s="1"/>
  <c r="G60" i="2"/>
  <c r="K60" i="2" s="1"/>
  <c r="G59" i="2"/>
  <c r="K59" i="2" s="1"/>
  <c r="G58" i="2"/>
  <c r="K58" i="2" s="1"/>
  <c r="G57" i="2"/>
  <c r="H57" i="2" s="1"/>
  <c r="O57" i="2" s="1"/>
  <c r="G56" i="2"/>
  <c r="K56" i="2" s="1"/>
  <c r="G55" i="2"/>
  <c r="K55" i="2" s="1"/>
  <c r="G52" i="2"/>
  <c r="H52" i="2" s="1"/>
  <c r="O52" i="2" s="1"/>
  <c r="G51" i="2"/>
  <c r="K51" i="2" s="1"/>
  <c r="G50" i="2"/>
  <c r="H50" i="2" s="1"/>
  <c r="O50" i="2" s="1"/>
  <c r="G49" i="2"/>
  <c r="K49" i="2" s="1"/>
  <c r="G48" i="2"/>
  <c r="H48" i="2" s="1"/>
  <c r="O48" i="2" s="1"/>
  <c r="G47" i="2"/>
  <c r="K47" i="2" s="1"/>
  <c r="G46" i="2"/>
  <c r="H46" i="2" s="1"/>
  <c r="O46" i="2" s="1"/>
  <c r="G45" i="2"/>
  <c r="K45" i="2" s="1"/>
  <c r="G43" i="2"/>
  <c r="H43" i="2" s="1"/>
  <c r="O43" i="2" s="1"/>
  <c r="G42" i="2"/>
  <c r="K42" i="2" s="1"/>
  <c r="G41" i="2"/>
  <c r="H41" i="2" s="1"/>
  <c r="O41" i="2" s="1"/>
  <c r="G40" i="2"/>
  <c r="K40" i="2" s="1"/>
  <c r="G39" i="2"/>
  <c r="H39" i="2" s="1"/>
  <c r="O39" i="2" s="1"/>
  <c r="G38" i="2"/>
  <c r="K38" i="2" s="1"/>
  <c r="G37" i="2"/>
  <c r="H37" i="2" s="1"/>
  <c r="O37" i="2" s="1"/>
  <c r="G36" i="2"/>
  <c r="K36" i="2" s="1"/>
  <c r="H32" i="2"/>
  <c r="H34" i="2"/>
  <c r="O34" i="2" s="1"/>
  <c r="G28" i="2"/>
  <c r="K28" i="2" s="1"/>
  <c r="G29" i="2"/>
  <c r="K29" i="2" s="1"/>
  <c r="G30" i="2"/>
  <c r="H30" i="2" s="1"/>
  <c r="O30" i="2" s="1"/>
  <c r="G31" i="2"/>
  <c r="H31" i="2" s="1"/>
  <c r="O31" i="2" s="1"/>
  <c r="G32" i="2"/>
  <c r="K32" i="2" s="1"/>
  <c r="G33" i="2"/>
  <c r="K33" i="2" s="1"/>
  <c r="G34" i="2"/>
  <c r="K34" i="2" s="1"/>
  <c r="H10" i="2"/>
  <c r="O10" i="2" s="1"/>
  <c r="H15" i="2"/>
  <c r="O15" i="2" s="1"/>
  <c r="G10" i="2"/>
  <c r="K10" i="2" s="1"/>
  <c r="G11" i="2"/>
  <c r="K11" i="2" s="1"/>
  <c r="G12" i="2"/>
  <c r="H12" i="2" s="1"/>
  <c r="O12" i="2" s="1"/>
  <c r="G13" i="2"/>
  <c r="K13" i="2" s="1"/>
  <c r="G14" i="2"/>
  <c r="H14" i="2" s="1"/>
  <c r="G15" i="2"/>
  <c r="K15" i="2" s="1"/>
  <c r="G16" i="2"/>
  <c r="K16" i="2" s="1"/>
  <c r="G19" i="2"/>
  <c r="K19" i="2" s="1"/>
  <c r="G20" i="2"/>
  <c r="K20" i="2" s="1"/>
  <c r="G21" i="2"/>
  <c r="K21" i="2" s="1"/>
  <c r="G22" i="2"/>
  <c r="K22" i="2" s="1"/>
  <c r="G23" i="2"/>
  <c r="H23" i="2" s="1"/>
  <c r="O23" i="2" s="1"/>
  <c r="G24" i="2"/>
  <c r="K24" i="2" s="1"/>
  <c r="G25" i="2"/>
  <c r="H25" i="2" s="1"/>
  <c r="O25" i="2" s="1"/>
  <c r="K31" i="2"/>
  <c r="K30" i="2"/>
  <c r="G27" i="2"/>
  <c r="H27" i="2" s="1"/>
  <c r="O27" i="2" s="1"/>
  <c r="K25" i="2"/>
  <c r="G18" i="2"/>
  <c r="H18" i="2" s="1"/>
  <c r="O18" i="2" s="1"/>
  <c r="K12" i="2"/>
  <c r="G9" i="2"/>
  <c r="K9" i="2" s="1"/>
  <c r="H67" i="2" l="1"/>
  <c r="O67" i="2" s="1"/>
  <c r="H71" i="2"/>
  <c r="O71" i="2" s="1"/>
  <c r="H65" i="2"/>
  <c r="O65" i="2" s="1"/>
  <c r="H69" i="2"/>
  <c r="O69" i="2" s="1"/>
  <c r="H66" i="2"/>
  <c r="O66" i="2" s="1"/>
  <c r="H68" i="2"/>
  <c r="O68" i="2" s="1"/>
  <c r="H70" i="2"/>
  <c r="O70" i="2" s="1"/>
  <c r="H72" i="2"/>
  <c r="O72" i="2" s="1"/>
  <c r="H55" i="2"/>
  <c r="O55" i="2" s="1"/>
  <c r="H59" i="2"/>
  <c r="O59" i="2" s="1"/>
  <c r="K57" i="2"/>
  <c r="H56" i="2"/>
  <c r="O56" i="2" s="1"/>
  <c r="H58" i="2"/>
  <c r="O58" i="2" s="1"/>
  <c r="H60" i="2"/>
  <c r="O60" i="2" s="1"/>
  <c r="H62" i="2"/>
  <c r="O62" i="2" s="1"/>
  <c r="H61" i="2"/>
  <c r="O61" i="2" s="1"/>
  <c r="K41" i="2"/>
  <c r="K48" i="2"/>
  <c r="K43" i="2"/>
  <c r="K14" i="2"/>
  <c r="H21" i="2"/>
  <c r="O21" i="2" s="1"/>
  <c r="H19" i="2"/>
  <c r="O19" i="2" s="1"/>
  <c r="H16" i="2"/>
  <c r="O16" i="2" s="1"/>
  <c r="K52" i="2"/>
  <c r="H22" i="2"/>
  <c r="O22" i="2" s="1"/>
  <c r="H11" i="2"/>
  <c r="O11" i="2" s="1"/>
  <c r="H20" i="2"/>
  <c r="O20" i="2" s="1"/>
  <c r="H33" i="2"/>
  <c r="O33" i="2" s="1"/>
  <c r="K37" i="2"/>
  <c r="K50" i="2"/>
  <c r="K39" i="2"/>
  <c r="H24" i="2"/>
  <c r="O24" i="2" s="1"/>
  <c r="H13" i="2"/>
  <c r="O13" i="2" s="1"/>
  <c r="H29" i="2"/>
  <c r="O29" i="2" s="1"/>
  <c r="K46" i="2"/>
  <c r="H28" i="2"/>
  <c r="O28" i="2" s="1"/>
  <c r="H45" i="2"/>
  <c r="O45" i="2" s="1"/>
  <c r="H47" i="2"/>
  <c r="O47" i="2" s="1"/>
  <c r="H49" i="2"/>
  <c r="O49" i="2" s="1"/>
  <c r="H51" i="2"/>
  <c r="O51" i="2" s="1"/>
  <c r="H38" i="2"/>
  <c r="O38" i="2" s="1"/>
  <c r="H42" i="2"/>
  <c r="O42" i="2" s="1"/>
  <c r="H36" i="2"/>
  <c r="O36" i="2" s="1"/>
  <c r="H40" i="2"/>
  <c r="O40" i="2" s="1"/>
  <c r="K27" i="2"/>
  <c r="O32" i="2"/>
  <c r="K18" i="2"/>
  <c r="K23" i="2"/>
  <c r="O14" i="2"/>
  <c r="H9" i="2"/>
  <c r="O9" i="2" s="1"/>
  <c r="C3" i="3"/>
  <c r="C4" i="3"/>
  <c r="C5" i="3"/>
  <c r="C6" i="3"/>
  <c r="C2" i="3"/>
  <c r="K4" i="2" l="1"/>
  <c r="K5" i="2"/>
  <c r="K6" i="2"/>
  <c r="K7" i="2"/>
  <c r="O7" i="2"/>
  <c r="O4" i="2"/>
  <c r="O5" i="2"/>
  <c r="O6" i="2"/>
  <c r="G3" i="2"/>
  <c r="H3" i="2" s="1"/>
  <c r="O3" i="2" s="1"/>
  <c r="M32" i="1"/>
  <c r="M35" i="1"/>
  <c r="M36" i="1"/>
  <c r="M37" i="1"/>
  <c r="M38" i="1"/>
  <c r="M39" i="1"/>
  <c r="M31" i="1"/>
  <c r="H32" i="1"/>
  <c r="H35" i="1"/>
  <c r="H36" i="1"/>
  <c r="H37" i="1"/>
  <c r="H38" i="1"/>
  <c r="G32" i="1"/>
  <c r="G33" i="1"/>
  <c r="H33" i="1" s="1"/>
  <c r="M33" i="1" s="1"/>
  <c r="G34" i="1"/>
  <c r="H34" i="1" s="1"/>
  <c r="M34" i="1" s="1"/>
  <c r="G35" i="1"/>
  <c r="G36" i="1"/>
  <c r="G37" i="1"/>
  <c r="G38" i="1"/>
  <c r="G39" i="1"/>
  <c r="H31" i="1"/>
  <c r="G31" i="1"/>
  <c r="K3" i="2" l="1"/>
</calcChain>
</file>

<file path=xl/sharedStrings.xml><?xml version="1.0" encoding="utf-8"?>
<sst xmlns="http://schemas.openxmlformats.org/spreadsheetml/2006/main" count="158" uniqueCount="61">
  <si>
    <t>One elliptical particle</t>
  </si>
  <si>
    <t>U</t>
  </si>
  <si>
    <t>mu</t>
  </si>
  <si>
    <t>rho</t>
  </si>
  <si>
    <t>caseName</t>
  </si>
  <si>
    <t>top</t>
  </si>
  <si>
    <t>bottom</t>
  </si>
  <si>
    <t>Re</t>
  </si>
  <si>
    <t>position</t>
  </si>
  <si>
    <t>ra</t>
  </si>
  <si>
    <t>rb</t>
  </si>
  <si>
    <t>[0.500000, 0.500000, 0.0]</t>
  </si>
  <si>
    <t>v4</t>
  </si>
  <si>
    <t>v6</t>
  </si>
  <si>
    <t>v8</t>
  </si>
  <si>
    <t>v12</t>
  </si>
  <si>
    <t>v16</t>
  </si>
  <si>
    <t>v20</t>
  </si>
  <si>
    <t>v24</t>
  </si>
  <si>
    <t>blue</t>
  </si>
  <si>
    <t>need to change</t>
  </si>
  <si>
    <t xml:space="preserve">green </t>
  </si>
  <si>
    <t>need to check</t>
  </si>
  <si>
    <t xml:space="preserve">U </t>
  </si>
  <si>
    <t>constant</t>
  </si>
  <si>
    <t>trasportproperties</t>
  </si>
  <si>
    <t>solidcloud.yaml</t>
  </si>
  <si>
    <t>particle number</t>
  </si>
  <si>
    <t>how many items under solids: in solidcloud.yaml</t>
  </si>
  <si>
    <t>contrl time</t>
  </si>
  <si>
    <t>AR</t>
  </si>
  <si>
    <t>L</t>
  </si>
  <si>
    <t>mesh_size</t>
  </si>
  <si>
    <t>k</t>
  </si>
  <si>
    <t>DA01</t>
  </si>
  <si>
    <t>S</t>
  </si>
  <si>
    <t>Name_convention</t>
  </si>
  <si>
    <t>C</t>
  </si>
  <si>
    <t>E</t>
  </si>
  <si>
    <t>NAME</t>
  </si>
  <si>
    <t>K</t>
  </si>
  <si>
    <t>ks</t>
  </si>
  <si>
    <t>km</t>
  </si>
  <si>
    <t>kl</t>
  </si>
  <si>
    <t>cells per short length</t>
  </si>
  <si>
    <t>Sks5_100</t>
  </si>
  <si>
    <t>Sks5_200</t>
  </si>
  <si>
    <t>Sks5_300</t>
  </si>
  <si>
    <t>Sks5_400</t>
  </si>
  <si>
    <t>Sks5_500</t>
  </si>
  <si>
    <t>mesh</t>
  </si>
  <si>
    <t>average wz</t>
  </si>
  <si>
    <t>error</t>
  </si>
  <si>
    <t>changing mesh</t>
  </si>
  <si>
    <t>Changing Re</t>
  </si>
  <si>
    <t>changing K 1</t>
  </si>
  <si>
    <t>changing K 2</t>
  </si>
  <si>
    <t>chaging AP 1</t>
  </si>
  <si>
    <t>chaging Ap 2</t>
  </si>
  <si>
    <t>chaging Ap 3</t>
  </si>
  <si>
    <t>Re_c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</si>
</sst>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11"/>
      <name val="Calibri"/>
      <family val="2"/>
      <scheme val="minor"/>
    </font>
    <font>
      <sz val="11"/>
      <color rgb="FF000000"/>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0" xfId="0" applyFont="1"/>
    <xf numFmtId="0" fontId="0" fillId="0" borderId="0" xfId="0"/>
    <xf numFmtId="0" fontId="0" fillId="2" borderId="0" xfId="0" applyFill="1"/>
    <xf numFmtId="0" fontId="2" fillId="2" borderId="0" xfId="0" applyFont="1" applyFill="1"/>
    <xf numFmtId="0" fontId="0" fillId="0" borderId="0" xfId="0" applyAlignment="1"/>
    <xf numFmtId="0" fontId="4" fillId="0" borderId="0" xfId="0" applyFont="1"/>
    <xf numFmtId="0" fontId="4" fillId="2" borderId="0" xfId="0" applyFont="1" applyFill="1"/>
    <xf numFmtId="0" fontId="5" fillId="0" borderId="0" xfId="0" applyFont="1"/>
    <xf numFmtId="10" fontId="0" fillId="0" borderId="0" xfId="1" applyNumberFormat="1" applyFont="1"/>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11</xdr:col>
      <xdr:colOff>238125</xdr:colOff>
      <xdr:row>0</xdr:row>
      <xdr:rowOff>123825</xdr:rowOff>
    </xdr:from>
    <xdr:to>
      <xdr:col>14</xdr:col>
      <xdr:colOff>923925</xdr:colOff>
      <xdr:row>15</xdr:row>
      <xdr:rowOff>85725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43725" y="123825"/>
          <a:ext cx="2514600" cy="281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want to make another particle</a:t>
          </a:r>
          <a:r>
            <a:rPr lang="en-US" sz="1100" baseline="0"/>
            <a:t> by copying and paste from the solidcloud.yaml folder </a:t>
          </a:r>
        </a:p>
        <a:p>
          <a:endParaRPr lang="en-US" sz="1100" baseline="0"/>
        </a:p>
        <a:p>
          <a:r>
            <a:rPr lang="en-US" sz="1100" baseline="0"/>
            <a:t>solids (copy only what is in red)</a:t>
          </a:r>
        </a:p>
        <a:p>
          <a:r>
            <a:rPr lang="en-US" sz="1100" baseline="0">
              <a:solidFill>
                <a:schemeClr val="accent2">
                  <a:lumMod val="75000"/>
                </a:schemeClr>
              </a:solidFill>
            </a:rPr>
            <a:t>-shp_name</a:t>
          </a:r>
        </a:p>
        <a:p>
          <a:r>
            <a:rPr lang="en-US" sz="1100" baseline="0">
              <a:solidFill>
                <a:schemeClr val="accent2">
                  <a:lumMod val="75000"/>
                </a:schemeClr>
              </a:solidFill>
            </a:rPr>
            <a:t>.</a:t>
          </a:r>
        </a:p>
        <a:p>
          <a:r>
            <a:rPr lang="en-US" sz="1100" baseline="0">
              <a:solidFill>
                <a:schemeClr val="accent2">
                  <a:lumMod val="75000"/>
                </a:schemeClr>
              </a:solidFill>
            </a:rPr>
            <a:t>.</a:t>
          </a:r>
        </a:p>
        <a:p>
          <a:r>
            <a:rPr lang="en-US" sz="1100" baseline="0">
              <a:solidFill>
                <a:schemeClr val="accent2">
                  <a:lumMod val="75000"/>
                </a:schemeClr>
              </a:solidFill>
            </a:rPr>
            <a:t>.</a:t>
          </a:r>
        </a:p>
        <a:p>
          <a:r>
            <a:rPr lang="en-US" sz="1100" baseline="0">
              <a:solidFill>
                <a:schemeClr val="accent2">
                  <a:lumMod val="75000"/>
                </a:schemeClr>
              </a:solidFill>
            </a:rPr>
            <a:t>pos:</a:t>
          </a:r>
        </a:p>
        <a:p>
          <a:endParaRPr lang="en-US" sz="1100" baseline="0">
            <a:solidFill>
              <a:schemeClr val="accent2">
                <a:lumMod val="75000"/>
              </a:schemeClr>
            </a:solidFill>
          </a:endParaRPr>
        </a:p>
        <a:p>
          <a:r>
            <a:rPr lang="en-US" sz="1100" baseline="0">
              <a:solidFill>
                <a:sysClr val="windowText" lastClr="000000"/>
              </a:solidFill>
            </a:rPr>
            <a:t>position tells you where the centroid is(x,y,z)</a:t>
          </a:r>
          <a:endParaRPr lang="en-US" sz="1100">
            <a:solidFill>
              <a:sysClr val="windowText" lastClr="000000"/>
            </a:solidFill>
          </a:endParaRPr>
        </a:p>
      </xdr:txBody>
    </xdr:sp>
    <xdr:clientData/>
  </xdr:twoCellAnchor>
  <xdr:twoCellAnchor>
    <xdr:from>
      <xdr:col>18</xdr:col>
      <xdr:colOff>552450</xdr:colOff>
      <xdr:row>0</xdr:row>
      <xdr:rowOff>114300</xdr:rowOff>
    </xdr:from>
    <xdr:to>
      <xdr:col>22</xdr:col>
      <xdr:colOff>342900</xdr:colOff>
      <xdr:row>45</xdr:row>
      <xdr:rowOff>133350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582525" y="114300"/>
          <a:ext cx="2790825" cy="763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Step:</a:t>
          </a:r>
        </a:p>
        <a:p>
          <a:r>
            <a:rPr lang="en-US" sz="1100" b="0" i="0" u="none" strike="noStrike">
              <a:solidFill>
                <a:schemeClr val="dk1"/>
              </a:solidFill>
              <a:effectLst/>
              <a:latin typeface="+mn-lt"/>
              <a:ea typeface="+mn-ea"/>
              <a:cs typeface="+mn-cs"/>
            </a:rPr>
            <a:t>1</a:t>
          </a:r>
          <a:r>
            <a:rPr lang="en-US"/>
            <a:t> </a:t>
          </a:r>
          <a:r>
            <a:rPr lang="en-US" sz="1100" b="0" i="0" u="none" strike="noStrike">
              <a:solidFill>
                <a:schemeClr val="dk1"/>
              </a:solidFill>
              <a:effectLst/>
              <a:latin typeface="+mn-lt"/>
              <a:ea typeface="+mn-ea"/>
              <a:cs typeface="+mn-cs"/>
            </a:rPr>
            <a:t>create a big folder, named by the parameter you change</a:t>
          </a:r>
        </a:p>
        <a:p>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2</a:t>
          </a:r>
          <a:r>
            <a:rPr lang="en-US"/>
            <a:t> </a:t>
          </a:r>
          <a:r>
            <a:rPr lang="en-US" sz="1100" b="0" i="0" u="none" strike="noStrike">
              <a:solidFill>
                <a:schemeClr val="dk1"/>
              </a:solidFill>
              <a:effectLst/>
              <a:latin typeface="+mn-lt"/>
              <a:ea typeface="+mn-ea"/>
              <a:cs typeface="+mn-cs"/>
            </a:rPr>
            <a:t>under the big folder, create all sub case folders</a:t>
          </a:r>
          <a:r>
            <a:rPr lang="en-US"/>
            <a:t> </a:t>
          </a:r>
        </a:p>
        <a:p>
          <a:br>
            <a:rPr lang="en-US"/>
          </a:br>
          <a:r>
            <a:rPr lang="en-US" sz="1100" b="0" i="0" u="none" strike="noStrike">
              <a:solidFill>
                <a:schemeClr val="dk1"/>
              </a:solidFill>
              <a:effectLst/>
              <a:latin typeface="+mn-lt"/>
              <a:ea typeface="+mn-ea"/>
              <a:cs typeface="+mn-cs"/>
            </a:rPr>
            <a:t>3</a:t>
          </a:r>
          <a:r>
            <a:rPr lang="en-US"/>
            <a:t> </a:t>
          </a:r>
          <a:r>
            <a:rPr lang="en-US" sz="1100" b="0" i="0" u="none" strike="noStrike">
              <a:solidFill>
                <a:schemeClr val="dk1"/>
              </a:solidFill>
              <a:effectLst/>
              <a:latin typeface="+mn-lt"/>
              <a:ea typeface="+mn-ea"/>
              <a:cs typeface="+mn-cs"/>
            </a:rPr>
            <a:t>copy 0, constant, system, solidcloud.yaml to the case folder from ~/validate/Re/Re12</a:t>
          </a:r>
        </a:p>
        <a:p>
          <a:r>
            <a:rPr lang="en-US"/>
            <a:t> </a:t>
          </a:r>
          <a:br>
            <a:rPr lang="en-US"/>
          </a:br>
          <a:r>
            <a:rPr lang="en-US" sz="1100" b="0" i="0" u="none" strike="noStrike">
              <a:solidFill>
                <a:schemeClr val="dk1"/>
              </a:solidFill>
              <a:effectLst/>
              <a:latin typeface="+mn-lt"/>
              <a:ea typeface="+mn-ea"/>
              <a:cs typeface="+mn-cs"/>
            </a:rPr>
            <a:t>4</a:t>
          </a:r>
          <a:r>
            <a:rPr lang="en-US"/>
            <a:t> </a:t>
          </a:r>
          <a:r>
            <a:rPr lang="en-US" sz="1100" b="0" i="0" u="none" strike="noStrike">
              <a:solidFill>
                <a:schemeClr val="dk1"/>
              </a:solidFill>
              <a:effectLst/>
              <a:latin typeface="+mn-lt"/>
              <a:ea typeface="+mn-ea"/>
              <a:cs typeface="+mn-cs"/>
            </a:rPr>
            <a:t>make changes, follow bule, green rule</a:t>
          </a:r>
          <a:r>
            <a:rPr lang="en-US"/>
            <a:t> </a:t>
          </a:r>
        </a:p>
        <a:p>
          <a:br>
            <a:rPr lang="en-US"/>
          </a:br>
          <a:r>
            <a:rPr lang="en-US" sz="1100" b="0" i="0" u="none" strike="noStrike">
              <a:solidFill>
                <a:schemeClr val="dk1"/>
              </a:solidFill>
              <a:effectLst/>
              <a:latin typeface="+mn-lt"/>
              <a:ea typeface="+mn-ea"/>
              <a:cs typeface="+mn-cs"/>
            </a:rPr>
            <a:t>5</a:t>
          </a:r>
          <a:r>
            <a:rPr lang="en-US"/>
            <a:t> </a:t>
          </a:r>
          <a:r>
            <a:rPr lang="en-US" sz="1100" b="0" i="0" u="none" strike="noStrike">
              <a:solidFill>
                <a:schemeClr val="dk1"/>
              </a:solidFill>
              <a:effectLst/>
              <a:latin typeface="+mn-lt"/>
              <a:ea typeface="+mn-ea"/>
              <a:cs typeface="+mn-cs"/>
            </a:rPr>
            <a:t>check Re</a:t>
          </a:r>
          <a:r>
            <a:rPr lang="en-US"/>
            <a:t> </a:t>
          </a:r>
        </a:p>
        <a:p>
          <a:br>
            <a:rPr lang="en-US"/>
          </a:br>
          <a:r>
            <a:rPr lang="en-US" sz="1100" b="0" i="0" u="none" strike="noStrike">
              <a:solidFill>
                <a:schemeClr val="dk1"/>
              </a:solidFill>
              <a:effectLst/>
              <a:latin typeface="+mn-lt"/>
              <a:ea typeface="+mn-ea"/>
              <a:cs typeface="+mn-cs"/>
            </a:rPr>
            <a:t>6</a:t>
          </a:r>
          <a:r>
            <a:rPr lang="en-US"/>
            <a:t> </a:t>
          </a:r>
          <a:r>
            <a:rPr lang="en-US" sz="1100" b="0" i="0" u="none" strike="noStrike">
              <a:solidFill>
                <a:schemeClr val="dk1"/>
              </a:solidFill>
              <a:effectLst/>
              <a:latin typeface="+mn-lt"/>
              <a:ea typeface="+mn-ea"/>
              <a:cs typeface="+mn-cs"/>
            </a:rPr>
            <a:t>repeat 2-5 for all other sub folders</a:t>
          </a:r>
          <a:r>
            <a:rPr lang="en-US"/>
            <a:t> </a:t>
          </a:r>
        </a:p>
        <a:p>
          <a:br>
            <a:rPr lang="en-US"/>
          </a:br>
          <a:r>
            <a:rPr lang="en-US" sz="1100" b="0" i="0" u="none" strike="noStrike">
              <a:solidFill>
                <a:schemeClr val="dk1"/>
              </a:solidFill>
              <a:effectLst/>
              <a:latin typeface="+mn-lt"/>
              <a:ea typeface="+mn-ea"/>
              <a:cs typeface="+mn-cs"/>
            </a:rPr>
            <a:t>7</a:t>
          </a:r>
          <a:r>
            <a:rPr lang="en-US"/>
            <a:t> </a:t>
          </a:r>
          <a:r>
            <a:rPr lang="en-US" sz="1100" b="0" i="0" u="none" strike="noStrike">
              <a:solidFill>
                <a:schemeClr val="dk1"/>
              </a:solidFill>
              <a:effectLst/>
              <a:latin typeface="+mn-lt"/>
              <a:ea typeface="+mn-ea"/>
              <a:cs typeface="+mn-cs"/>
            </a:rPr>
            <a:t>copy runall.sh and postProcess.sh from ~/vailidate/Re/ to your current big folder</a:t>
          </a:r>
          <a:r>
            <a:rPr lang="en-US"/>
            <a:t> </a:t>
          </a:r>
        </a:p>
        <a:p>
          <a:endParaRPr lang="en-US"/>
        </a:p>
        <a:p>
          <a:r>
            <a:rPr lang="en-US" sz="1100" b="0" i="0" u="none" strike="noStrike">
              <a:solidFill>
                <a:schemeClr val="dk1"/>
              </a:solidFill>
              <a:effectLst/>
              <a:latin typeface="+mn-lt"/>
              <a:ea typeface="+mn-ea"/>
              <a:cs typeface="+mn-cs"/>
            </a:rPr>
            <a:t>8</a:t>
          </a:r>
          <a:r>
            <a:rPr lang="en-US"/>
            <a:t> </a:t>
          </a:r>
          <a:r>
            <a:rPr lang="en-US" sz="1100" b="0" i="0" u="none" strike="noStrike">
              <a:solidFill>
                <a:schemeClr val="dk1"/>
              </a:solidFill>
              <a:effectLst/>
              <a:latin typeface="+mn-lt"/>
              <a:ea typeface="+mn-ea"/>
              <a:cs typeface="+mn-cs"/>
            </a:rPr>
            <a:t>under your current big folder, open runall.sh, and postprocess.sh, change the thing before *, to your casename ( in this case change to v so it will run everything that begins with v)</a:t>
          </a:r>
          <a:r>
            <a:rPr lang="en-US"/>
            <a:t> </a:t>
          </a:r>
        </a:p>
        <a:p>
          <a:br>
            <a:rPr lang="en-US"/>
          </a:br>
          <a:r>
            <a:rPr lang="en-US" sz="1100" b="0" i="0" u="none" strike="noStrike">
              <a:solidFill>
                <a:schemeClr val="dk1"/>
              </a:solidFill>
              <a:effectLst/>
              <a:latin typeface="+mn-lt"/>
              <a:ea typeface="+mn-ea"/>
              <a:cs typeface="+mn-cs"/>
            </a:rPr>
            <a:t>9</a:t>
          </a:r>
          <a:r>
            <a:rPr lang="en-US"/>
            <a:t> </a:t>
          </a:r>
          <a:r>
            <a:rPr lang="en-US" sz="1100" b="0" i="0" u="none" strike="noStrike">
              <a:solidFill>
                <a:schemeClr val="dk1"/>
              </a:solidFill>
              <a:effectLst/>
              <a:latin typeface="+mn-lt"/>
              <a:ea typeface="+mn-ea"/>
              <a:cs typeface="+mn-cs"/>
            </a:rPr>
            <a:t>in the terminal, under the big parameter folder, (which is velocity in this case)bash runall.sh</a:t>
          </a:r>
          <a:r>
            <a:rPr lang="en-US"/>
            <a:t> </a:t>
          </a:r>
        </a:p>
        <a:p>
          <a:endParaRPr lang="en-US"/>
        </a:p>
        <a:p>
          <a:r>
            <a:rPr lang="en-US" sz="1100" b="0" i="0" u="none" strike="noStrike">
              <a:solidFill>
                <a:schemeClr val="dk1"/>
              </a:solidFill>
              <a:effectLst/>
              <a:latin typeface="+mn-lt"/>
              <a:ea typeface="+mn-ea"/>
              <a:cs typeface="+mn-cs"/>
            </a:rPr>
            <a:t>10</a:t>
          </a:r>
          <a:r>
            <a:rPr lang="en-US"/>
            <a:t> </a:t>
          </a:r>
          <a:r>
            <a:rPr lang="en-US" sz="1100" b="0" i="0" u="none" strike="noStrike">
              <a:solidFill>
                <a:schemeClr val="dk1"/>
              </a:solidFill>
              <a:effectLst/>
              <a:latin typeface="+mn-lt"/>
              <a:ea typeface="+mn-ea"/>
              <a:cs typeface="+mn-cs"/>
            </a:rPr>
            <a:t>type top in terminal, it will show you the working the computer is working on, check how many sdfibm are there, and also go to each sub parameter folder to check the size of log.txt is increasing</a:t>
          </a:r>
          <a:r>
            <a:rPr lang="en-US"/>
            <a:t> </a:t>
          </a:r>
        </a:p>
        <a:p>
          <a:endParaRPr lang="en-US"/>
        </a:p>
        <a:p>
          <a:r>
            <a:rPr lang="en-US" sz="1100" b="0" i="0" u="none" strike="noStrike">
              <a:solidFill>
                <a:schemeClr val="dk1"/>
              </a:solidFill>
              <a:effectLst/>
              <a:latin typeface="+mn-lt"/>
              <a:ea typeface="+mn-ea"/>
              <a:cs typeface="+mn-cs"/>
            </a:rPr>
            <a:t>11</a:t>
          </a:r>
          <a:r>
            <a:rPr lang="en-US"/>
            <a:t> </a:t>
          </a:r>
          <a:r>
            <a:rPr lang="en-US" sz="1100" b="0" i="0" u="none" strike="noStrike">
              <a:solidFill>
                <a:schemeClr val="dk1"/>
              </a:solidFill>
              <a:effectLst/>
              <a:latin typeface="+mn-lt"/>
              <a:ea typeface="+mn-ea"/>
              <a:cs typeface="+mn-cs"/>
            </a:rPr>
            <a:t>once all simulation is done, check if every sub folder has 200 folder in it</a:t>
          </a:r>
          <a:r>
            <a:rPr lang="en-US"/>
            <a:t> </a:t>
          </a:r>
        </a:p>
        <a:p>
          <a:endParaRPr lang="en-US"/>
        </a:p>
        <a:p>
          <a:r>
            <a:rPr lang="en-US" sz="1100" b="0" i="0" u="none" strike="noStrike">
              <a:solidFill>
                <a:schemeClr val="dk1"/>
              </a:solidFill>
              <a:effectLst/>
              <a:latin typeface="+mn-lt"/>
              <a:ea typeface="+mn-ea"/>
              <a:cs typeface="+mn-cs"/>
            </a:rPr>
            <a:t>12</a:t>
          </a:r>
          <a:r>
            <a:rPr lang="en-US"/>
            <a:t> </a:t>
          </a:r>
          <a:r>
            <a:rPr lang="en-US" sz="1100" b="0" i="0" u="none" strike="noStrike">
              <a:solidFill>
                <a:schemeClr val="dk1"/>
              </a:solidFill>
              <a:effectLst/>
              <a:latin typeface="+mn-lt"/>
              <a:ea typeface="+mn-ea"/>
              <a:cs typeface="+mn-cs"/>
            </a:rPr>
            <a:t>bash postprocess.sh</a:t>
          </a:r>
          <a:r>
            <a:rPr lang="en-US"/>
            <a:t> </a:t>
          </a:r>
          <a:endParaRPr lang="en-US" sz="1100"/>
        </a:p>
      </xdr:txBody>
    </xdr:sp>
    <xdr:clientData/>
  </xdr:twoCellAnchor>
  <xdr:oneCellAnchor>
    <xdr:from>
      <xdr:col>7</xdr:col>
      <xdr:colOff>346043</xdr:colOff>
      <xdr:row>4</xdr:row>
      <xdr:rowOff>32226</xdr:rowOff>
    </xdr:from>
    <xdr:ext cx="1863757" cy="75507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613243" y="794226"/>
              <a:ext cx="1863757" cy="7550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14:m>
                <m:oMath xmlns:m="http://schemas.openxmlformats.org/officeDocument/2006/math">
                  <m:r>
                    <a:rPr lang="en-US" sz="3200" i="1">
                      <a:latin typeface="Cambria Math" panose="02040503050406030204" pitchFamily="18" charset="0"/>
                    </a:rPr>
                    <m:t>=</m:t>
                  </m:r>
                  <m:f>
                    <m:fPr>
                      <m:ctrlPr>
                        <a:rPr lang="en-US" sz="3200" i="1">
                          <a:latin typeface="Cambria Math" panose="02040503050406030204" pitchFamily="18" charset="0"/>
                        </a:rPr>
                      </m:ctrlPr>
                    </m:fPr>
                    <m:num>
                      <m:r>
                        <a:rPr lang="en-US" sz="3200" b="0" i="1">
                          <a:latin typeface="Cambria Math" panose="02040503050406030204" pitchFamily="18" charset="0"/>
                        </a:rPr>
                        <m:t>𝐷𝑈𝑃</m:t>
                      </m:r>
                    </m:num>
                    <m:den>
                      <m:r>
                        <a:rPr lang="en-US" sz="3200" b="0" i="1">
                          <a:latin typeface="Cambria Math" panose="02040503050406030204" pitchFamily="18" charset="0"/>
                        </a:rPr>
                        <m:t>4</m:t>
                      </m:r>
                      <m:r>
                        <a:rPr lang="en-US" sz="3200" i="1">
                          <a:latin typeface="Cambria Math" panose="02040503050406030204" pitchFamily="18" charset="0"/>
                          <a:ea typeface="Cambria Math" panose="02040503050406030204" pitchFamily="18" charset="0"/>
                        </a:rPr>
                        <m:t>𝜇</m:t>
                      </m:r>
                    </m:den>
                  </m:f>
                </m:oMath>
              </a14:m>
              <a:endParaRPr lang="en-US" sz="3200"/>
            </a:p>
          </xdr:txBody>
        </xdr:sp>
      </mc:Choice>
      <mc:Fallback xmlns="">
        <xdr:sp macro="" textlink="">
          <xdr:nvSpPr>
            <xdr:cNvPr id="4" name="TextBox 3"/>
            <xdr:cNvSpPr txBox="1"/>
          </xdr:nvSpPr>
          <xdr:spPr>
            <a:xfrm>
              <a:off x="4613243" y="794226"/>
              <a:ext cx="1863757" cy="7550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r>
                <a:rPr lang="en-US" sz="3200" i="0">
                  <a:latin typeface="Cambria Math" panose="02040503050406030204" pitchFamily="18" charset="0"/>
                </a:rPr>
                <a:t>=</a:t>
              </a:r>
              <a:r>
                <a:rPr lang="en-US" sz="3200" b="0" i="0">
                  <a:latin typeface="Cambria Math" panose="02040503050406030204" pitchFamily="18" charset="0"/>
                </a:rPr>
                <a:t>𝐷𝑈𝑃/4</a:t>
              </a:r>
              <a:r>
                <a:rPr lang="en-US" sz="3200" i="0">
                  <a:latin typeface="Cambria Math" panose="02040503050406030204" pitchFamily="18" charset="0"/>
                  <a:ea typeface="Cambria Math" panose="02040503050406030204" pitchFamily="18" charset="0"/>
                </a:rPr>
                <a:t>𝜇</a:t>
              </a:r>
              <a:endParaRPr lang="en-US" sz="3200"/>
            </a:p>
          </xdr:txBody>
        </xdr:sp>
      </mc:Fallback>
    </mc:AlternateContent>
    <xdr:clientData/>
  </xdr:oneCellAnchor>
  <xdr:oneCellAnchor>
    <xdr:from>
      <xdr:col>6</xdr:col>
      <xdr:colOff>346043</xdr:colOff>
      <xdr:row>15</xdr:row>
      <xdr:rowOff>133826</xdr:rowOff>
    </xdr:from>
    <xdr:ext cx="5114957" cy="823815"/>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DC37DE8D-5538-694D-A41B-EEB75853D6E7}"/>
                </a:ext>
              </a:extLst>
            </xdr:cNvPr>
            <xdr:cNvSpPr txBox="1"/>
          </xdr:nvSpPr>
          <xdr:spPr>
            <a:xfrm>
              <a:off x="4384643" y="2991326"/>
              <a:ext cx="5114957" cy="823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14:m>
                <m:oMath xmlns:m="http://schemas.openxmlformats.org/officeDocument/2006/math">
                  <m:r>
                    <a:rPr lang="en-US" sz="3200" i="1">
                      <a:latin typeface="Cambria Math" panose="02040503050406030204" pitchFamily="18" charset="0"/>
                    </a:rPr>
                    <m:t>=</m:t>
                  </m:r>
                  <m:f>
                    <m:fPr>
                      <m:ctrlPr>
                        <a:rPr lang="en-US" sz="3200" i="1">
                          <a:latin typeface="Cambria Math" panose="02040503050406030204" pitchFamily="18" charset="0"/>
                        </a:rPr>
                      </m:ctrlPr>
                    </m:fPr>
                    <m:num>
                      <m:sSup>
                        <m:sSupPr>
                          <m:ctrlPr>
                            <a:rPr lang="en-US" sz="3200" b="0" i="1">
                              <a:latin typeface="Cambria Math" panose="02040503050406030204" pitchFamily="18" charset="0"/>
                            </a:rPr>
                          </m:ctrlPr>
                        </m:sSupPr>
                        <m:e>
                          <m:r>
                            <a:rPr lang="en-US" sz="3200" b="0" i="1">
                              <a:latin typeface="Cambria Math" panose="02040503050406030204" pitchFamily="18" charset="0"/>
                            </a:rPr>
                            <m:t>𝑎</m:t>
                          </m:r>
                        </m:e>
                        <m:sup>
                          <m:r>
                            <a:rPr lang="en-US" sz="3200" b="0" i="1">
                              <a:latin typeface="Cambria Math" panose="02040503050406030204" pitchFamily="18" charset="0"/>
                            </a:rPr>
                            <m:t>2</m:t>
                          </m:r>
                        </m:sup>
                      </m:sSup>
                      <m:r>
                        <a:rPr lang="en-US" sz="3200" b="0" i="1">
                          <a:latin typeface="Cambria Math" panose="02040503050406030204" pitchFamily="18" charset="0"/>
                        </a:rPr>
                        <m:t>𝐺</m:t>
                      </m:r>
                      <m:r>
                        <a:rPr lang="en-US" sz="3200" b="0" i="1">
                          <a:latin typeface="Cambria Math" panose="02040503050406030204" pitchFamily="18" charset="0"/>
                        </a:rPr>
                        <m:t>𝜌</m:t>
                      </m:r>
                    </m:num>
                    <m:den>
                      <m:r>
                        <a:rPr lang="en-US" sz="3200" i="1">
                          <a:latin typeface="Cambria Math" panose="02040503050406030204" pitchFamily="18" charset="0"/>
                          <a:ea typeface="Cambria Math" panose="02040503050406030204" pitchFamily="18" charset="0"/>
                        </a:rPr>
                        <m:t>𝜇</m:t>
                      </m:r>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sSup>
                        <m:sSupPr>
                          <m:ctrlPr>
                            <a:rPr lang="en-US" sz="3200" b="0" i="1">
                              <a:latin typeface="Cambria Math" panose="02040503050406030204" pitchFamily="18" charset="0"/>
                              <a:ea typeface="Cambria Math" panose="02040503050406030204" pitchFamily="18" charset="0"/>
                            </a:rPr>
                          </m:ctrlPr>
                        </m:sSupPr>
                        <m:e>
                          <m:r>
                            <a:rPr lang="en-US" sz="3200" b="0" i="1">
                              <a:latin typeface="Cambria Math" panose="02040503050406030204" pitchFamily="18" charset="0"/>
                              <a:ea typeface="Cambria Math" panose="02040503050406030204" pitchFamily="18" charset="0"/>
                            </a:rPr>
                            <m:t>𝑎</m:t>
                          </m:r>
                        </m:e>
                        <m:sup>
                          <m:r>
                            <a:rPr lang="en-US" sz="3200" b="0" i="1">
                              <a:latin typeface="Cambria Math" panose="02040503050406030204" pitchFamily="18" charset="0"/>
                              <a:ea typeface="Cambria Math" panose="02040503050406030204" pitchFamily="18" charset="0"/>
                            </a:rPr>
                            <m:t>2</m:t>
                          </m:r>
                        </m:sup>
                      </m:sSup>
                      <m:r>
                        <a:rPr lang="en-US" sz="3200" b="0" i="1">
                          <a:latin typeface="Cambria Math" panose="02040503050406030204" pitchFamily="18" charset="0"/>
                          <a:ea typeface="Cambria Math" panose="02040503050406030204" pitchFamily="18" charset="0"/>
                        </a:rPr>
                        <m:t>2</m:t>
                      </m:r>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𝑈</m:t>
                          </m:r>
                        </m:e>
                        <m:sub>
                          <m:r>
                            <a:rPr lang="en-US" sz="3200" b="0" i="1">
                              <a:latin typeface="Cambria Math" panose="02040503050406030204" pitchFamily="18" charset="0"/>
                              <a:ea typeface="Cambria Math" panose="02040503050406030204" pitchFamily="18" charset="0"/>
                            </a:rPr>
                            <m:t>𝑏</m:t>
                          </m:r>
                        </m:sub>
                      </m:sSub>
                      <m:r>
                        <a:rPr lang="en-US" sz="3200" b="0" i="1">
                          <a:latin typeface="Cambria Math" panose="02040503050406030204" pitchFamily="18" charset="0"/>
                          <a:ea typeface="Cambria Math" panose="02040503050406030204" pitchFamily="18" charset="0"/>
                        </a:rPr>
                        <m:t>𝜌</m:t>
                      </m:r>
                    </m:num>
                    <m:den>
                      <m:r>
                        <a:rPr lang="en-US" sz="3200" b="0" i="1">
                          <a:latin typeface="Cambria Math" panose="02040503050406030204" pitchFamily="18" charset="0"/>
                          <a:ea typeface="Cambria Math" panose="02040503050406030204" pitchFamily="18" charset="0"/>
                        </a:rPr>
                        <m:t>𝐿</m:t>
                      </m:r>
                      <m:r>
                        <a:rPr lang="en-US" sz="3200" b="0" i="1">
                          <a:latin typeface="Cambria Math" panose="02040503050406030204" pitchFamily="18" charset="0"/>
                          <a:ea typeface="Cambria Math" panose="02040503050406030204" pitchFamily="18" charset="0"/>
                        </a:rPr>
                        <m:t>𝜇</m:t>
                      </m:r>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2</m:t>
                      </m:r>
                      <m:sSup>
                        <m:sSupPr>
                          <m:ctrlPr>
                            <a:rPr lang="en-US" sz="3200" b="0" i="1">
                              <a:latin typeface="Cambria Math" panose="02040503050406030204" pitchFamily="18" charset="0"/>
                              <a:ea typeface="Cambria Math" panose="02040503050406030204" pitchFamily="18" charset="0"/>
                            </a:rPr>
                          </m:ctrlPr>
                        </m:sSupPr>
                        <m:e>
                          <m:r>
                            <a:rPr lang="en-US" sz="3200" b="0" i="1">
                              <a:latin typeface="Cambria Math" panose="02040503050406030204" pitchFamily="18" charset="0"/>
                              <a:ea typeface="Cambria Math" panose="02040503050406030204" pitchFamily="18" charset="0"/>
                            </a:rPr>
                            <m:t>𝑎</m:t>
                          </m:r>
                        </m:e>
                        <m:sup>
                          <m:r>
                            <a:rPr lang="en-US" sz="3200" b="0" i="1">
                              <a:latin typeface="Cambria Math" panose="02040503050406030204" pitchFamily="18" charset="0"/>
                              <a:ea typeface="Cambria Math" panose="02040503050406030204" pitchFamily="18" charset="0"/>
                            </a:rPr>
                            <m:t>2</m:t>
                          </m:r>
                        </m:sup>
                      </m:sSup>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𝑈</m:t>
                          </m:r>
                        </m:e>
                        <m:sub>
                          <m:r>
                            <a:rPr lang="en-US" sz="3200" b="0" i="1">
                              <a:latin typeface="Cambria Math" panose="02040503050406030204" pitchFamily="18" charset="0"/>
                              <a:ea typeface="Cambria Math" panose="02040503050406030204" pitchFamily="18" charset="0"/>
                            </a:rPr>
                            <m:t>𝑏</m:t>
                          </m:r>
                        </m:sub>
                      </m:sSub>
                      <m:r>
                        <a:rPr lang="en-US" sz="3200" b="0" i="1">
                          <a:latin typeface="Cambria Math" panose="02040503050406030204" pitchFamily="18" charset="0"/>
                          <a:ea typeface="Cambria Math" panose="02040503050406030204" pitchFamily="18" charset="0"/>
                        </a:rPr>
                        <m:t>𝜌</m:t>
                      </m:r>
                    </m:num>
                    <m:den>
                      <m:r>
                        <a:rPr lang="en-US" sz="3200" b="0" i="1">
                          <a:latin typeface="Cambria Math" panose="02040503050406030204" pitchFamily="18" charset="0"/>
                          <a:ea typeface="Cambria Math" panose="02040503050406030204" pitchFamily="18" charset="0"/>
                        </a:rPr>
                        <m:t>𝜇</m:t>
                      </m:r>
                      <m:r>
                        <a:rPr lang="en-US" sz="3200" b="0" i="1">
                          <a:latin typeface="Cambria Math" panose="02040503050406030204" pitchFamily="18" charset="0"/>
                          <a:ea typeface="Cambria Math" panose="02040503050406030204" pitchFamily="18" charset="0"/>
                        </a:rPr>
                        <m:t>𝐿</m:t>
                      </m:r>
                    </m:den>
                  </m:f>
                </m:oMath>
              </a14:m>
              <a:endParaRPr lang="en-US" sz="3200" b="0">
                <a:ea typeface="Cambria Math" panose="02040503050406030204" pitchFamily="18" charset="0"/>
              </a:endParaRPr>
            </a:p>
          </xdr:txBody>
        </xdr:sp>
      </mc:Choice>
      <mc:Fallback xmlns="">
        <xdr:sp macro="" textlink="">
          <xdr:nvSpPr>
            <xdr:cNvPr id="5" name="TextBox 4">
              <a:extLst>
                <a:ext uri="{FF2B5EF4-FFF2-40B4-BE49-F238E27FC236}">
                  <a16:creationId xmlns:a16="http://schemas.microsoft.com/office/drawing/2014/main" id="{DC37DE8D-5538-694D-A41B-EEB75853D6E7}"/>
                </a:ext>
              </a:extLst>
            </xdr:cNvPr>
            <xdr:cNvSpPr txBox="1"/>
          </xdr:nvSpPr>
          <xdr:spPr>
            <a:xfrm>
              <a:off x="4384643" y="2991326"/>
              <a:ext cx="5114957" cy="823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r>
                <a:rPr lang="en-US" sz="3200" i="0">
                  <a:latin typeface="Cambria Math" panose="02040503050406030204" pitchFamily="18" charset="0"/>
                </a:rPr>
                <a:t>=(</a:t>
              </a:r>
              <a:r>
                <a:rPr lang="en-US" sz="3200" b="0" i="0">
                  <a:latin typeface="Cambria Math" panose="02040503050406030204" pitchFamily="18" charset="0"/>
                </a:rPr>
                <a:t>𝑎^2 𝐺𝜌)/</a:t>
              </a:r>
              <a:r>
                <a:rPr lang="en-US" sz="3200" i="0">
                  <a:latin typeface="Cambria Math" panose="02040503050406030204" pitchFamily="18" charset="0"/>
                  <a:ea typeface="Cambria Math" panose="02040503050406030204" pitchFamily="18" charset="0"/>
                </a:rPr>
                <a:t>𝜇</a:t>
              </a:r>
              <a:r>
                <a:rPr lang="en-US" sz="3200" b="0" i="0">
                  <a:latin typeface="Cambria Math" panose="02040503050406030204" pitchFamily="18" charset="0"/>
                  <a:ea typeface="Cambria Math" panose="02040503050406030204" pitchFamily="18" charset="0"/>
                </a:rPr>
                <a:t>=(𝑎^2 2𝑈_𝑏 𝜌)/𝐿𝜇=(2𝑎^2 𝑈_𝑏 𝜌)/𝜇𝐿</a:t>
              </a:r>
              <a:endParaRPr lang="en-US" sz="3200" b="0">
                <a:ea typeface="Cambria Math" panose="02040503050406030204" pitchFamily="18" charset="0"/>
              </a:endParaRPr>
            </a:p>
          </xdr:txBody>
        </xdr:sp>
      </mc:Fallback>
    </mc:AlternateContent>
    <xdr:clientData/>
  </xdr:oneCellAnchor>
  <xdr:oneCellAnchor>
    <xdr:from>
      <xdr:col>14</xdr:col>
      <xdr:colOff>1181100</xdr:colOff>
      <xdr:row>7</xdr:row>
      <xdr:rowOff>12700</xdr:rowOff>
    </xdr:from>
    <xdr:ext cx="5114957" cy="500971"/>
    <xdr:sp macro="" textlink="">
      <xdr:nvSpPr>
        <xdr:cNvPr id="6" name="TextBox 5">
          <a:extLst>
            <a:ext uri="{FF2B5EF4-FFF2-40B4-BE49-F238E27FC236}">
              <a16:creationId xmlns:a16="http://schemas.microsoft.com/office/drawing/2014/main" id="{63EFF0CD-E3F2-6945-BD82-066D19FA0D51}"/>
            </a:ext>
          </a:extLst>
        </xdr:cNvPr>
        <xdr:cNvSpPr txBox="1"/>
      </xdr:nvSpPr>
      <xdr:spPr>
        <a:xfrm>
          <a:off x="10604500" y="1346200"/>
          <a:ext cx="5114957"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AR = b/a</a:t>
          </a:r>
          <a:endParaRPr lang="en-US" sz="3200" b="0">
            <a:ea typeface="Cambria Math" panose="02040503050406030204" pitchFamily="18" charset="0"/>
          </a:endParaRPr>
        </a:p>
      </xdr:txBody>
    </xdr:sp>
    <xdr:clientData/>
  </xdr:oneCellAnchor>
  <xdr:oneCellAnchor>
    <xdr:from>
      <xdr:col>14</xdr:col>
      <xdr:colOff>1193800</xdr:colOff>
      <xdr:row>10</xdr:row>
      <xdr:rowOff>38100</xdr:rowOff>
    </xdr:from>
    <xdr:ext cx="5114957" cy="69672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C052DD2A-B4F5-6F4D-A550-45B685208D2D}"/>
                </a:ext>
              </a:extLst>
            </xdr:cNvPr>
            <xdr:cNvSpPr txBox="1"/>
          </xdr:nvSpPr>
          <xdr:spPr>
            <a:xfrm>
              <a:off x="10617200" y="1943100"/>
              <a:ext cx="5114957" cy="696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G = </a:t>
              </a:r>
              <a14:m>
                <m:oMath xmlns:m="http://schemas.openxmlformats.org/officeDocument/2006/math">
                  <m:f>
                    <m:fPr>
                      <m:ctrlPr>
                        <a:rPr lang="en-US" sz="3200" b="0" i="1">
                          <a:latin typeface="Cambria Math" panose="02040503050406030204" pitchFamily="18" charset="0"/>
                        </a:rPr>
                      </m:ctrlPr>
                    </m:fPr>
                    <m:num>
                      <m:r>
                        <a:rPr lang="en-US" sz="3200" b="0" i="1">
                          <a:latin typeface="Cambria Math" panose="02040503050406030204" pitchFamily="18" charset="0"/>
                        </a:rPr>
                        <m:t>2</m:t>
                      </m:r>
                      <m:sSub>
                        <m:sSubPr>
                          <m:ctrlPr>
                            <a:rPr lang="en-US" sz="3200" b="0" i="1">
                              <a:latin typeface="Cambria Math" panose="02040503050406030204" pitchFamily="18" charset="0"/>
                            </a:rPr>
                          </m:ctrlPr>
                        </m:sSubPr>
                        <m:e>
                          <m:r>
                            <a:rPr lang="en-US" sz="3200" b="0" i="1">
                              <a:latin typeface="Cambria Math" panose="02040503050406030204" pitchFamily="18" charset="0"/>
                            </a:rPr>
                            <m:t>𝑈</m:t>
                          </m:r>
                        </m:e>
                        <m:sub>
                          <m:r>
                            <a:rPr lang="en-US" sz="3200" b="0" i="1">
                              <a:latin typeface="Cambria Math" panose="02040503050406030204" pitchFamily="18" charset="0"/>
                            </a:rPr>
                            <m:t>𝑏</m:t>
                          </m:r>
                        </m:sub>
                      </m:sSub>
                    </m:num>
                    <m:den>
                      <m:r>
                        <a:rPr lang="en-US" sz="3200" b="0" i="1">
                          <a:latin typeface="Cambria Math" panose="02040503050406030204" pitchFamily="18" charset="0"/>
                        </a:rPr>
                        <m:t>𝐿</m:t>
                      </m:r>
                    </m:den>
                  </m:f>
                </m:oMath>
              </a14:m>
              <a:endParaRPr lang="en-US" sz="3200" b="0">
                <a:ea typeface="Cambria Math" panose="02040503050406030204" pitchFamily="18" charset="0"/>
              </a:endParaRPr>
            </a:p>
          </xdr:txBody>
        </xdr:sp>
      </mc:Choice>
      <mc:Fallback xmlns="">
        <xdr:sp macro="" textlink="">
          <xdr:nvSpPr>
            <xdr:cNvPr id="7" name="TextBox 6">
              <a:extLst>
                <a:ext uri="{FF2B5EF4-FFF2-40B4-BE49-F238E27FC236}">
                  <a16:creationId xmlns:a16="http://schemas.microsoft.com/office/drawing/2014/main" id="{C052DD2A-B4F5-6F4D-A550-45B685208D2D}"/>
                </a:ext>
              </a:extLst>
            </xdr:cNvPr>
            <xdr:cNvSpPr txBox="1"/>
          </xdr:nvSpPr>
          <xdr:spPr>
            <a:xfrm>
              <a:off x="10617200" y="1943100"/>
              <a:ext cx="5114957" cy="696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G = </a:t>
              </a:r>
              <a:r>
                <a:rPr lang="en-US" sz="3200" b="0" i="0">
                  <a:latin typeface="Cambria Math" panose="02040503050406030204" pitchFamily="18" charset="0"/>
                </a:rPr>
                <a:t>(2𝑈_𝑏)/𝐿</a:t>
              </a:r>
              <a:endParaRPr lang="en-US" sz="3200" b="0">
                <a:ea typeface="Cambria Math" panose="02040503050406030204" pitchFamily="18" charset="0"/>
              </a:endParaRPr>
            </a:p>
          </xdr:txBody>
        </xdr:sp>
      </mc:Fallback>
    </mc:AlternateContent>
    <xdr:clientData/>
  </xdr:oneCellAnchor>
  <xdr:oneCellAnchor>
    <xdr:from>
      <xdr:col>14</xdr:col>
      <xdr:colOff>1155700</xdr:colOff>
      <xdr:row>14</xdr:row>
      <xdr:rowOff>127000</xdr:rowOff>
    </xdr:from>
    <xdr:ext cx="5114957" cy="69672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961BF179-170A-7C44-8BD4-580A7F89AFDA}"/>
                </a:ext>
              </a:extLst>
            </xdr:cNvPr>
            <xdr:cNvSpPr txBox="1"/>
          </xdr:nvSpPr>
          <xdr:spPr>
            <a:xfrm>
              <a:off x="10579100" y="2794000"/>
              <a:ext cx="5114957" cy="696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k = </a:t>
              </a:r>
              <a14:m>
                <m:oMath xmlns:m="http://schemas.openxmlformats.org/officeDocument/2006/math">
                  <m:f>
                    <m:fPr>
                      <m:ctrlPr>
                        <a:rPr lang="en-US" sz="3200" b="0" i="1">
                          <a:latin typeface="Cambria Math" panose="02040503050406030204" pitchFamily="18" charset="0"/>
                        </a:rPr>
                      </m:ctrlPr>
                    </m:fPr>
                    <m:num>
                      <m:r>
                        <a:rPr lang="en-US" sz="3200" b="0" i="1">
                          <a:latin typeface="Cambria Math" panose="02040503050406030204" pitchFamily="18" charset="0"/>
                        </a:rPr>
                        <m:t>2</m:t>
                      </m:r>
                      <m:r>
                        <a:rPr lang="en-US" sz="3200" b="0" i="1">
                          <a:latin typeface="Cambria Math" panose="02040503050406030204" pitchFamily="18" charset="0"/>
                        </a:rPr>
                        <m:t>𝑎</m:t>
                      </m:r>
                    </m:num>
                    <m:den>
                      <m:r>
                        <a:rPr lang="en-US" sz="3200" b="0" i="1">
                          <a:latin typeface="Cambria Math" panose="02040503050406030204" pitchFamily="18" charset="0"/>
                        </a:rPr>
                        <m:t>𝐿</m:t>
                      </m:r>
                    </m:den>
                  </m:f>
                </m:oMath>
              </a14:m>
              <a:endParaRPr lang="en-US" sz="3200" b="0">
                <a:ea typeface="Cambria Math" panose="02040503050406030204" pitchFamily="18" charset="0"/>
              </a:endParaRPr>
            </a:p>
          </xdr:txBody>
        </xdr:sp>
      </mc:Choice>
      <mc:Fallback xmlns="">
        <xdr:sp macro="" textlink="">
          <xdr:nvSpPr>
            <xdr:cNvPr id="8" name="TextBox 7">
              <a:extLst>
                <a:ext uri="{FF2B5EF4-FFF2-40B4-BE49-F238E27FC236}">
                  <a16:creationId xmlns:a16="http://schemas.microsoft.com/office/drawing/2014/main" id="{961BF179-170A-7C44-8BD4-580A7F89AFDA}"/>
                </a:ext>
              </a:extLst>
            </xdr:cNvPr>
            <xdr:cNvSpPr txBox="1"/>
          </xdr:nvSpPr>
          <xdr:spPr>
            <a:xfrm>
              <a:off x="10579100" y="2794000"/>
              <a:ext cx="5114957" cy="696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k = </a:t>
              </a:r>
              <a:r>
                <a:rPr lang="en-US" sz="3200" b="0" i="0">
                  <a:latin typeface="Cambria Math" panose="02040503050406030204" pitchFamily="18" charset="0"/>
                </a:rPr>
                <a:t>2𝑎/𝐿</a:t>
              </a:r>
              <a:endParaRPr lang="en-US" sz="3200" b="0">
                <a:ea typeface="Cambria Math" panose="02040503050406030204" pitchFamily="18" charset="0"/>
              </a:endParaRPr>
            </a:p>
          </xdr:txBody>
        </xdr:sp>
      </mc:Fallback>
    </mc:AlternateContent>
    <xdr:clientData/>
  </xdr:oneCellAnchor>
  <xdr:oneCellAnchor>
    <xdr:from>
      <xdr:col>12</xdr:col>
      <xdr:colOff>463550</xdr:colOff>
      <xdr:row>28</xdr:row>
      <xdr:rowOff>82550</xdr:rowOff>
    </xdr:from>
    <xdr:ext cx="1226426"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87000085-001E-A643-9D61-75661D67E413}"/>
                </a:ext>
              </a:extLst>
            </xdr:cNvPr>
            <xdr:cNvSpPr txBox="1"/>
          </xdr:nvSpPr>
          <xdr:spPr>
            <a:xfrm>
              <a:off x="8540750" y="5416550"/>
              <a:ext cx="12264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9" name="TextBox 8">
              <a:extLst>
                <a:ext uri="{FF2B5EF4-FFF2-40B4-BE49-F238E27FC236}">
                  <a16:creationId xmlns:a16="http://schemas.microsoft.com/office/drawing/2014/main" id="{87000085-001E-A643-9D61-75661D67E413}"/>
                </a:ext>
              </a:extLst>
            </xdr:cNvPr>
            <xdr:cNvSpPr txBox="1"/>
          </xdr:nvSpPr>
          <xdr:spPr>
            <a:xfrm>
              <a:off x="8540750" y="5416550"/>
              <a:ext cx="12264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"Type equation here."</a:t>
              </a:r>
              <a:endParaRPr lang="en-US" sz="1100"/>
            </a:p>
          </xdr:txBody>
        </xdr:sp>
      </mc:Fallback>
    </mc:AlternateContent>
    <xdr:clientData/>
  </xdr:oneCellAnchor>
  <xdr:oneCellAnchor>
    <xdr:from>
      <xdr:col>6</xdr:col>
      <xdr:colOff>406400</xdr:colOff>
      <xdr:row>20</xdr:row>
      <xdr:rowOff>101600</xdr:rowOff>
    </xdr:from>
    <xdr:ext cx="5114957" cy="1018164"/>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9CA75AAF-A887-E643-9D78-7E4D9E364B6C}"/>
                </a:ext>
              </a:extLst>
            </xdr:cNvPr>
            <xdr:cNvSpPr txBox="1"/>
          </xdr:nvSpPr>
          <xdr:spPr>
            <a:xfrm>
              <a:off x="4445000" y="3911600"/>
              <a:ext cx="5114957" cy="1018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𝑚𝑒𝑠h</m:t>
                        </m:r>
                      </m:num>
                      <m:den>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𝑟</m:t>
                            </m:r>
                          </m:e>
                          <m:sub>
                            <m:r>
                              <a:rPr lang="en-US" sz="3200" b="0" i="1">
                                <a:latin typeface="Cambria Math" panose="02040503050406030204" pitchFamily="18" charset="0"/>
                                <a:ea typeface="Cambria Math" panose="02040503050406030204" pitchFamily="18" charset="0"/>
                              </a:rPr>
                              <m:t>𝑏</m:t>
                            </m:r>
                          </m:sub>
                        </m:sSub>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400</m:t>
                        </m:r>
                      </m:num>
                      <m:den>
                        <m:r>
                          <a:rPr lang="en-US" sz="3200" b="0" i="1">
                            <a:latin typeface="Cambria Math" panose="02040503050406030204" pitchFamily="18" charset="0"/>
                            <a:ea typeface="Cambria Math" panose="02040503050406030204" pitchFamily="18" charset="0"/>
                          </a:rPr>
                          <m:t>0.05</m:t>
                        </m:r>
                      </m:den>
                    </m:f>
                    <m:r>
                      <a:rPr lang="en-US" sz="3200" b="0" i="1">
                        <a:latin typeface="Cambria Math" panose="02040503050406030204" pitchFamily="18" charset="0"/>
                        <a:ea typeface="Cambria Math" panose="02040503050406030204" pitchFamily="18" charset="0"/>
                      </a:rPr>
                      <m:t>=8000</m:t>
                    </m:r>
                  </m:oMath>
                </m:oMathPara>
              </a14:m>
              <a:endParaRPr lang="en-US" sz="3200" b="0">
                <a:ea typeface="Cambria Math" panose="02040503050406030204" pitchFamily="18" charset="0"/>
              </a:endParaRPr>
            </a:p>
          </xdr:txBody>
        </xdr:sp>
      </mc:Choice>
      <mc:Fallback xmlns="">
        <xdr:sp macro="" textlink="">
          <xdr:nvSpPr>
            <xdr:cNvPr id="10" name="TextBox 9">
              <a:extLst>
                <a:ext uri="{FF2B5EF4-FFF2-40B4-BE49-F238E27FC236}">
                  <a16:creationId xmlns:a16="http://schemas.microsoft.com/office/drawing/2014/main" id="{9CA75AAF-A887-E643-9D78-7E4D9E364B6C}"/>
                </a:ext>
              </a:extLst>
            </xdr:cNvPr>
            <xdr:cNvSpPr txBox="1"/>
          </xdr:nvSpPr>
          <xdr:spPr>
            <a:xfrm>
              <a:off x="4445000" y="3911600"/>
              <a:ext cx="5114957" cy="1018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b="0" i="0">
                  <a:latin typeface="Cambria Math" panose="02040503050406030204" pitchFamily="18" charset="0"/>
                  <a:ea typeface="Cambria Math" panose="02040503050406030204" pitchFamily="18" charset="0"/>
                </a:rPr>
                <a:t>𝑚𝑒𝑠ℎ/𝑟_𝑏 =400/0.05=8000</a:t>
              </a:r>
              <a:endParaRPr lang="en-US" sz="3200" b="0">
                <a:ea typeface="Cambria Math" panose="02040503050406030204" pitchFamily="18" charset="0"/>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15</xdr:col>
      <xdr:colOff>0</xdr:colOff>
      <xdr:row>0</xdr:row>
      <xdr:rowOff>0</xdr:rowOff>
    </xdr:from>
    <xdr:ext cx="5114957" cy="101816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C83D672-4FF3-9040-BD91-5623DED69884}"/>
                </a:ext>
              </a:extLst>
            </xdr:cNvPr>
            <xdr:cNvSpPr txBox="1"/>
          </xdr:nvSpPr>
          <xdr:spPr>
            <a:xfrm>
              <a:off x="14808200" y="381000"/>
              <a:ext cx="5114957" cy="1018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3200" b="0" i="1">
                        <a:latin typeface="Cambria Math" panose="02040503050406030204" pitchFamily="18" charset="0"/>
                        <a:ea typeface="Cambria Math" panose="02040503050406030204" pitchFamily="18" charset="0"/>
                      </a:rPr>
                      <m:t>𝑚𝑒𝑠h</m:t>
                    </m:r>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𝑐𝑝𝑠𝑙</m:t>
                        </m:r>
                      </m:num>
                      <m:den>
                        <m:r>
                          <a:rPr lang="en-US" sz="3200" b="0" i="1">
                            <a:latin typeface="Cambria Math" panose="02040503050406030204" pitchFamily="18" charset="0"/>
                            <a:ea typeface="Cambria Math" panose="02040503050406030204" pitchFamily="18" charset="0"/>
                          </a:rPr>
                          <m:t>2</m:t>
                        </m:r>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𝑟</m:t>
                            </m:r>
                          </m:e>
                          <m:sub>
                            <m:r>
                              <a:rPr lang="en-US" sz="3200" b="0" i="1">
                                <a:latin typeface="Cambria Math" panose="02040503050406030204" pitchFamily="18" charset="0"/>
                                <a:ea typeface="Cambria Math" panose="02040503050406030204" pitchFamily="18" charset="0"/>
                              </a:rPr>
                              <m:t>𝑏</m:t>
                            </m:r>
                          </m:sub>
                        </m:sSub>
                      </m:den>
                    </m:f>
                  </m:oMath>
                </m:oMathPara>
              </a14:m>
              <a:endParaRPr lang="en-US" sz="3200" b="0">
                <a:ea typeface="Cambria Math" panose="02040503050406030204" pitchFamily="18" charset="0"/>
              </a:endParaRPr>
            </a:p>
          </xdr:txBody>
        </xdr:sp>
      </mc:Choice>
      <mc:Fallback xmlns="">
        <xdr:sp macro="" textlink="">
          <xdr:nvSpPr>
            <xdr:cNvPr id="3" name="TextBox 2">
              <a:extLst>
                <a:ext uri="{FF2B5EF4-FFF2-40B4-BE49-F238E27FC236}">
                  <a16:creationId xmlns:a16="http://schemas.microsoft.com/office/drawing/2014/main" id="{1C83D672-4FF3-9040-BD91-5623DED69884}"/>
                </a:ext>
              </a:extLst>
            </xdr:cNvPr>
            <xdr:cNvSpPr txBox="1"/>
          </xdr:nvSpPr>
          <xdr:spPr>
            <a:xfrm>
              <a:off x="14808200" y="381000"/>
              <a:ext cx="5114957" cy="1018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b="0" i="0">
                  <a:latin typeface="Cambria Math" panose="02040503050406030204" pitchFamily="18" charset="0"/>
                  <a:ea typeface="Cambria Math" panose="02040503050406030204" pitchFamily="18" charset="0"/>
                </a:rPr>
                <a:t>𝑚𝑒𝑠ℎ=𝑐𝑝𝑠𝑙/(2𝑟_𝑏 )</a:t>
              </a:r>
              <a:endParaRPr lang="en-US" sz="3200" b="0">
                <a:ea typeface="Cambria Math" panose="02040503050406030204" pitchFamily="18" charset="0"/>
              </a:endParaRPr>
            </a:p>
          </xdr:txBody>
        </xdr:sp>
      </mc:Fallback>
    </mc:AlternateContent>
    <xdr:clientData/>
  </xdr:oneCellAnchor>
  <xdr:oneCellAnchor>
    <xdr:from>
      <xdr:col>16</xdr:col>
      <xdr:colOff>0</xdr:colOff>
      <xdr:row>11</xdr:row>
      <xdr:rowOff>0</xdr:rowOff>
    </xdr:from>
    <xdr:ext cx="5114957" cy="82381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47B50F2-6B0C-0045-BF9A-ABC2FB17CD52}"/>
                </a:ext>
              </a:extLst>
            </xdr:cNvPr>
            <xdr:cNvSpPr txBox="1"/>
          </xdr:nvSpPr>
          <xdr:spPr>
            <a:xfrm>
              <a:off x="15633700" y="2476500"/>
              <a:ext cx="5114957" cy="823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14:m>
                <m:oMath xmlns:m="http://schemas.openxmlformats.org/officeDocument/2006/math">
                  <m:r>
                    <a:rPr lang="en-US" sz="3200" i="1">
                      <a:latin typeface="Cambria Math" panose="02040503050406030204" pitchFamily="18" charset="0"/>
                    </a:rPr>
                    <m:t>=</m:t>
                  </m:r>
                  <m:f>
                    <m:fPr>
                      <m:ctrlPr>
                        <a:rPr lang="en-US" sz="3200" i="1">
                          <a:latin typeface="Cambria Math" panose="02040503050406030204" pitchFamily="18" charset="0"/>
                        </a:rPr>
                      </m:ctrlPr>
                    </m:fPr>
                    <m:num>
                      <m:sSup>
                        <m:sSupPr>
                          <m:ctrlPr>
                            <a:rPr lang="en-US" sz="3200" b="0" i="1">
                              <a:latin typeface="Cambria Math" panose="02040503050406030204" pitchFamily="18" charset="0"/>
                            </a:rPr>
                          </m:ctrlPr>
                        </m:sSupPr>
                        <m:e>
                          <m:r>
                            <a:rPr lang="en-US" sz="3200" b="0" i="1">
                              <a:latin typeface="Cambria Math" panose="02040503050406030204" pitchFamily="18" charset="0"/>
                            </a:rPr>
                            <m:t>𝑎</m:t>
                          </m:r>
                        </m:e>
                        <m:sup>
                          <m:r>
                            <a:rPr lang="en-US" sz="3200" b="0" i="1">
                              <a:latin typeface="Cambria Math" panose="02040503050406030204" pitchFamily="18" charset="0"/>
                            </a:rPr>
                            <m:t>2</m:t>
                          </m:r>
                        </m:sup>
                      </m:sSup>
                      <m:r>
                        <a:rPr lang="en-US" sz="3200" b="0" i="1">
                          <a:latin typeface="Cambria Math" panose="02040503050406030204" pitchFamily="18" charset="0"/>
                        </a:rPr>
                        <m:t>𝐺</m:t>
                      </m:r>
                      <m:r>
                        <a:rPr lang="en-US" sz="3200" b="0" i="1">
                          <a:latin typeface="Cambria Math" panose="02040503050406030204" pitchFamily="18" charset="0"/>
                        </a:rPr>
                        <m:t>𝜌</m:t>
                      </m:r>
                    </m:num>
                    <m:den>
                      <m:r>
                        <a:rPr lang="en-US" sz="3200" i="1">
                          <a:latin typeface="Cambria Math" panose="02040503050406030204" pitchFamily="18" charset="0"/>
                          <a:ea typeface="Cambria Math" panose="02040503050406030204" pitchFamily="18" charset="0"/>
                        </a:rPr>
                        <m:t>𝜇</m:t>
                      </m:r>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sSup>
                        <m:sSupPr>
                          <m:ctrlPr>
                            <a:rPr lang="en-US" sz="3200" b="0" i="1">
                              <a:latin typeface="Cambria Math" panose="02040503050406030204" pitchFamily="18" charset="0"/>
                              <a:ea typeface="Cambria Math" panose="02040503050406030204" pitchFamily="18" charset="0"/>
                            </a:rPr>
                          </m:ctrlPr>
                        </m:sSupPr>
                        <m:e>
                          <m:r>
                            <a:rPr lang="en-US" sz="3200" b="0" i="1">
                              <a:latin typeface="Cambria Math" panose="02040503050406030204" pitchFamily="18" charset="0"/>
                              <a:ea typeface="Cambria Math" panose="02040503050406030204" pitchFamily="18" charset="0"/>
                            </a:rPr>
                            <m:t>𝑎</m:t>
                          </m:r>
                        </m:e>
                        <m:sup>
                          <m:r>
                            <a:rPr lang="en-US" sz="3200" b="0" i="1">
                              <a:latin typeface="Cambria Math" panose="02040503050406030204" pitchFamily="18" charset="0"/>
                              <a:ea typeface="Cambria Math" panose="02040503050406030204" pitchFamily="18" charset="0"/>
                            </a:rPr>
                            <m:t>2</m:t>
                          </m:r>
                        </m:sup>
                      </m:sSup>
                      <m:r>
                        <a:rPr lang="en-US" sz="3200" b="0" i="1">
                          <a:latin typeface="Cambria Math" panose="02040503050406030204" pitchFamily="18" charset="0"/>
                          <a:ea typeface="Cambria Math" panose="02040503050406030204" pitchFamily="18" charset="0"/>
                        </a:rPr>
                        <m:t>2</m:t>
                      </m:r>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𝑈</m:t>
                          </m:r>
                        </m:e>
                        <m:sub>
                          <m:r>
                            <a:rPr lang="en-US" sz="3200" b="0" i="1">
                              <a:latin typeface="Cambria Math" panose="02040503050406030204" pitchFamily="18" charset="0"/>
                              <a:ea typeface="Cambria Math" panose="02040503050406030204" pitchFamily="18" charset="0"/>
                            </a:rPr>
                            <m:t>𝑏</m:t>
                          </m:r>
                        </m:sub>
                      </m:sSub>
                      <m:r>
                        <a:rPr lang="en-US" sz="3200" b="0" i="1">
                          <a:latin typeface="Cambria Math" panose="02040503050406030204" pitchFamily="18" charset="0"/>
                          <a:ea typeface="Cambria Math" panose="02040503050406030204" pitchFamily="18" charset="0"/>
                        </a:rPr>
                        <m:t>𝜌</m:t>
                      </m:r>
                    </m:num>
                    <m:den>
                      <m:r>
                        <a:rPr lang="en-US" sz="3200" b="0" i="1">
                          <a:latin typeface="Cambria Math" panose="02040503050406030204" pitchFamily="18" charset="0"/>
                          <a:ea typeface="Cambria Math" panose="02040503050406030204" pitchFamily="18" charset="0"/>
                        </a:rPr>
                        <m:t>𝐿</m:t>
                      </m:r>
                      <m:r>
                        <a:rPr lang="en-US" sz="3200" b="0" i="1">
                          <a:latin typeface="Cambria Math" panose="02040503050406030204" pitchFamily="18" charset="0"/>
                          <a:ea typeface="Cambria Math" panose="02040503050406030204" pitchFamily="18" charset="0"/>
                        </a:rPr>
                        <m:t>𝜇</m:t>
                      </m:r>
                    </m:den>
                  </m:f>
                  <m:r>
                    <a:rPr lang="en-US" sz="3200" b="0" i="1">
                      <a:latin typeface="Cambria Math" panose="02040503050406030204" pitchFamily="18" charset="0"/>
                      <a:ea typeface="Cambria Math" panose="02040503050406030204" pitchFamily="18" charset="0"/>
                    </a:rPr>
                    <m:t>=</m:t>
                  </m:r>
                  <m:f>
                    <m:fPr>
                      <m:ctrlPr>
                        <a:rPr lang="en-US" sz="3200" b="0" i="1">
                          <a:latin typeface="Cambria Math" panose="02040503050406030204" pitchFamily="18" charset="0"/>
                          <a:ea typeface="Cambria Math" panose="02040503050406030204" pitchFamily="18" charset="0"/>
                        </a:rPr>
                      </m:ctrlPr>
                    </m:fPr>
                    <m:num>
                      <m:r>
                        <a:rPr lang="en-US" sz="3200" b="0" i="1">
                          <a:latin typeface="Cambria Math" panose="02040503050406030204" pitchFamily="18" charset="0"/>
                          <a:ea typeface="Cambria Math" panose="02040503050406030204" pitchFamily="18" charset="0"/>
                        </a:rPr>
                        <m:t>2</m:t>
                      </m:r>
                      <m:sSup>
                        <m:sSupPr>
                          <m:ctrlPr>
                            <a:rPr lang="en-US" sz="3200" b="0" i="1">
                              <a:latin typeface="Cambria Math" panose="02040503050406030204" pitchFamily="18" charset="0"/>
                              <a:ea typeface="Cambria Math" panose="02040503050406030204" pitchFamily="18" charset="0"/>
                            </a:rPr>
                          </m:ctrlPr>
                        </m:sSupPr>
                        <m:e>
                          <m:r>
                            <a:rPr lang="en-US" sz="3200" b="0" i="1">
                              <a:latin typeface="Cambria Math" panose="02040503050406030204" pitchFamily="18" charset="0"/>
                              <a:ea typeface="Cambria Math" panose="02040503050406030204" pitchFamily="18" charset="0"/>
                            </a:rPr>
                            <m:t>𝑎</m:t>
                          </m:r>
                        </m:e>
                        <m:sup>
                          <m:r>
                            <a:rPr lang="en-US" sz="3200" b="0" i="1">
                              <a:latin typeface="Cambria Math" panose="02040503050406030204" pitchFamily="18" charset="0"/>
                              <a:ea typeface="Cambria Math" panose="02040503050406030204" pitchFamily="18" charset="0"/>
                            </a:rPr>
                            <m:t>2</m:t>
                          </m:r>
                        </m:sup>
                      </m:sSup>
                      <m:sSub>
                        <m:sSubPr>
                          <m:ctrlPr>
                            <a:rPr lang="en-US" sz="3200" b="0" i="1">
                              <a:latin typeface="Cambria Math" panose="02040503050406030204" pitchFamily="18" charset="0"/>
                              <a:ea typeface="Cambria Math" panose="02040503050406030204" pitchFamily="18" charset="0"/>
                            </a:rPr>
                          </m:ctrlPr>
                        </m:sSubPr>
                        <m:e>
                          <m:r>
                            <a:rPr lang="en-US" sz="3200" b="0" i="1">
                              <a:latin typeface="Cambria Math" panose="02040503050406030204" pitchFamily="18" charset="0"/>
                              <a:ea typeface="Cambria Math" panose="02040503050406030204" pitchFamily="18" charset="0"/>
                            </a:rPr>
                            <m:t>𝑈</m:t>
                          </m:r>
                        </m:e>
                        <m:sub>
                          <m:r>
                            <a:rPr lang="en-US" sz="3200" b="0" i="1">
                              <a:latin typeface="Cambria Math" panose="02040503050406030204" pitchFamily="18" charset="0"/>
                              <a:ea typeface="Cambria Math" panose="02040503050406030204" pitchFamily="18" charset="0"/>
                            </a:rPr>
                            <m:t>𝑏</m:t>
                          </m:r>
                        </m:sub>
                      </m:sSub>
                      <m:r>
                        <a:rPr lang="en-US" sz="3200" b="0" i="1">
                          <a:latin typeface="Cambria Math" panose="02040503050406030204" pitchFamily="18" charset="0"/>
                          <a:ea typeface="Cambria Math" panose="02040503050406030204" pitchFamily="18" charset="0"/>
                        </a:rPr>
                        <m:t>𝜌</m:t>
                      </m:r>
                    </m:num>
                    <m:den>
                      <m:r>
                        <a:rPr lang="en-US" sz="3200" b="0" i="1">
                          <a:latin typeface="Cambria Math" panose="02040503050406030204" pitchFamily="18" charset="0"/>
                          <a:ea typeface="Cambria Math" panose="02040503050406030204" pitchFamily="18" charset="0"/>
                        </a:rPr>
                        <m:t>𝜇</m:t>
                      </m:r>
                      <m:r>
                        <a:rPr lang="en-US" sz="3200" b="0" i="1">
                          <a:latin typeface="Cambria Math" panose="02040503050406030204" pitchFamily="18" charset="0"/>
                          <a:ea typeface="Cambria Math" panose="02040503050406030204" pitchFamily="18" charset="0"/>
                        </a:rPr>
                        <m:t>𝐿</m:t>
                      </m:r>
                    </m:den>
                  </m:f>
                </m:oMath>
              </a14:m>
              <a:endParaRPr lang="en-US" sz="3200" b="0">
                <a:ea typeface="Cambria Math" panose="02040503050406030204" pitchFamily="18" charset="0"/>
              </a:endParaRPr>
            </a:p>
          </xdr:txBody>
        </xdr:sp>
      </mc:Choice>
      <mc:Fallback xmlns="">
        <xdr:sp macro="" textlink="">
          <xdr:nvSpPr>
            <xdr:cNvPr id="4" name="TextBox 3">
              <a:extLst>
                <a:ext uri="{FF2B5EF4-FFF2-40B4-BE49-F238E27FC236}">
                  <a16:creationId xmlns:a16="http://schemas.microsoft.com/office/drawing/2014/main" id="{047B50F2-6B0C-0045-BF9A-ABC2FB17CD52}"/>
                </a:ext>
              </a:extLst>
            </xdr:cNvPr>
            <xdr:cNvSpPr txBox="1"/>
          </xdr:nvSpPr>
          <xdr:spPr>
            <a:xfrm>
              <a:off x="15633700" y="2476500"/>
              <a:ext cx="5114957" cy="823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3200"/>
                <a:t>Re</a:t>
              </a:r>
              <a:r>
                <a:rPr lang="en-US" sz="3200" i="0">
                  <a:latin typeface="Cambria Math" panose="02040503050406030204" pitchFamily="18" charset="0"/>
                </a:rPr>
                <a:t>=(</a:t>
              </a:r>
              <a:r>
                <a:rPr lang="en-US" sz="3200" b="0" i="0">
                  <a:latin typeface="Cambria Math" panose="02040503050406030204" pitchFamily="18" charset="0"/>
                </a:rPr>
                <a:t>𝑎^2 𝐺𝜌)/</a:t>
              </a:r>
              <a:r>
                <a:rPr lang="en-US" sz="3200" i="0">
                  <a:latin typeface="Cambria Math" panose="02040503050406030204" pitchFamily="18" charset="0"/>
                  <a:ea typeface="Cambria Math" panose="02040503050406030204" pitchFamily="18" charset="0"/>
                </a:rPr>
                <a:t>𝜇</a:t>
              </a:r>
              <a:r>
                <a:rPr lang="en-US" sz="3200" b="0" i="0">
                  <a:latin typeface="Cambria Math" panose="02040503050406030204" pitchFamily="18" charset="0"/>
                  <a:ea typeface="Cambria Math" panose="02040503050406030204" pitchFamily="18" charset="0"/>
                </a:rPr>
                <a:t>=(𝑎^2 2𝑈_𝑏 𝜌)/𝐿𝜇=(2𝑎^2 𝑈_𝑏 𝜌)/𝜇𝐿</a:t>
              </a:r>
              <a:endParaRPr lang="en-US" sz="3200" b="0">
                <a:ea typeface="Cambria Math" panose="02040503050406030204" pitchFamily="18" charset="0"/>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9"/>
  <sheetViews>
    <sheetView workbookViewId="0">
      <selection activeCell="Q25" sqref="Q25"/>
    </sheetView>
  </sheetViews>
  <sheetFormatPr defaultColWidth="8.85546875" defaultRowHeight="15" x14ac:dyDescent="0.25"/>
  <cols>
    <col min="15" max="15" width="25" customWidth="1"/>
    <col min="20" max="20" width="17.42578125" customWidth="1"/>
  </cols>
  <sheetData>
    <row r="2" spans="1:10" x14ac:dyDescent="0.25">
      <c r="A2" t="s">
        <v>23</v>
      </c>
      <c r="B2">
        <v>0</v>
      </c>
    </row>
    <row r="3" spans="1:10" x14ac:dyDescent="0.25">
      <c r="A3" t="s">
        <v>2</v>
      </c>
      <c r="B3" t="s">
        <v>24</v>
      </c>
      <c r="C3" t="s">
        <v>25</v>
      </c>
      <c r="J3" s="3"/>
    </row>
    <row r="4" spans="1:10" x14ac:dyDescent="0.25">
      <c r="A4" t="s">
        <v>3</v>
      </c>
      <c r="B4" t="s">
        <v>24</v>
      </c>
      <c r="C4" t="s">
        <v>25</v>
      </c>
    </row>
    <row r="5" spans="1:10" x14ac:dyDescent="0.25">
      <c r="A5" t="s">
        <v>9</v>
      </c>
      <c r="B5" t="s">
        <v>26</v>
      </c>
    </row>
    <row r="6" spans="1:10" x14ac:dyDescent="0.25">
      <c r="A6" t="s">
        <v>10</v>
      </c>
      <c r="B6" t="s">
        <v>26</v>
      </c>
    </row>
    <row r="7" spans="1:10" x14ac:dyDescent="0.25">
      <c r="A7" t="s">
        <v>8</v>
      </c>
      <c r="B7" t="s">
        <v>26</v>
      </c>
    </row>
    <row r="8" spans="1:10" x14ac:dyDescent="0.25">
      <c r="A8" t="s">
        <v>27</v>
      </c>
      <c r="B8" t="s">
        <v>28</v>
      </c>
    </row>
    <row r="15" spans="1:10" x14ac:dyDescent="0.25">
      <c r="D15" s="1" t="s">
        <v>19</v>
      </c>
      <c r="E15" s="1" t="s">
        <v>20</v>
      </c>
    </row>
    <row r="16" spans="1:10" x14ac:dyDescent="0.25">
      <c r="D16" s="2" t="s">
        <v>21</v>
      </c>
      <c r="E16" s="2" t="s">
        <v>22</v>
      </c>
      <c r="F16" s="2"/>
    </row>
    <row r="20" spans="1:15" x14ac:dyDescent="0.25">
      <c r="I20" s="2"/>
    </row>
    <row r="22" spans="1:15" s="4" customFormat="1" x14ac:dyDescent="0.25">
      <c r="A22" s="4" t="s">
        <v>36</v>
      </c>
    </row>
    <row r="23" spans="1:15" s="4" customFormat="1" x14ac:dyDescent="0.25">
      <c r="A23" s="4" t="s">
        <v>30</v>
      </c>
      <c r="B23" s="4" t="s">
        <v>39</v>
      </c>
      <c r="C23" s="4" t="s">
        <v>40</v>
      </c>
    </row>
    <row r="24" spans="1:15" x14ac:dyDescent="0.25">
      <c r="A24">
        <v>0.33</v>
      </c>
      <c r="B24" t="s">
        <v>38</v>
      </c>
      <c r="C24">
        <v>0.2</v>
      </c>
      <c r="D24" t="s">
        <v>41</v>
      </c>
    </row>
    <row r="25" spans="1:15" s="4" customFormat="1" x14ac:dyDescent="0.25">
      <c r="A25" s="4">
        <v>0.5</v>
      </c>
      <c r="B25" s="4" t="s">
        <v>35</v>
      </c>
      <c r="C25" s="4">
        <v>0.33</v>
      </c>
      <c r="D25" s="4" t="s">
        <v>42</v>
      </c>
    </row>
    <row r="26" spans="1:15" s="4" customFormat="1" x14ac:dyDescent="0.25">
      <c r="A26" s="4">
        <v>0.66</v>
      </c>
      <c r="B26" s="4" t="s">
        <v>37</v>
      </c>
      <c r="C26" s="4">
        <v>0.4</v>
      </c>
      <c r="D26" s="4" t="s">
        <v>43</v>
      </c>
    </row>
    <row r="28" spans="1:15" x14ac:dyDescent="0.25">
      <c r="A28" t="s">
        <v>0</v>
      </c>
    </row>
    <row r="29" spans="1:15" x14ac:dyDescent="0.25">
      <c r="B29" s="12" t="s">
        <v>1</v>
      </c>
      <c r="C29" s="12"/>
      <c r="D29" s="7"/>
      <c r="E29" s="7"/>
      <c r="F29" s="7"/>
      <c r="G29" s="7"/>
      <c r="H29" s="7"/>
      <c r="I29" s="7"/>
      <c r="J29" s="4"/>
      <c r="K29" s="4"/>
    </row>
    <row r="30" spans="1:15" x14ac:dyDescent="0.25">
      <c r="A30" t="s">
        <v>4</v>
      </c>
      <c r="B30" t="s">
        <v>5</v>
      </c>
      <c r="C30" t="s">
        <v>6</v>
      </c>
      <c r="D30" s="4" t="s">
        <v>30</v>
      </c>
      <c r="E30" s="4" t="s">
        <v>31</v>
      </c>
      <c r="F30" s="4" t="s">
        <v>33</v>
      </c>
      <c r="G30" t="s">
        <v>9</v>
      </c>
      <c r="H30" s="4" t="s">
        <v>10</v>
      </c>
      <c r="I30" t="s">
        <v>7</v>
      </c>
      <c r="J30" t="s">
        <v>3</v>
      </c>
      <c r="K30" t="s">
        <v>2</v>
      </c>
      <c r="M30" t="s">
        <v>32</v>
      </c>
      <c r="N30" t="s">
        <v>29</v>
      </c>
      <c r="O30" t="s">
        <v>8</v>
      </c>
    </row>
    <row r="31" spans="1:15" x14ac:dyDescent="0.25">
      <c r="A31" t="s">
        <v>35</v>
      </c>
      <c r="B31" s="8">
        <v>1</v>
      </c>
      <c r="C31">
        <v>-1</v>
      </c>
      <c r="D31" s="8">
        <v>0.5</v>
      </c>
      <c r="E31" s="8">
        <v>1</v>
      </c>
      <c r="F31" s="8">
        <v>0.2</v>
      </c>
      <c r="G31">
        <f>F31*E31/2</f>
        <v>0.1</v>
      </c>
      <c r="H31" s="8">
        <f>G31*D31</f>
        <v>0.05</v>
      </c>
      <c r="I31">
        <v>12.5</v>
      </c>
      <c r="J31" s="2">
        <v>1</v>
      </c>
      <c r="L31" s="2"/>
      <c r="M31" s="2">
        <f>8000*H31</f>
        <v>400</v>
      </c>
      <c r="N31" s="2">
        <v>200</v>
      </c>
      <c r="O31" s="2" t="s">
        <v>11</v>
      </c>
    </row>
    <row r="32" spans="1:15" x14ac:dyDescent="0.25">
      <c r="A32" s="5" t="s">
        <v>34</v>
      </c>
      <c r="B32" s="8">
        <v>1</v>
      </c>
      <c r="C32" s="4">
        <v>-1</v>
      </c>
      <c r="D32" s="8">
        <v>0.5</v>
      </c>
      <c r="E32" s="9">
        <v>1</v>
      </c>
      <c r="F32" s="9">
        <v>0.33</v>
      </c>
      <c r="G32" s="4">
        <f t="shared" ref="G32:G39" si="0">F32*E32/2</f>
        <v>0.16500000000000001</v>
      </c>
      <c r="H32" s="8">
        <f t="shared" ref="H32:H38" si="1">G32*D32</f>
        <v>8.2500000000000004E-2</v>
      </c>
      <c r="I32" s="5">
        <v>25</v>
      </c>
      <c r="J32" s="6">
        <v>1</v>
      </c>
      <c r="L32" s="6"/>
      <c r="M32" s="2">
        <f t="shared" ref="M32:M39" si="2">8000*H32</f>
        <v>660</v>
      </c>
      <c r="N32" s="6">
        <v>200</v>
      </c>
      <c r="O32" s="6" t="s">
        <v>11</v>
      </c>
    </row>
    <row r="33" spans="1:15" x14ac:dyDescent="0.25">
      <c r="A33" t="s">
        <v>12</v>
      </c>
      <c r="B33" s="8">
        <v>1</v>
      </c>
      <c r="C33" s="4">
        <v>-1</v>
      </c>
      <c r="D33" s="8">
        <v>0.33</v>
      </c>
      <c r="E33" s="8">
        <v>1</v>
      </c>
      <c r="F33" s="8">
        <v>0.33</v>
      </c>
      <c r="G33" s="4">
        <f t="shared" si="0"/>
        <v>0.16500000000000001</v>
      </c>
      <c r="H33" s="8">
        <f t="shared" si="1"/>
        <v>5.4450000000000005E-2</v>
      </c>
      <c r="I33">
        <v>50</v>
      </c>
      <c r="J33" s="2">
        <v>1</v>
      </c>
      <c r="L33" s="2"/>
      <c r="M33" s="2">
        <f t="shared" si="2"/>
        <v>435.6</v>
      </c>
      <c r="N33" s="2">
        <v>200</v>
      </c>
      <c r="O33" s="2" t="s">
        <v>11</v>
      </c>
    </row>
    <row r="34" spans="1:15" x14ac:dyDescent="0.25">
      <c r="A34" s="5" t="s">
        <v>13</v>
      </c>
      <c r="B34" s="8">
        <v>1</v>
      </c>
      <c r="C34" s="4">
        <v>-1</v>
      </c>
      <c r="D34" s="8">
        <v>0.33</v>
      </c>
      <c r="E34" s="9">
        <v>1</v>
      </c>
      <c r="F34" s="9">
        <v>0.41</v>
      </c>
      <c r="G34" s="4">
        <f t="shared" si="0"/>
        <v>0.20499999999999999</v>
      </c>
      <c r="H34" s="8">
        <f t="shared" si="1"/>
        <v>6.7650000000000002E-2</v>
      </c>
      <c r="I34" s="5">
        <v>75</v>
      </c>
      <c r="J34" s="6">
        <v>1</v>
      </c>
      <c r="L34" s="6"/>
      <c r="M34" s="2">
        <f t="shared" si="2"/>
        <v>541.20000000000005</v>
      </c>
      <c r="N34" s="6">
        <v>200</v>
      </c>
      <c r="O34" s="6" t="s">
        <v>11</v>
      </c>
    </row>
    <row r="35" spans="1:15" x14ac:dyDescent="0.25">
      <c r="A35" t="s">
        <v>14</v>
      </c>
      <c r="B35" s="8">
        <v>1</v>
      </c>
      <c r="C35" s="4">
        <v>-1</v>
      </c>
      <c r="D35" s="8">
        <v>0.5</v>
      </c>
      <c r="E35" s="8">
        <v>1</v>
      </c>
      <c r="F35" s="8"/>
      <c r="G35" s="4">
        <f t="shared" si="0"/>
        <v>0</v>
      </c>
      <c r="H35" s="8">
        <f t="shared" si="1"/>
        <v>0</v>
      </c>
      <c r="I35">
        <v>100</v>
      </c>
      <c r="J35" s="2">
        <v>1</v>
      </c>
      <c r="L35" s="2"/>
      <c r="M35" s="2">
        <f t="shared" si="2"/>
        <v>0</v>
      </c>
      <c r="N35" s="2">
        <v>200</v>
      </c>
      <c r="O35" s="2" t="s">
        <v>11</v>
      </c>
    </row>
    <row r="36" spans="1:15" x14ac:dyDescent="0.25">
      <c r="A36" s="5" t="s">
        <v>15</v>
      </c>
      <c r="B36" s="8">
        <v>1</v>
      </c>
      <c r="C36" s="4">
        <v>-1</v>
      </c>
      <c r="D36" s="8">
        <v>0.5</v>
      </c>
      <c r="E36" s="9">
        <v>1</v>
      </c>
      <c r="F36" s="9"/>
      <c r="G36" s="4">
        <f t="shared" si="0"/>
        <v>0</v>
      </c>
      <c r="H36" s="8">
        <f t="shared" si="1"/>
        <v>0</v>
      </c>
      <c r="I36" s="5">
        <v>150</v>
      </c>
      <c r="J36" s="6">
        <v>1</v>
      </c>
      <c r="L36" s="6"/>
      <c r="M36" s="2">
        <f t="shared" si="2"/>
        <v>0</v>
      </c>
      <c r="N36" s="6">
        <v>200</v>
      </c>
      <c r="O36" s="6" t="s">
        <v>11</v>
      </c>
    </row>
    <row r="37" spans="1:15" x14ac:dyDescent="0.25">
      <c r="A37" t="s">
        <v>16</v>
      </c>
      <c r="B37" s="8">
        <v>1</v>
      </c>
      <c r="C37" s="4">
        <v>-1</v>
      </c>
      <c r="D37" s="8">
        <v>0.5</v>
      </c>
      <c r="E37" s="8">
        <v>1</v>
      </c>
      <c r="F37" s="8"/>
      <c r="G37" s="4">
        <f t="shared" si="0"/>
        <v>0</v>
      </c>
      <c r="H37" s="8">
        <f t="shared" si="1"/>
        <v>0</v>
      </c>
      <c r="I37">
        <v>200</v>
      </c>
      <c r="J37" s="2">
        <v>1</v>
      </c>
      <c r="L37" s="2"/>
      <c r="M37" s="2">
        <f t="shared" si="2"/>
        <v>0</v>
      </c>
      <c r="N37" s="2">
        <v>200</v>
      </c>
      <c r="O37" s="2" t="s">
        <v>11</v>
      </c>
    </row>
    <row r="38" spans="1:15" x14ac:dyDescent="0.25">
      <c r="A38" s="5" t="s">
        <v>17</v>
      </c>
      <c r="B38" s="8">
        <v>1</v>
      </c>
      <c r="C38" s="4">
        <v>-1</v>
      </c>
      <c r="D38" s="8">
        <v>0.5</v>
      </c>
      <c r="E38" s="9">
        <v>1</v>
      </c>
      <c r="F38" s="9"/>
      <c r="G38" s="4">
        <f t="shared" si="0"/>
        <v>0</v>
      </c>
      <c r="H38" s="8">
        <f t="shared" si="1"/>
        <v>0</v>
      </c>
      <c r="I38" s="5">
        <v>250</v>
      </c>
      <c r="J38" s="6">
        <v>1</v>
      </c>
      <c r="L38" s="6"/>
      <c r="M38" s="2">
        <f t="shared" si="2"/>
        <v>0</v>
      </c>
      <c r="N38" s="6">
        <v>200</v>
      </c>
      <c r="O38" s="6" t="s">
        <v>11</v>
      </c>
    </row>
    <row r="39" spans="1:15" x14ac:dyDescent="0.25">
      <c r="A39" t="s">
        <v>18</v>
      </c>
      <c r="B39" s="8">
        <v>1</v>
      </c>
      <c r="C39" s="4">
        <v>-1</v>
      </c>
      <c r="D39" s="8">
        <v>0.5</v>
      </c>
      <c r="E39" s="8">
        <v>1</v>
      </c>
      <c r="F39" s="8"/>
      <c r="G39" s="4">
        <f t="shared" si="0"/>
        <v>0</v>
      </c>
      <c r="H39" s="4"/>
      <c r="I39">
        <v>300</v>
      </c>
      <c r="J39" s="2">
        <v>1</v>
      </c>
      <c r="L39" s="2"/>
      <c r="M39" s="2">
        <f t="shared" si="2"/>
        <v>0</v>
      </c>
      <c r="N39" s="2">
        <v>200</v>
      </c>
      <c r="O39" s="2" t="s">
        <v>11</v>
      </c>
    </row>
  </sheetData>
  <mergeCells count="1">
    <mergeCell ref="B29:C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75034-02B2-C040-B049-0AE7B582D240}">
  <dimension ref="A1:P72"/>
  <sheetViews>
    <sheetView tabSelected="1" workbookViewId="0">
      <pane ySplit="1" topLeftCell="A11" activePane="bottomLeft" state="frozen"/>
      <selection activeCell="C1" sqref="C1"/>
      <selection pane="bottomLeft" activeCell="N22" sqref="N22"/>
    </sheetView>
  </sheetViews>
  <sheetFormatPr defaultColWidth="11.42578125" defaultRowHeight="15" x14ac:dyDescent="0.25"/>
  <cols>
    <col min="4" max="4" width="11.42578125" style="2"/>
    <col min="6" max="6" width="11.42578125" style="2"/>
    <col min="9" max="9" width="11.42578125" style="2"/>
    <col min="10" max="10" width="11.42578125" style="8"/>
    <col min="12" max="13" width="11.42578125" style="8"/>
    <col min="14" max="14" width="34" style="8" customWidth="1"/>
    <col min="15" max="15" width="19.42578125" customWidth="1"/>
  </cols>
  <sheetData>
    <row r="1" spans="1:16" x14ac:dyDescent="0.25">
      <c r="A1" s="10" t="s">
        <v>4</v>
      </c>
      <c r="B1" s="10" t="s">
        <v>5</v>
      </c>
      <c r="C1" s="10" t="s">
        <v>6</v>
      </c>
      <c r="D1" s="2" t="s">
        <v>30</v>
      </c>
      <c r="E1" s="10" t="s">
        <v>31</v>
      </c>
      <c r="F1" s="2" t="s">
        <v>33</v>
      </c>
      <c r="G1" s="10" t="s">
        <v>9</v>
      </c>
      <c r="H1" s="10" t="s">
        <v>10</v>
      </c>
      <c r="I1" s="2" t="s">
        <v>7</v>
      </c>
      <c r="J1" s="8" t="s">
        <v>3</v>
      </c>
      <c r="K1" s="10" t="s">
        <v>2</v>
      </c>
      <c r="L1" s="8" t="s">
        <v>32</v>
      </c>
      <c r="M1" s="8" t="s">
        <v>29</v>
      </c>
      <c r="N1" s="8" t="s">
        <v>8</v>
      </c>
      <c r="O1" s="10" t="s">
        <v>44</v>
      </c>
    </row>
    <row r="2" spans="1:16" s="4" customFormat="1" x14ac:dyDescent="0.25">
      <c r="A2" s="10"/>
      <c r="B2" s="10"/>
      <c r="C2" s="10" t="s">
        <v>53</v>
      </c>
      <c r="D2" s="2"/>
      <c r="E2" s="10"/>
      <c r="F2" s="2"/>
      <c r="G2" s="10"/>
      <c r="H2" s="10"/>
      <c r="I2" s="2"/>
      <c r="J2" s="8"/>
      <c r="K2" s="10"/>
      <c r="L2" s="8"/>
      <c r="M2" s="8"/>
      <c r="N2" s="8"/>
      <c r="O2" s="10"/>
    </row>
    <row r="3" spans="1:16" s="4" customFormat="1" x14ac:dyDescent="0.25">
      <c r="A3" s="10" t="s">
        <v>45</v>
      </c>
      <c r="B3" s="8">
        <v>1</v>
      </c>
      <c r="C3" s="10">
        <v>-1</v>
      </c>
      <c r="D3" s="2">
        <v>0.5</v>
      </c>
      <c r="E3" s="8">
        <v>1</v>
      </c>
      <c r="F3" s="2">
        <v>0.2</v>
      </c>
      <c r="G3" s="10">
        <f>F3*E3/2</f>
        <v>0.1</v>
      </c>
      <c r="H3" s="8">
        <f>G3*D3</f>
        <v>0.05</v>
      </c>
      <c r="I3" s="2">
        <v>5</v>
      </c>
      <c r="J3" s="8">
        <v>1</v>
      </c>
      <c r="K3" s="10">
        <f>2*G3^2/I3</f>
        <v>4.000000000000001E-3</v>
      </c>
      <c r="L3" s="8">
        <v>100</v>
      </c>
      <c r="M3" s="8">
        <v>300</v>
      </c>
      <c r="N3" s="8" t="s">
        <v>11</v>
      </c>
      <c r="O3" s="4">
        <f t="shared" ref="O3:O7" si="0">L3*H3*2</f>
        <v>10</v>
      </c>
    </row>
    <row r="4" spans="1:16" x14ac:dyDescent="0.25">
      <c r="A4" s="10" t="s">
        <v>46</v>
      </c>
      <c r="B4" s="8">
        <v>1</v>
      </c>
      <c r="C4" s="10">
        <v>-1</v>
      </c>
      <c r="D4" s="2">
        <v>0.5</v>
      </c>
      <c r="E4" s="8">
        <v>1</v>
      </c>
      <c r="F4" s="2">
        <v>0.2</v>
      </c>
      <c r="G4" s="10">
        <v>0.1</v>
      </c>
      <c r="H4" s="8">
        <v>0.05</v>
      </c>
      <c r="I4" s="2">
        <v>5</v>
      </c>
      <c r="J4" s="8">
        <v>1</v>
      </c>
      <c r="K4" s="10">
        <f t="shared" ref="K4:K7" si="1">2*G4^2/I4</f>
        <v>4.000000000000001E-3</v>
      </c>
      <c r="L4" s="8">
        <v>200</v>
      </c>
      <c r="M4" s="8">
        <v>300</v>
      </c>
      <c r="N4" s="8" t="s">
        <v>11</v>
      </c>
      <c r="O4" s="4">
        <f t="shared" si="0"/>
        <v>20</v>
      </c>
      <c r="P4" s="4"/>
    </row>
    <row r="5" spans="1:16" x14ac:dyDescent="0.25">
      <c r="A5" s="10" t="s">
        <v>47</v>
      </c>
      <c r="B5" s="8">
        <v>1</v>
      </c>
      <c r="C5" s="10">
        <v>-1</v>
      </c>
      <c r="D5" s="2">
        <v>0.5</v>
      </c>
      <c r="E5" s="8">
        <v>1</v>
      </c>
      <c r="F5" s="2">
        <v>0.2</v>
      </c>
      <c r="G5" s="10">
        <v>0.1</v>
      </c>
      <c r="H5" s="8">
        <v>0.05</v>
      </c>
      <c r="I5" s="2">
        <v>5</v>
      </c>
      <c r="J5" s="8">
        <v>1</v>
      </c>
      <c r="K5" s="10">
        <f t="shared" si="1"/>
        <v>4.000000000000001E-3</v>
      </c>
      <c r="L5" s="8">
        <v>300</v>
      </c>
      <c r="M5" s="8">
        <v>300</v>
      </c>
      <c r="N5" s="8" t="s">
        <v>11</v>
      </c>
      <c r="O5" s="4">
        <f t="shared" si="0"/>
        <v>30</v>
      </c>
      <c r="P5" s="4"/>
    </row>
    <row r="6" spans="1:16" x14ac:dyDescent="0.25">
      <c r="A6" s="10" t="s">
        <v>48</v>
      </c>
      <c r="B6" s="8">
        <v>1</v>
      </c>
      <c r="C6" s="10">
        <v>-1</v>
      </c>
      <c r="D6" s="2">
        <v>0.5</v>
      </c>
      <c r="E6" s="8">
        <v>1</v>
      </c>
      <c r="F6" s="2">
        <v>0.2</v>
      </c>
      <c r="G6" s="10">
        <v>0.1</v>
      </c>
      <c r="H6" s="8">
        <v>0.05</v>
      </c>
      <c r="I6" s="2">
        <v>5</v>
      </c>
      <c r="J6" s="8">
        <v>1</v>
      </c>
      <c r="K6" s="10">
        <f t="shared" si="1"/>
        <v>4.000000000000001E-3</v>
      </c>
      <c r="L6" s="8">
        <v>400</v>
      </c>
      <c r="M6" s="8">
        <v>300</v>
      </c>
      <c r="N6" s="8" t="s">
        <v>11</v>
      </c>
      <c r="O6" s="4">
        <f>L6*H6*2</f>
        <v>40</v>
      </c>
      <c r="P6" s="4"/>
    </row>
    <row r="7" spans="1:16" x14ac:dyDescent="0.25">
      <c r="A7" s="10" t="s">
        <v>49</v>
      </c>
      <c r="B7" s="8">
        <v>1</v>
      </c>
      <c r="C7" s="10">
        <v>-1</v>
      </c>
      <c r="D7" s="2">
        <v>0.5</v>
      </c>
      <c r="E7" s="8">
        <v>1</v>
      </c>
      <c r="F7" s="2">
        <v>0.2</v>
      </c>
      <c r="G7" s="10">
        <v>0.1</v>
      </c>
      <c r="H7" s="8">
        <v>0.05</v>
      </c>
      <c r="I7" s="2">
        <v>5</v>
      </c>
      <c r="J7" s="8">
        <v>1</v>
      </c>
      <c r="K7" s="10">
        <f t="shared" si="1"/>
        <v>4.000000000000001E-3</v>
      </c>
      <c r="L7" s="8">
        <v>500</v>
      </c>
      <c r="M7" s="8">
        <v>300</v>
      </c>
      <c r="N7" s="8" t="s">
        <v>11</v>
      </c>
      <c r="O7" s="4">
        <f t="shared" si="0"/>
        <v>50</v>
      </c>
      <c r="P7" s="4">
        <v>7.5</v>
      </c>
    </row>
    <row r="8" spans="1:16" x14ac:dyDescent="0.25">
      <c r="A8" s="10"/>
      <c r="B8" s="8"/>
      <c r="C8" s="10" t="s">
        <v>54</v>
      </c>
      <c r="E8" s="8"/>
      <c r="G8" s="10"/>
      <c r="H8" s="8"/>
      <c r="K8" s="10"/>
      <c r="O8" s="4"/>
    </row>
    <row r="9" spans="1:16" x14ac:dyDescent="0.25">
      <c r="A9" s="10"/>
      <c r="B9" s="8">
        <v>1</v>
      </c>
      <c r="C9" s="10">
        <v>-1</v>
      </c>
      <c r="D9" s="2">
        <v>0.5</v>
      </c>
      <c r="E9" s="8">
        <v>1</v>
      </c>
      <c r="F9" s="2">
        <v>0.2</v>
      </c>
      <c r="G9" s="10">
        <f>F9*E9/2</f>
        <v>0.1</v>
      </c>
      <c r="H9" s="8">
        <f>G9*D9</f>
        <v>0.05</v>
      </c>
      <c r="I9" s="2">
        <v>6</v>
      </c>
      <c r="J9" s="8">
        <v>1</v>
      </c>
      <c r="K9" s="10">
        <f>2*G9^2/I9</f>
        <v>3.333333333333334E-3</v>
      </c>
      <c r="L9" s="8">
        <v>200</v>
      </c>
      <c r="M9" s="8">
        <v>300</v>
      </c>
      <c r="N9" s="8" t="s">
        <v>11</v>
      </c>
      <c r="O9" s="4">
        <f t="shared" ref="O9:O11" si="2">L9*H9*2</f>
        <v>20</v>
      </c>
    </row>
    <row r="10" spans="1:16" x14ac:dyDescent="0.25">
      <c r="A10" s="10"/>
      <c r="B10" s="8">
        <v>1</v>
      </c>
      <c r="C10" s="10">
        <v>-1</v>
      </c>
      <c r="D10" s="2">
        <v>0.5</v>
      </c>
      <c r="E10" s="8">
        <v>1</v>
      </c>
      <c r="F10" s="2">
        <v>0.2</v>
      </c>
      <c r="G10" s="10">
        <f t="shared" ref="G10:G16" si="3">F10*E10/2</f>
        <v>0.1</v>
      </c>
      <c r="H10" s="8">
        <f t="shared" ref="H10:H16" si="4">G10*D10</f>
        <v>0.05</v>
      </c>
      <c r="I10" s="2">
        <v>7</v>
      </c>
      <c r="J10" s="8">
        <v>1</v>
      </c>
      <c r="K10" s="10">
        <f t="shared" ref="K10:K13" si="5">2*G10^2/I10</f>
        <v>2.8571428571428576E-3</v>
      </c>
      <c r="L10" s="8">
        <v>200</v>
      </c>
      <c r="M10" s="8">
        <v>300</v>
      </c>
      <c r="N10" s="8" t="s">
        <v>11</v>
      </c>
      <c r="O10" s="4">
        <f t="shared" si="2"/>
        <v>20</v>
      </c>
    </row>
    <row r="11" spans="1:16" x14ac:dyDescent="0.25">
      <c r="A11" s="10"/>
      <c r="B11" s="8">
        <v>1</v>
      </c>
      <c r="C11" s="10">
        <v>-1</v>
      </c>
      <c r="D11" s="2">
        <v>0.5</v>
      </c>
      <c r="E11" s="8">
        <v>1</v>
      </c>
      <c r="F11" s="2">
        <v>0.2</v>
      </c>
      <c r="G11" s="10">
        <f t="shared" si="3"/>
        <v>0.1</v>
      </c>
      <c r="H11" s="8">
        <f t="shared" si="4"/>
        <v>0.05</v>
      </c>
      <c r="I11" s="2">
        <v>8</v>
      </c>
      <c r="J11" s="8">
        <v>1</v>
      </c>
      <c r="K11" s="10">
        <f t="shared" si="5"/>
        <v>2.5000000000000005E-3</v>
      </c>
      <c r="L11" s="8">
        <v>200</v>
      </c>
      <c r="M11" s="8">
        <v>300</v>
      </c>
      <c r="N11" s="8" t="s">
        <v>11</v>
      </c>
      <c r="O11" s="4">
        <f t="shared" si="2"/>
        <v>20</v>
      </c>
    </row>
    <row r="12" spans="1:16" x14ac:dyDescent="0.25">
      <c r="B12" s="8">
        <v>1</v>
      </c>
      <c r="C12" s="10">
        <v>-1</v>
      </c>
      <c r="D12" s="2">
        <v>0.5</v>
      </c>
      <c r="E12" s="8">
        <v>1</v>
      </c>
      <c r="F12" s="2">
        <v>0.2</v>
      </c>
      <c r="G12" s="10">
        <f t="shared" si="3"/>
        <v>0.1</v>
      </c>
      <c r="H12" s="8">
        <f t="shared" si="4"/>
        <v>0.05</v>
      </c>
      <c r="I12" s="2">
        <v>10</v>
      </c>
      <c r="J12" s="8">
        <v>1</v>
      </c>
      <c r="K12" s="10">
        <f t="shared" si="5"/>
        <v>2.0000000000000005E-3</v>
      </c>
      <c r="L12" s="8">
        <v>200</v>
      </c>
      <c r="M12" s="8">
        <v>300</v>
      </c>
      <c r="N12" s="8" t="s">
        <v>11</v>
      </c>
      <c r="O12" s="4">
        <f>L12*H12*2</f>
        <v>20</v>
      </c>
    </row>
    <row r="13" spans="1:16" x14ac:dyDescent="0.25">
      <c r="B13" s="8">
        <v>1</v>
      </c>
      <c r="C13" s="10">
        <v>-1</v>
      </c>
      <c r="D13" s="2">
        <v>0.5</v>
      </c>
      <c r="E13" s="8">
        <v>1</v>
      </c>
      <c r="F13" s="2">
        <v>0.2</v>
      </c>
      <c r="G13" s="10">
        <f t="shared" si="3"/>
        <v>0.1</v>
      </c>
      <c r="H13" s="8">
        <f t="shared" si="4"/>
        <v>0.05</v>
      </c>
      <c r="I13" s="2">
        <v>15</v>
      </c>
      <c r="J13" s="8">
        <v>1</v>
      </c>
      <c r="K13" s="10">
        <f t="shared" si="5"/>
        <v>1.3333333333333335E-3</v>
      </c>
      <c r="L13" s="8">
        <v>200</v>
      </c>
      <c r="M13" s="8">
        <v>300</v>
      </c>
      <c r="N13" s="8" t="s">
        <v>11</v>
      </c>
      <c r="O13" s="4">
        <f t="shared" ref="O13:O16" si="6">L13*H13*2</f>
        <v>20</v>
      </c>
    </row>
    <row r="14" spans="1:16" x14ac:dyDescent="0.25">
      <c r="B14" s="8">
        <v>1</v>
      </c>
      <c r="C14" s="10">
        <v>-1</v>
      </c>
      <c r="D14" s="2">
        <v>0.5</v>
      </c>
      <c r="E14" s="8">
        <v>1</v>
      </c>
      <c r="F14" s="2">
        <v>0.2</v>
      </c>
      <c r="G14" s="10">
        <f t="shared" si="3"/>
        <v>0.1</v>
      </c>
      <c r="H14" s="8">
        <f t="shared" si="4"/>
        <v>0.05</v>
      </c>
      <c r="I14" s="2">
        <v>20</v>
      </c>
      <c r="J14" s="8">
        <v>1</v>
      </c>
      <c r="K14" s="10">
        <f>2*G14^2/I14</f>
        <v>1.0000000000000002E-3</v>
      </c>
      <c r="L14" s="8">
        <v>200</v>
      </c>
      <c r="M14" s="8">
        <v>300</v>
      </c>
      <c r="N14" s="8" t="s">
        <v>11</v>
      </c>
      <c r="O14" s="4">
        <f t="shared" si="6"/>
        <v>20</v>
      </c>
    </row>
    <row r="15" spans="1:16" x14ac:dyDescent="0.25">
      <c r="B15" s="8">
        <v>1</v>
      </c>
      <c r="C15" s="10">
        <v>-1</v>
      </c>
      <c r="D15" s="2">
        <v>0.5</v>
      </c>
      <c r="E15" s="8">
        <v>1</v>
      </c>
      <c r="F15" s="2">
        <v>0.2</v>
      </c>
      <c r="G15" s="10">
        <f t="shared" si="3"/>
        <v>0.1</v>
      </c>
      <c r="H15" s="8">
        <f t="shared" si="4"/>
        <v>0.05</v>
      </c>
      <c r="I15" s="2">
        <v>30</v>
      </c>
      <c r="J15" s="8">
        <v>1</v>
      </c>
      <c r="K15" s="10">
        <f t="shared" ref="K15:K16" si="7">2*G15^2/I15</f>
        <v>6.6666666666666675E-4</v>
      </c>
      <c r="L15" s="8">
        <v>200</v>
      </c>
      <c r="M15" s="8">
        <v>300</v>
      </c>
      <c r="N15" s="8" t="s">
        <v>11</v>
      </c>
      <c r="O15" s="4">
        <f t="shared" si="6"/>
        <v>20</v>
      </c>
    </row>
    <row r="16" spans="1:16" x14ac:dyDescent="0.25">
      <c r="B16" s="8">
        <v>1</v>
      </c>
      <c r="C16" s="10">
        <v>-1</v>
      </c>
      <c r="D16" s="2">
        <v>0.5</v>
      </c>
      <c r="E16" s="8">
        <v>1</v>
      </c>
      <c r="F16" s="2">
        <v>0.2</v>
      </c>
      <c r="G16" s="10">
        <f t="shared" si="3"/>
        <v>0.1</v>
      </c>
      <c r="H16" s="8">
        <f t="shared" si="4"/>
        <v>0.05</v>
      </c>
      <c r="I16" s="2">
        <v>40</v>
      </c>
      <c r="J16" s="8">
        <v>1</v>
      </c>
      <c r="K16" s="10">
        <f t="shared" si="7"/>
        <v>5.0000000000000012E-4</v>
      </c>
      <c r="L16" s="8">
        <v>200</v>
      </c>
      <c r="M16" s="8">
        <v>300</v>
      </c>
      <c r="N16" s="8" t="s">
        <v>11</v>
      </c>
      <c r="O16" s="4">
        <f t="shared" si="6"/>
        <v>20</v>
      </c>
    </row>
    <row r="17" spans="2:15" x14ac:dyDescent="0.25">
      <c r="B17" s="8"/>
      <c r="C17" s="10" t="s">
        <v>55</v>
      </c>
      <c r="E17" s="8"/>
      <c r="G17" s="10"/>
      <c r="H17" s="8"/>
      <c r="K17" s="10"/>
      <c r="O17" s="4"/>
    </row>
    <row r="18" spans="2:15" x14ac:dyDescent="0.25">
      <c r="B18" s="8">
        <v>1</v>
      </c>
      <c r="C18" s="10">
        <v>-1</v>
      </c>
      <c r="D18" s="2">
        <v>0.5</v>
      </c>
      <c r="E18" s="8">
        <v>1</v>
      </c>
      <c r="F18" s="2">
        <v>0.33</v>
      </c>
      <c r="G18" s="10">
        <f>F18*E18/2</f>
        <v>0.16500000000000001</v>
      </c>
      <c r="H18" s="8">
        <f>G18*D18</f>
        <v>8.2500000000000004E-2</v>
      </c>
      <c r="I18" s="2">
        <v>5</v>
      </c>
      <c r="J18" s="8">
        <v>1</v>
      </c>
      <c r="K18" s="10">
        <f>2*G18^2/I18</f>
        <v>1.089E-2</v>
      </c>
      <c r="L18" s="8">
        <v>200</v>
      </c>
      <c r="M18" s="8">
        <v>300</v>
      </c>
      <c r="N18" s="8" t="s">
        <v>11</v>
      </c>
      <c r="O18" s="4">
        <f t="shared" ref="O18:O20" si="8">L18*H18*2</f>
        <v>33</v>
      </c>
    </row>
    <row r="19" spans="2:15" x14ac:dyDescent="0.25">
      <c r="B19" s="8">
        <v>1</v>
      </c>
      <c r="C19" s="10">
        <v>-1</v>
      </c>
      <c r="D19" s="2">
        <v>0.5</v>
      </c>
      <c r="E19" s="8">
        <v>1</v>
      </c>
      <c r="F19" s="2">
        <v>0.33</v>
      </c>
      <c r="G19" s="10">
        <f t="shared" ref="G19:G25" si="9">F19*E19/2</f>
        <v>0.16500000000000001</v>
      </c>
      <c r="H19" s="8">
        <f t="shared" ref="H19:H25" si="10">G19*D19</f>
        <v>8.2500000000000004E-2</v>
      </c>
      <c r="I19" s="2">
        <v>7</v>
      </c>
      <c r="J19" s="8">
        <v>1</v>
      </c>
      <c r="K19" s="10">
        <f t="shared" ref="K19:K22" si="11">2*G19^2/I19</f>
        <v>7.778571428571429E-3</v>
      </c>
      <c r="L19" s="8">
        <v>200</v>
      </c>
      <c r="M19" s="8">
        <v>300</v>
      </c>
      <c r="N19" s="8" t="s">
        <v>11</v>
      </c>
      <c r="O19" s="4">
        <f t="shared" si="8"/>
        <v>33</v>
      </c>
    </row>
    <row r="20" spans="2:15" x14ac:dyDescent="0.25">
      <c r="B20" s="8">
        <v>1</v>
      </c>
      <c r="C20" s="10">
        <v>-1</v>
      </c>
      <c r="D20" s="2">
        <v>0.5</v>
      </c>
      <c r="E20" s="8">
        <v>1</v>
      </c>
      <c r="F20" s="2">
        <v>0.33</v>
      </c>
      <c r="G20" s="10">
        <f t="shared" si="9"/>
        <v>0.16500000000000001</v>
      </c>
      <c r="H20" s="8">
        <f t="shared" si="10"/>
        <v>8.2500000000000004E-2</v>
      </c>
      <c r="I20" s="2">
        <v>8</v>
      </c>
      <c r="J20" s="8">
        <v>1</v>
      </c>
      <c r="K20" s="10">
        <f t="shared" si="11"/>
        <v>6.8062500000000007E-3</v>
      </c>
      <c r="L20" s="8">
        <v>200</v>
      </c>
      <c r="M20" s="8">
        <v>300</v>
      </c>
      <c r="N20" s="8" t="s">
        <v>11</v>
      </c>
      <c r="O20" s="4">
        <f t="shared" si="8"/>
        <v>33</v>
      </c>
    </row>
    <row r="21" spans="2:15" x14ac:dyDescent="0.25">
      <c r="B21" s="8">
        <v>1</v>
      </c>
      <c r="C21" s="10">
        <v>-1</v>
      </c>
      <c r="D21" s="2">
        <v>0.5</v>
      </c>
      <c r="E21" s="8">
        <v>1</v>
      </c>
      <c r="F21" s="2">
        <v>0.33</v>
      </c>
      <c r="G21" s="10">
        <f t="shared" si="9"/>
        <v>0.16500000000000001</v>
      </c>
      <c r="H21" s="8">
        <f t="shared" si="10"/>
        <v>8.2500000000000004E-2</v>
      </c>
      <c r="I21" s="2">
        <v>10</v>
      </c>
      <c r="J21" s="8">
        <v>1</v>
      </c>
      <c r="K21" s="10">
        <f t="shared" si="11"/>
        <v>5.4450000000000002E-3</v>
      </c>
      <c r="L21" s="8">
        <v>200</v>
      </c>
      <c r="M21" s="8">
        <v>300</v>
      </c>
      <c r="N21" s="8" t="s">
        <v>11</v>
      </c>
      <c r="O21" s="4">
        <f>L21*H21*2</f>
        <v>33</v>
      </c>
    </row>
    <row r="22" spans="2:15" x14ac:dyDescent="0.25">
      <c r="B22" s="8">
        <v>1</v>
      </c>
      <c r="C22" s="10">
        <v>-1</v>
      </c>
      <c r="D22" s="2">
        <v>0.5</v>
      </c>
      <c r="E22" s="8">
        <v>1</v>
      </c>
      <c r="F22" s="2">
        <v>0.33</v>
      </c>
      <c r="G22" s="10">
        <f t="shared" si="9"/>
        <v>0.16500000000000001</v>
      </c>
      <c r="H22" s="8">
        <f t="shared" si="10"/>
        <v>8.2500000000000004E-2</v>
      </c>
      <c r="I22" s="2">
        <v>15</v>
      </c>
      <c r="J22" s="8">
        <v>1</v>
      </c>
      <c r="K22" s="10">
        <f t="shared" si="11"/>
        <v>3.6300000000000004E-3</v>
      </c>
      <c r="L22" s="8">
        <v>200</v>
      </c>
      <c r="M22" s="8">
        <v>300</v>
      </c>
      <c r="N22" s="8" t="s">
        <v>11</v>
      </c>
      <c r="O22" s="4">
        <f t="shared" ref="O22:O25" si="12">L22*H22*2</f>
        <v>33</v>
      </c>
    </row>
    <row r="23" spans="2:15" x14ac:dyDescent="0.25">
      <c r="B23" s="8">
        <v>1</v>
      </c>
      <c r="C23" s="10">
        <v>-1</v>
      </c>
      <c r="D23" s="2">
        <v>0.5</v>
      </c>
      <c r="E23" s="8">
        <v>1</v>
      </c>
      <c r="F23" s="2">
        <v>0.33</v>
      </c>
      <c r="G23" s="10">
        <f t="shared" si="9"/>
        <v>0.16500000000000001</v>
      </c>
      <c r="H23" s="8">
        <f t="shared" si="10"/>
        <v>8.2500000000000004E-2</v>
      </c>
      <c r="I23" s="2">
        <v>20</v>
      </c>
      <c r="J23" s="8">
        <v>1</v>
      </c>
      <c r="K23" s="10">
        <f>2*G23^2/I23</f>
        <v>2.7225000000000001E-3</v>
      </c>
      <c r="L23" s="8">
        <v>200</v>
      </c>
      <c r="M23" s="8">
        <v>300</v>
      </c>
      <c r="N23" s="8" t="s">
        <v>11</v>
      </c>
      <c r="O23" s="4">
        <f t="shared" si="12"/>
        <v>33</v>
      </c>
    </row>
    <row r="24" spans="2:15" x14ac:dyDescent="0.25">
      <c r="B24" s="8">
        <v>1</v>
      </c>
      <c r="C24" s="10">
        <v>-1</v>
      </c>
      <c r="D24" s="2">
        <v>0.5</v>
      </c>
      <c r="E24" s="8">
        <v>1</v>
      </c>
      <c r="F24" s="2">
        <v>0.33</v>
      </c>
      <c r="G24" s="10">
        <f t="shared" si="9"/>
        <v>0.16500000000000001</v>
      </c>
      <c r="H24" s="8">
        <f t="shared" si="10"/>
        <v>8.2500000000000004E-2</v>
      </c>
      <c r="I24" s="2">
        <v>30</v>
      </c>
      <c r="J24" s="8">
        <v>1</v>
      </c>
      <c r="K24" s="10">
        <f t="shared" ref="K24:K25" si="13">2*G24^2/I24</f>
        <v>1.8150000000000002E-3</v>
      </c>
      <c r="L24" s="8">
        <v>200</v>
      </c>
      <c r="M24" s="8">
        <v>300</v>
      </c>
      <c r="N24" s="8" t="s">
        <v>11</v>
      </c>
      <c r="O24" s="4">
        <f t="shared" si="12"/>
        <v>33</v>
      </c>
    </row>
    <row r="25" spans="2:15" x14ac:dyDescent="0.25">
      <c r="B25" s="8">
        <v>1</v>
      </c>
      <c r="C25" s="10">
        <v>-1</v>
      </c>
      <c r="D25" s="2">
        <v>0.5</v>
      </c>
      <c r="E25" s="8">
        <v>1</v>
      </c>
      <c r="F25" s="2">
        <v>0.33</v>
      </c>
      <c r="G25" s="10">
        <f t="shared" si="9"/>
        <v>0.16500000000000001</v>
      </c>
      <c r="H25" s="8">
        <f t="shared" si="10"/>
        <v>8.2500000000000004E-2</v>
      </c>
      <c r="I25" s="2">
        <v>40</v>
      </c>
      <c r="J25" s="8">
        <v>1</v>
      </c>
      <c r="K25" s="10">
        <f t="shared" si="13"/>
        <v>1.36125E-3</v>
      </c>
      <c r="L25" s="8">
        <v>200</v>
      </c>
      <c r="M25" s="8">
        <v>300</v>
      </c>
      <c r="N25" s="8" t="s">
        <v>11</v>
      </c>
      <c r="O25" s="4">
        <f t="shared" si="12"/>
        <v>33</v>
      </c>
    </row>
    <row r="26" spans="2:15" x14ac:dyDescent="0.25">
      <c r="C26" t="s">
        <v>56</v>
      </c>
    </row>
    <row r="27" spans="2:15" x14ac:dyDescent="0.25">
      <c r="B27" s="8">
        <v>1</v>
      </c>
      <c r="C27" s="10">
        <v>-1</v>
      </c>
      <c r="D27" s="2">
        <v>0.5</v>
      </c>
      <c r="E27" s="8">
        <v>1</v>
      </c>
      <c r="F27" s="2">
        <v>0.4</v>
      </c>
      <c r="G27" s="10">
        <f>F27*E27/2</f>
        <v>0.2</v>
      </c>
      <c r="H27" s="8">
        <f>G27*D27</f>
        <v>0.1</v>
      </c>
      <c r="I27" s="2">
        <v>5</v>
      </c>
      <c r="J27" s="8">
        <v>1</v>
      </c>
      <c r="K27" s="10">
        <f>2*G27^2/I27</f>
        <v>1.6000000000000004E-2</v>
      </c>
      <c r="L27" s="8">
        <v>200</v>
      </c>
      <c r="M27" s="8">
        <v>300</v>
      </c>
      <c r="N27" s="8" t="s">
        <v>11</v>
      </c>
      <c r="O27" s="4">
        <f t="shared" ref="O27:O29" si="14">L27*H27*2</f>
        <v>40</v>
      </c>
    </row>
    <row r="28" spans="2:15" x14ac:dyDescent="0.25">
      <c r="B28" s="8">
        <v>1</v>
      </c>
      <c r="C28" s="10">
        <v>-1</v>
      </c>
      <c r="D28" s="2">
        <v>0.5</v>
      </c>
      <c r="E28" s="8">
        <v>1</v>
      </c>
      <c r="F28" s="2">
        <v>0.4</v>
      </c>
      <c r="G28" s="10">
        <f t="shared" ref="G28:G34" si="15">F28*E28/2</f>
        <v>0.2</v>
      </c>
      <c r="H28" s="8">
        <f t="shared" ref="H28:H34" si="16">G28*D28</f>
        <v>0.1</v>
      </c>
      <c r="I28" s="2">
        <v>7</v>
      </c>
      <c r="J28" s="8">
        <v>1</v>
      </c>
      <c r="K28" s="10">
        <f t="shared" ref="K28:K31" si="17">2*G28^2/I28</f>
        <v>1.142857142857143E-2</v>
      </c>
      <c r="L28" s="8">
        <v>200</v>
      </c>
      <c r="M28" s="8">
        <v>300</v>
      </c>
      <c r="N28" s="8" t="s">
        <v>11</v>
      </c>
      <c r="O28" s="4">
        <f t="shared" si="14"/>
        <v>40</v>
      </c>
    </row>
    <row r="29" spans="2:15" x14ac:dyDescent="0.25">
      <c r="B29" s="8">
        <v>1</v>
      </c>
      <c r="C29" s="10">
        <v>-1</v>
      </c>
      <c r="D29" s="2">
        <v>0.5</v>
      </c>
      <c r="E29" s="8">
        <v>1</v>
      </c>
      <c r="F29" s="2">
        <v>0.4</v>
      </c>
      <c r="G29" s="10">
        <f t="shared" si="15"/>
        <v>0.2</v>
      </c>
      <c r="H29" s="8">
        <f t="shared" si="16"/>
        <v>0.1</v>
      </c>
      <c r="I29" s="2">
        <v>8</v>
      </c>
      <c r="J29" s="8">
        <v>1</v>
      </c>
      <c r="K29" s="10">
        <f t="shared" si="17"/>
        <v>1.0000000000000002E-2</v>
      </c>
      <c r="L29" s="8">
        <v>200</v>
      </c>
      <c r="M29" s="8">
        <v>300</v>
      </c>
      <c r="N29" s="8" t="s">
        <v>11</v>
      </c>
      <c r="O29" s="4">
        <f t="shared" si="14"/>
        <v>40</v>
      </c>
    </row>
    <row r="30" spans="2:15" x14ac:dyDescent="0.25">
      <c r="B30" s="8">
        <v>1</v>
      </c>
      <c r="C30" s="10">
        <v>-1</v>
      </c>
      <c r="D30" s="2">
        <v>0.5</v>
      </c>
      <c r="E30" s="8">
        <v>1</v>
      </c>
      <c r="F30" s="2">
        <v>0.4</v>
      </c>
      <c r="G30" s="10">
        <f t="shared" si="15"/>
        <v>0.2</v>
      </c>
      <c r="H30" s="8">
        <f t="shared" si="16"/>
        <v>0.1</v>
      </c>
      <c r="I30" s="2">
        <v>10</v>
      </c>
      <c r="J30" s="8">
        <v>1</v>
      </c>
      <c r="K30" s="10">
        <f t="shared" si="17"/>
        <v>8.0000000000000019E-3</v>
      </c>
      <c r="L30" s="8">
        <v>200</v>
      </c>
      <c r="M30" s="8">
        <v>300</v>
      </c>
      <c r="N30" s="8" t="s">
        <v>11</v>
      </c>
      <c r="O30" s="4">
        <f>L30*H30*2</f>
        <v>40</v>
      </c>
    </row>
    <row r="31" spans="2:15" x14ac:dyDescent="0.25">
      <c r="B31" s="8">
        <v>1</v>
      </c>
      <c r="C31" s="10">
        <v>-1</v>
      </c>
      <c r="D31" s="2">
        <v>0.5</v>
      </c>
      <c r="E31" s="8">
        <v>1</v>
      </c>
      <c r="F31" s="2">
        <v>0.4</v>
      </c>
      <c r="G31" s="10">
        <f t="shared" si="15"/>
        <v>0.2</v>
      </c>
      <c r="H31" s="8">
        <f t="shared" si="16"/>
        <v>0.1</v>
      </c>
      <c r="I31" s="2">
        <v>15</v>
      </c>
      <c r="J31" s="8">
        <v>1</v>
      </c>
      <c r="K31" s="10">
        <f t="shared" si="17"/>
        <v>5.333333333333334E-3</v>
      </c>
      <c r="L31" s="8">
        <v>200</v>
      </c>
      <c r="M31" s="8">
        <v>300</v>
      </c>
      <c r="N31" s="8" t="s">
        <v>11</v>
      </c>
      <c r="O31" s="4">
        <f t="shared" ref="O31:O34" si="18">L31*H31*2</f>
        <v>40</v>
      </c>
    </row>
    <row r="32" spans="2:15" x14ac:dyDescent="0.25">
      <c r="B32" s="8">
        <v>1</v>
      </c>
      <c r="C32" s="10">
        <v>-1</v>
      </c>
      <c r="D32" s="2">
        <v>0.5</v>
      </c>
      <c r="E32" s="8">
        <v>1</v>
      </c>
      <c r="F32" s="2">
        <v>0.4</v>
      </c>
      <c r="G32" s="10">
        <f t="shared" si="15"/>
        <v>0.2</v>
      </c>
      <c r="H32" s="8">
        <f t="shared" si="16"/>
        <v>0.1</v>
      </c>
      <c r="I32" s="2">
        <v>20</v>
      </c>
      <c r="J32" s="8">
        <v>1</v>
      </c>
      <c r="K32" s="10">
        <f>2*G32^2/I32</f>
        <v>4.000000000000001E-3</v>
      </c>
      <c r="L32" s="8">
        <v>200</v>
      </c>
      <c r="M32" s="8">
        <v>300</v>
      </c>
      <c r="N32" s="8" t="s">
        <v>11</v>
      </c>
      <c r="O32" s="4">
        <f t="shared" si="18"/>
        <v>40</v>
      </c>
    </row>
    <row r="33" spans="2:15" x14ac:dyDescent="0.25">
      <c r="B33" s="8">
        <v>1</v>
      </c>
      <c r="C33" s="10">
        <v>-1</v>
      </c>
      <c r="D33" s="2">
        <v>0.5</v>
      </c>
      <c r="E33" s="8">
        <v>1</v>
      </c>
      <c r="F33" s="2">
        <v>0.4</v>
      </c>
      <c r="G33" s="10">
        <f t="shared" si="15"/>
        <v>0.2</v>
      </c>
      <c r="H33" s="8">
        <f t="shared" si="16"/>
        <v>0.1</v>
      </c>
      <c r="I33" s="2">
        <v>30</v>
      </c>
      <c r="J33" s="8">
        <v>1</v>
      </c>
      <c r="K33" s="10">
        <f t="shared" ref="K33:K34" si="19">2*G33^2/I33</f>
        <v>2.666666666666667E-3</v>
      </c>
      <c r="L33" s="8">
        <v>200</v>
      </c>
      <c r="M33" s="8">
        <v>300</v>
      </c>
      <c r="N33" s="8" t="s">
        <v>11</v>
      </c>
      <c r="O33" s="4">
        <f t="shared" si="18"/>
        <v>40</v>
      </c>
    </row>
    <row r="34" spans="2:15" x14ac:dyDescent="0.25">
      <c r="B34" s="8">
        <v>1</v>
      </c>
      <c r="C34" s="10">
        <v>-1</v>
      </c>
      <c r="D34" s="2">
        <v>0.5</v>
      </c>
      <c r="E34" s="8">
        <v>1</v>
      </c>
      <c r="F34" s="2">
        <v>0.4</v>
      </c>
      <c r="G34" s="10">
        <f t="shared" si="15"/>
        <v>0.2</v>
      </c>
      <c r="H34" s="8">
        <f t="shared" si="16"/>
        <v>0.1</v>
      </c>
      <c r="I34" s="2">
        <v>40</v>
      </c>
      <c r="J34" s="8">
        <v>1</v>
      </c>
      <c r="K34" s="10">
        <f t="shared" si="19"/>
        <v>2.0000000000000005E-3</v>
      </c>
      <c r="L34" s="8">
        <v>200</v>
      </c>
      <c r="M34" s="8">
        <v>300</v>
      </c>
      <c r="N34" s="8" t="s">
        <v>11</v>
      </c>
      <c r="O34" s="4">
        <f t="shared" si="18"/>
        <v>40</v>
      </c>
    </row>
    <row r="35" spans="2:15" x14ac:dyDescent="0.25">
      <c r="C35" t="s">
        <v>57</v>
      </c>
    </row>
    <row r="36" spans="2:15" x14ac:dyDescent="0.25">
      <c r="B36" s="8">
        <v>1</v>
      </c>
      <c r="C36" s="10">
        <v>-1</v>
      </c>
      <c r="D36" s="2">
        <v>0.33</v>
      </c>
      <c r="E36" s="8">
        <v>1</v>
      </c>
      <c r="F36" s="2">
        <v>0.2</v>
      </c>
      <c r="G36" s="10">
        <f>F36*E36/2</f>
        <v>0.1</v>
      </c>
      <c r="H36" s="8">
        <f>G36*D36</f>
        <v>3.3000000000000002E-2</v>
      </c>
      <c r="I36" s="2">
        <v>5</v>
      </c>
      <c r="J36" s="8">
        <v>1</v>
      </c>
      <c r="K36" s="10">
        <f>2*G36^2/I36</f>
        <v>4.000000000000001E-3</v>
      </c>
      <c r="L36" s="8">
        <v>200</v>
      </c>
      <c r="M36" s="8">
        <v>300</v>
      </c>
      <c r="N36" s="8" t="s">
        <v>11</v>
      </c>
      <c r="O36" s="4">
        <f t="shared" ref="O36:O38" si="20">L36*H36*2</f>
        <v>13.200000000000001</v>
      </c>
    </row>
    <row r="37" spans="2:15" x14ac:dyDescent="0.25">
      <c r="B37" s="8">
        <v>1</v>
      </c>
      <c r="C37" s="10">
        <v>-1</v>
      </c>
      <c r="D37" s="2">
        <v>0.33</v>
      </c>
      <c r="E37" s="8">
        <v>1</v>
      </c>
      <c r="F37" s="2">
        <v>0.2</v>
      </c>
      <c r="G37" s="10">
        <f t="shared" ref="G37:G43" si="21">F37*E37/2</f>
        <v>0.1</v>
      </c>
      <c r="H37" s="8">
        <f t="shared" ref="H37:H43" si="22">G37*D37</f>
        <v>3.3000000000000002E-2</v>
      </c>
      <c r="I37" s="2">
        <v>7</v>
      </c>
      <c r="J37" s="8">
        <v>1</v>
      </c>
      <c r="K37" s="10">
        <f t="shared" ref="K37:K40" si="23">2*G37^2/I37</f>
        <v>2.8571428571428576E-3</v>
      </c>
      <c r="L37" s="8">
        <v>200</v>
      </c>
      <c r="M37" s="8">
        <v>300</v>
      </c>
      <c r="N37" s="8" t="s">
        <v>11</v>
      </c>
      <c r="O37" s="4">
        <f t="shared" si="20"/>
        <v>13.200000000000001</v>
      </c>
    </row>
    <row r="38" spans="2:15" x14ac:dyDescent="0.25">
      <c r="B38" s="8">
        <v>1</v>
      </c>
      <c r="C38" s="10">
        <v>-1</v>
      </c>
      <c r="D38" s="2">
        <v>0.33</v>
      </c>
      <c r="E38" s="8">
        <v>1</v>
      </c>
      <c r="F38" s="2">
        <v>0.2</v>
      </c>
      <c r="G38" s="10">
        <f t="shared" si="21"/>
        <v>0.1</v>
      </c>
      <c r="H38" s="8">
        <f t="shared" si="22"/>
        <v>3.3000000000000002E-2</v>
      </c>
      <c r="I38" s="2">
        <v>8</v>
      </c>
      <c r="J38" s="8">
        <v>1</v>
      </c>
      <c r="K38" s="10">
        <f t="shared" si="23"/>
        <v>2.5000000000000005E-3</v>
      </c>
      <c r="L38" s="8">
        <v>200</v>
      </c>
      <c r="M38" s="8">
        <v>300</v>
      </c>
      <c r="N38" s="8" t="s">
        <v>11</v>
      </c>
      <c r="O38" s="4">
        <f t="shared" si="20"/>
        <v>13.200000000000001</v>
      </c>
    </row>
    <row r="39" spans="2:15" x14ac:dyDescent="0.25">
      <c r="B39" s="8">
        <v>1</v>
      </c>
      <c r="C39" s="10">
        <v>-1</v>
      </c>
      <c r="D39" s="2">
        <v>0.33</v>
      </c>
      <c r="E39" s="8">
        <v>1</v>
      </c>
      <c r="F39" s="2">
        <v>0.2</v>
      </c>
      <c r="G39" s="10">
        <f t="shared" si="21"/>
        <v>0.1</v>
      </c>
      <c r="H39" s="8">
        <f t="shared" si="22"/>
        <v>3.3000000000000002E-2</v>
      </c>
      <c r="I39" s="2">
        <v>10</v>
      </c>
      <c r="J39" s="8">
        <v>1</v>
      </c>
      <c r="K39" s="10">
        <f t="shared" si="23"/>
        <v>2.0000000000000005E-3</v>
      </c>
      <c r="L39" s="8">
        <v>200</v>
      </c>
      <c r="M39" s="8">
        <v>300</v>
      </c>
      <c r="N39" s="8" t="s">
        <v>11</v>
      </c>
      <c r="O39" s="4">
        <f>L39*H39*2</f>
        <v>13.200000000000001</v>
      </c>
    </row>
    <row r="40" spans="2:15" x14ac:dyDescent="0.25">
      <c r="B40" s="8">
        <v>1</v>
      </c>
      <c r="C40" s="10">
        <v>-1</v>
      </c>
      <c r="D40" s="2">
        <v>0.33</v>
      </c>
      <c r="E40" s="8">
        <v>1</v>
      </c>
      <c r="F40" s="2">
        <v>0.2</v>
      </c>
      <c r="G40" s="10">
        <f t="shared" si="21"/>
        <v>0.1</v>
      </c>
      <c r="H40" s="8">
        <f t="shared" si="22"/>
        <v>3.3000000000000002E-2</v>
      </c>
      <c r="I40" s="2">
        <v>15</v>
      </c>
      <c r="J40" s="8">
        <v>1</v>
      </c>
      <c r="K40" s="10">
        <f t="shared" si="23"/>
        <v>1.3333333333333335E-3</v>
      </c>
      <c r="L40" s="8">
        <v>200</v>
      </c>
      <c r="M40" s="8">
        <v>300</v>
      </c>
      <c r="N40" s="8" t="s">
        <v>11</v>
      </c>
      <c r="O40" s="4">
        <f t="shared" ref="O40:O43" si="24">L40*H40*2</f>
        <v>13.200000000000001</v>
      </c>
    </row>
    <row r="41" spans="2:15" x14ac:dyDescent="0.25">
      <c r="B41" s="8">
        <v>1</v>
      </c>
      <c r="C41" s="10">
        <v>-1</v>
      </c>
      <c r="D41" s="2">
        <v>0.33</v>
      </c>
      <c r="E41" s="8">
        <v>1</v>
      </c>
      <c r="F41" s="2">
        <v>0.2</v>
      </c>
      <c r="G41" s="10">
        <f t="shared" si="21"/>
        <v>0.1</v>
      </c>
      <c r="H41" s="8">
        <f t="shared" si="22"/>
        <v>3.3000000000000002E-2</v>
      </c>
      <c r="I41" s="2">
        <v>20</v>
      </c>
      <c r="J41" s="8">
        <v>1</v>
      </c>
      <c r="K41" s="10">
        <f>2*G41^2/I41</f>
        <v>1.0000000000000002E-3</v>
      </c>
      <c r="L41" s="8">
        <v>200</v>
      </c>
      <c r="M41" s="8">
        <v>300</v>
      </c>
      <c r="N41" s="8" t="s">
        <v>11</v>
      </c>
      <c r="O41" s="4">
        <f t="shared" si="24"/>
        <v>13.200000000000001</v>
      </c>
    </row>
    <row r="42" spans="2:15" x14ac:dyDescent="0.25">
      <c r="B42" s="8">
        <v>1</v>
      </c>
      <c r="C42" s="10">
        <v>-1</v>
      </c>
      <c r="D42" s="2">
        <v>0.33</v>
      </c>
      <c r="E42" s="8">
        <v>1</v>
      </c>
      <c r="F42" s="2">
        <v>0.2</v>
      </c>
      <c r="G42" s="10">
        <f t="shared" si="21"/>
        <v>0.1</v>
      </c>
      <c r="H42" s="8">
        <f t="shared" si="22"/>
        <v>3.3000000000000002E-2</v>
      </c>
      <c r="I42" s="2">
        <v>30</v>
      </c>
      <c r="J42" s="8">
        <v>1</v>
      </c>
      <c r="K42" s="10">
        <f t="shared" ref="K42:K43" si="25">2*G42^2/I42</f>
        <v>6.6666666666666675E-4</v>
      </c>
      <c r="L42" s="8">
        <v>200</v>
      </c>
      <c r="M42" s="8">
        <v>300</v>
      </c>
      <c r="N42" s="8" t="s">
        <v>11</v>
      </c>
      <c r="O42" s="4">
        <f t="shared" si="24"/>
        <v>13.200000000000001</v>
      </c>
    </row>
    <row r="43" spans="2:15" x14ac:dyDescent="0.25">
      <c r="B43" s="8">
        <v>1</v>
      </c>
      <c r="C43" s="10">
        <v>-1</v>
      </c>
      <c r="D43" s="2">
        <v>0.33</v>
      </c>
      <c r="E43" s="8">
        <v>1</v>
      </c>
      <c r="F43" s="2">
        <v>0.2</v>
      </c>
      <c r="G43" s="10">
        <f t="shared" si="21"/>
        <v>0.1</v>
      </c>
      <c r="H43" s="8">
        <f t="shared" si="22"/>
        <v>3.3000000000000002E-2</v>
      </c>
      <c r="I43" s="2">
        <v>40</v>
      </c>
      <c r="J43" s="8">
        <v>1</v>
      </c>
      <c r="K43" s="10">
        <f t="shared" si="25"/>
        <v>5.0000000000000012E-4</v>
      </c>
      <c r="L43" s="8">
        <v>200</v>
      </c>
      <c r="M43" s="8">
        <v>300</v>
      </c>
      <c r="N43" s="8" t="s">
        <v>11</v>
      </c>
      <c r="O43" s="4">
        <f t="shared" si="24"/>
        <v>13.200000000000001</v>
      </c>
    </row>
    <row r="44" spans="2:15" x14ac:dyDescent="0.25">
      <c r="C44" t="s">
        <v>58</v>
      </c>
    </row>
    <row r="45" spans="2:15" x14ac:dyDescent="0.25">
      <c r="B45" s="8">
        <v>1</v>
      </c>
      <c r="C45" s="10">
        <v>-1</v>
      </c>
      <c r="D45" s="2">
        <v>0.25</v>
      </c>
      <c r="E45" s="8">
        <v>1</v>
      </c>
      <c r="F45" s="2">
        <v>0.2</v>
      </c>
      <c r="G45" s="10">
        <f>F45*E45/2</f>
        <v>0.1</v>
      </c>
      <c r="H45" s="8">
        <f>G45*D45</f>
        <v>2.5000000000000001E-2</v>
      </c>
      <c r="I45" s="2">
        <v>5</v>
      </c>
      <c r="J45" s="8">
        <v>1</v>
      </c>
      <c r="K45" s="10">
        <f>2*G45^2/I45</f>
        <v>4.000000000000001E-3</v>
      </c>
      <c r="L45" s="8">
        <v>200</v>
      </c>
      <c r="M45" s="8">
        <v>300</v>
      </c>
      <c r="N45" s="8" t="s">
        <v>11</v>
      </c>
      <c r="O45" s="4">
        <f t="shared" ref="O45:O47" si="26">L45*H45*2</f>
        <v>10</v>
      </c>
    </row>
    <row r="46" spans="2:15" x14ac:dyDescent="0.25">
      <c r="B46" s="8">
        <v>1</v>
      </c>
      <c r="C46" s="10">
        <v>-1</v>
      </c>
      <c r="D46" s="2">
        <v>0.25</v>
      </c>
      <c r="E46" s="8">
        <v>1</v>
      </c>
      <c r="F46" s="2">
        <v>0.2</v>
      </c>
      <c r="G46" s="10">
        <f t="shared" ref="G46:G52" si="27">F46*E46/2</f>
        <v>0.1</v>
      </c>
      <c r="H46" s="8">
        <f t="shared" ref="H46:H52" si="28">G46*D46</f>
        <v>2.5000000000000001E-2</v>
      </c>
      <c r="I46" s="2">
        <v>7</v>
      </c>
      <c r="J46" s="8">
        <v>1</v>
      </c>
      <c r="K46" s="10">
        <f t="shared" ref="K46:K49" si="29">2*G46^2/I46</f>
        <v>2.8571428571428576E-3</v>
      </c>
      <c r="L46" s="8">
        <v>200</v>
      </c>
      <c r="M46" s="8">
        <v>300</v>
      </c>
      <c r="N46" s="8" t="s">
        <v>11</v>
      </c>
      <c r="O46" s="4">
        <f t="shared" si="26"/>
        <v>10</v>
      </c>
    </row>
    <row r="47" spans="2:15" x14ac:dyDescent="0.25">
      <c r="B47" s="8">
        <v>1</v>
      </c>
      <c r="C47" s="10">
        <v>-1</v>
      </c>
      <c r="D47" s="2">
        <v>0.25</v>
      </c>
      <c r="E47" s="8">
        <v>1</v>
      </c>
      <c r="F47" s="2">
        <v>0.2</v>
      </c>
      <c r="G47" s="10">
        <f t="shared" si="27"/>
        <v>0.1</v>
      </c>
      <c r="H47" s="8">
        <f t="shared" si="28"/>
        <v>2.5000000000000001E-2</v>
      </c>
      <c r="I47" s="2">
        <v>8</v>
      </c>
      <c r="J47" s="8">
        <v>1</v>
      </c>
      <c r="K47" s="10">
        <f t="shared" si="29"/>
        <v>2.5000000000000005E-3</v>
      </c>
      <c r="L47" s="8">
        <v>200</v>
      </c>
      <c r="M47" s="8">
        <v>300</v>
      </c>
      <c r="N47" s="8" t="s">
        <v>11</v>
      </c>
      <c r="O47" s="4">
        <f t="shared" si="26"/>
        <v>10</v>
      </c>
    </row>
    <row r="48" spans="2:15" x14ac:dyDescent="0.25">
      <c r="B48" s="8">
        <v>1</v>
      </c>
      <c r="C48" s="10">
        <v>-1</v>
      </c>
      <c r="D48" s="2">
        <v>0.25</v>
      </c>
      <c r="E48" s="8">
        <v>1</v>
      </c>
      <c r="F48" s="2">
        <v>0.2</v>
      </c>
      <c r="G48" s="10">
        <f t="shared" si="27"/>
        <v>0.1</v>
      </c>
      <c r="H48" s="8">
        <f t="shared" si="28"/>
        <v>2.5000000000000001E-2</v>
      </c>
      <c r="I48" s="2">
        <v>10</v>
      </c>
      <c r="J48" s="8">
        <v>1</v>
      </c>
      <c r="K48" s="10">
        <f t="shared" si="29"/>
        <v>2.0000000000000005E-3</v>
      </c>
      <c r="L48" s="8">
        <v>200</v>
      </c>
      <c r="M48" s="8">
        <v>300</v>
      </c>
      <c r="N48" s="8" t="s">
        <v>11</v>
      </c>
      <c r="O48" s="4">
        <f>L48*H48*2</f>
        <v>10</v>
      </c>
    </row>
    <row r="49" spans="2:15" x14ac:dyDescent="0.25">
      <c r="B49" s="8">
        <v>1</v>
      </c>
      <c r="C49" s="10">
        <v>-1</v>
      </c>
      <c r="D49" s="2">
        <v>0.25</v>
      </c>
      <c r="E49" s="8">
        <v>1</v>
      </c>
      <c r="F49" s="2">
        <v>0.2</v>
      </c>
      <c r="G49" s="10">
        <f t="shared" si="27"/>
        <v>0.1</v>
      </c>
      <c r="H49" s="8">
        <f t="shared" si="28"/>
        <v>2.5000000000000001E-2</v>
      </c>
      <c r="I49" s="2">
        <v>15</v>
      </c>
      <c r="J49" s="8">
        <v>1</v>
      </c>
      <c r="K49" s="10">
        <f t="shared" si="29"/>
        <v>1.3333333333333335E-3</v>
      </c>
      <c r="L49" s="8">
        <v>200</v>
      </c>
      <c r="M49" s="8">
        <v>300</v>
      </c>
      <c r="N49" s="8" t="s">
        <v>11</v>
      </c>
      <c r="O49" s="4">
        <f t="shared" ref="O49:O52" si="30">L49*H49*2</f>
        <v>10</v>
      </c>
    </row>
    <row r="50" spans="2:15" x14ac:dyDescent="0.25">
      <c r="B50" s="8">
        <v>1</v>
      </c>
      <c r="C50" s="10">
        <v>-1</v>
      </c>
      <c r="D50" s="2">
        <v>0.25</v>
      </c>
      <c r="E50" s="8">
        <v>1</v>
      </c>
      <c r="F50" s="2">
        <v>0.2</v>
      </c>
      <c r="G50" s="10">
        <f t="shared" si="27"/>
        <v>0.1</v>
      </c>
      <c r="H50" s="8">
        <f t="shared" si="28"/>
        <v>2.5000000000000001E-2</v>
      </c>
      <c r="I50" s="2">
        <v>20</v>
      </c>
      <c r="J50" s="8">
        <v>1</v>
      </c>
      <c r="K50" s="10">
        <f>2*G50^2/I50</f>
        <v>1.0000000000000002E-3</v>
      </c>
      <c r="L50" s="8">
        <v>200</v>
      </c>
      <c r="M50" s="8">
        <v>300</v>
      </c>
      <c r="N50" s="8" t="s">
        <v>11</v>
      </c>
      <c r="O50" s="4">
        <f t="shared" si="30"/>
        <v>10</v>
      </c>
    </row>
    <row r="51" spans="2:15" x14ac:dyDescent="0.25">
      <c r="B51" s="8">
        <v>1</v>
      </c>
      <c r="C51" s="10">
        <v>-1</v>
      </c>
      <c r="D51" s="2">
        <v>0.25</v>
      </c>
      <c r="E51" s="8">
        <v>1</v>
      </c>
      <c r="F51" s="2">
        <v>0.2</v>
      </c>
      <c r="G51" s="10">
        <f t="shared" si="27"/>
        <v>0.1</v>
      </c>
      <c r="H51" s="8">
        <f t="shared" si="28"/>
        <v>2.5000000000000001E-2</v>
      </c>
      <c r="I51" s="2">
        <v>30</v>
      </c>
      <c r="J51" s="8">
        <v>1</v>
      </c>
      <c r="K51" s="10">
        <f t="shared" ref="K51:K52" si="31">2*G51^2/I51</f>
        <v>6.6666666666666675E-4</v>
      </c>
      <c r="L51" s="8">
        <v>200</v>
      </c>
      <c r="M51" s="8">
        <v>300</v>
      </c>
      <c r="N51" s="8" t="s">
        <v>11</v>
      </c>
      <c r="O51" s="4">
        <f t="shared" si="30"/>
        <v>10</v>
      </c>
    </row>
    <row r="52" spans="2:15" x14ac:dyDescent="0.25">
      <c r="B52" s="8">
        <v>1</v>
      </c>
      <c r="C52" s="10">
        <v>-1</v>
      </c>
      <c r="D52" s="2">
        <v>0.25</v>
      </c>
      <c r="E52" s="8">
        <v>1</v>
      </c>
      <c r="F52" s="2">
        <v>0.2</v>
      </c>
      <c r="G52" s="10">
        <f t="shared" si="27"/>
        <v>0.1</v>
      </c>
      <c r="H52" s="8">
        <f t="shared" si="28"/>
        <v>2.5000000000000001E-2</v>
      </c>
      <c r="I52" s="2">
        <v>40</v>
      </c>
      <c r="J52" s="8">
        <v>1</v>
      </c>
      <c r="K52" s="10">
        <f t="shared" si="31"/>
        <v>5.0000000000000012E-4</v>
      </c>
      <c r="L52" s="8">
        <v>200</v>
      </c>
      <c r="M52" s="8">
        <v>300</v>
      </c>
      <c r="N52" s="8" t="s">
        <v>11</v>
      </c>
      <c r="O52" s="4">
        <f t="shared" si="30"/>
        <v>10</v>
      </c>
    </row>
    <row r="54" spans="2:15" x14ac:dyDescent="0.25">
      <c r="C54" s="4" t="s">
        <v>59</v>
      </c>
      <c r="E54" s="4"/>
      <c r="G54" s="4"/>
      <c r="H54" s="4"/>
      <c r="K54" s="4"/>
      <c r="O54" s="4"/>
    </row>
    <row r="55" spans="2:15" x14ac:dyDescent="0.25">
      <c r="B55" s="8">
        <v>1</v>
      </c>
      <c r="C55" s="10">
        <v>-1</v>
      </c>
      <c r="D55" s="2">
        <v>0.65</v>
      </c>
      <c r="E55" s="8">
        <v>1</v>
      </c>
      <c r="F55" s="2">
        <v>0.2</v>
      </c>
      <c r="G55" s="10">
        <f>F55*E55/2</f>
        <v>0.1</v>
      </c>
      <c r="H55" s="8">
        <f>G55*D55</f>
        <v>6.5000000000000002E-2</v>
      </c>
      <c r="I55" s="2">
        <v>5</v>
      </c>
      <c r="J55" s="8">
        <v>1</v>
      </c>
      <c r="K55" s="10">
        <f>2*G55^2/I55</f>
        <v>4.000000000000001E-3</v>
      </c>
      <c r="L55" s="8">
        <v>200</v>
      </c>
      <c r="M55" s="8">
        <v>300</v>
      </c>
      <c r="N55" s="8" t="s">
        <v>11</v>
      </c>
      <c r="O55" s="4">
        <f t="shared" ref="O55:O57" si="32">L55*H55*2</f>
        <v>26</v>
      </c>
    </row>
    <row r="56" spans="2:15" x14ac:dyDescent="0.25">
      <c r="B56" s="8">
        <v>1</v>
      </c>
      <c r="C56" s="10">
        <v>-1</v>
      </c>
      <c r="D56" s="2">
        <v>0.65</v>
      </c>
      <c r="E56" s="8">
        <v>1</v>
      </c>
      <c r="F56" s="2">
        <v>0.2</v>
      </c>
      <c r="G56" s="10">
        <f t="shared" ref="G56:G62" si="33">F56*E56/2</f>
        <v>0.1</v>
      </c>
      <c r="H56" s="8">
        <f t="shared" ref="H56:H62" si="34">G56*D56</f>
        <v>6.5000000000000002E-2</v>
      </c>
      <c r="I56" s="2">
        <v>7</v>
      </c>
      <c r="J56" s="8">
        <v>1</v>
      </c>
      <c r="K56" s="10">
        <f t="shared" ref="K56:K59" si="35">2*G56^2/I56</f>
        <v>2.8571428571428576E-3</v>
      </c>
      <c r="L56" s="8">
        <v>200</v>
      </c>
      <c r="M56" s="8">
        <v>300</v>
      </c>
      <c r="N56" s="8" t="s">
        <v>11</v>
      </c>
      <c r="O56" s="4">
        <f t="shared" si="32"/>
        <v>26</v>
      </c>
    </row>
    <row r="57" spans="2:15" x14ac:dyDescent="0.25">
      <c r="B57" s="8">
        <v>1</v>
      </c>
      <c r="C57" s="10">
        <v>-1</v>
      </c>
      <c r="D57" s="2">
        <v>0.65</v>
      </c>
      <c r="E57" s="8">
        <v>1</v>
      </c>
      <c r="F57" s="2">
        <v>0.2</v>
      </c>
      <c r="G57" s="10">
        <f t="shared" si="33"/>
        <v>0.1</v>
      </c>
      <c r="H57" s="8">
        <f t="shared" si="34"/>
        <v>6.5000000000000002E-2</v>
      </c>
      <c r="I57" s="2">
        <v>8</v>
      </c>
      <c r="J57" s="8">
        <v>1</v>
      </c>
      <c r="K57" s="10">
        <f t="shared" si="35"/>
        <v>2.5000000000000005E-3</v>
      </c>
      <c r="L57" s="8">
        <v>200</v>
      </c>
      <c r="M57" s="8">
        <v>300</v>
      </c>
      <c r="N57" s="8" t="s">
        <v>11</v>
      </c>
      <c r="O57" s="4">
        <f t="shared" si="32"/>
        <v>26</v>
      </c>
    </row>
    <row r="58" spans="2:15" x14ac:dyDescent="0.25">
      <c r="B58" s="8">
        <v>1</v>
      </c>
      <c r="C58" s="10">
        <v>-1</v>
      </c>
      <c r="D58" s="2">
        <v>0.65</v>
      </c>
      <c r="E58" s="8">
        <v>1</v>
      </c>
      <c r="F58" s="2">
        <v>0.2</v>
      </c>
      <c r="G58" s="10">
        <f t="shared" si="33"/>
        <v>0.1</v>
      </c>
      <c r="H58" s="8">
        <f t="shared" si="34"/>
        <v>6.5000000000000002E-2</v>
      </c>
      <c r="I58" s="2">
        <v>10</v>
      </c>
      <c r="J58" s="8">
        <v>1</v>
      </c>
      <c r="K58" s="10">
        <f t="shared" si="35"/>
        <v>2.0000000000000005E-3</v>
      </c>
      <c r="L58" s="8">
        <v>200</v>
      </c>
      <c r="M58" s="8">
        <v>300</v>
      </c>
      <c r="N58" s="8" t="s">
        <v>11</v>
      </c>
      <c r="O58" s="4">
        <f>L58*H58*2</f>
        <v>26</v>
      </c>
    </row>
    <row r="59" spans="2:15" x14ac:dyDescent="0.25">
      <c r="B59" s="8">
        <v>1</v>
      </c>
      <c r="C59" s="10">
        <v>-1</v>
      </c>
      <c r="D59" s="2">
        <v>0.65</v>
      </c>
      <c r="E59" s="8">
        <v>1</v>
      </c>
      <c r="F59" s="2">
        <v>0.2</v>
      </c>
      <c r="G59" s="10">
        <f t="shared" si="33"/>
        <v>0.1</v>
      </c>
      <c r="H59" s="8">
        <f t="shared" si="34"/>
        <v>6.5000000000000002E-2</v>
      </c>
      <c r="I59" s="2">
        <v>15</v>
      </c>
      <c r="J59" s="8">
        <v>1</v>
      </c>
      <c r="K59" s="10">
        <f t="shared" si="35"/>
        <v>1.3333333333333335E-3</v>
      </c>
      <c r="L59" s="8">
        <v>200</v>
      </c>
      <c r="M59" s="8">
        <v>300</v>
      </c>
      <c r="N59" s="8" t="s">
        <v>11</v>
      </c>
      <c r="O59" s="4">
        <f t="shared" ref="O59:O62" si="36">L59*H59*2</f>
        <v>26</v>
      </c>
    </row>
    <row r="60" spans="2:15" x14ac:dyDescent="0.25">
      <c r="B60" s="8">
        <v>1</v>
      </c>
      <c r="C60" s="10">
        <v>-1</v>
      </c>
      <c r="D60" s="2">
        <v>0.65</v>
      </c>
      <c r="E60" s="8">
        <v>1</v>
      </c>
      <c r="F60" s="2">
        <v>0.2</v>
      </c>
      <c r="G60" s="10">
        <f t="shared" si="33"/>
        <v>0.1</v>
      </c>
      <c r="H60" s="8">
        <f t="shared" si="34"/>
        <v>6.5000000000000002E-2</v>
      </c>
      <c r="I60" s="2">
        <v>20</v>
      </c>
      <c r="J60" s="8">
        <v>1</v>
      </c>
      <c r="K60" s="10">
        <f>2*G60^2/I60</f>
        <v>1.0000000000000002E-3</v>
      </c>
      <c r="L60" s="8">
        <v>200</v>
      </c>
      <c r="M60" s="8">
        <v>300</v>
      </c>
      <c r="N60" s="8" t="s">
        <v>11</v>
      </c>
      <c r="O60" s="4">
        <f t="shared" si="36"/>
        <v>26</v>
      </c>
    </row>
    <row r="61" spans="2:15" x14ac:dyDescent="0.25">
      <c r="B61" s="8">
        <v>1</v>
      </c>
      <c r="C61" s="10">
        <v>-1</v>
      </c>
      <c r="D61" s="2">
        <v>0.65</v>
      </c>
      <c r="E61" s="8">
        <v>1</v>
      </c>
      <c r="F61" s="2">
        <v>0.2</v>
      </c>
      <c r="G61" s="10">
        <f t="shared" si="33"/>
        <v>0.1</v>
      </c>
      <c r="H61" s="8">
        <f t="shared" si="34"/>
        <v>6.5000000000000002E-2</v>
      </c>
      <c r="I61" s="2">
        <v>30</v>
      </c>
      <c r="J61" s="8">
        <v>1</v>
      </c>
      <c r="K61" s="10">
        <f t="shared" ref="K61:K62" si="37">2*G61^2/I61</f>
        <v>6.6666666666666675E-4</v>
      </c>
      <c r="L61" s="8">
        <v>200</v>
      </c>
      <c r="M61" s="8">
        <v>300</v>
      </c>
      <c r="N61" s="8" t="s">
        <v>11</v>
      </c>
      <c r="O61" s="4">
        <f t="shared" si="36"/>
        <v>26</v>
      </c>
    </row>
    <row r="62" spans="2:15" x14ac:dyDescent="0.25">
      <c r="B62" s="8">
        <v>1</v>
      </c>
      <c r="C62" s="10">
        <v>-1</v>
      </c>
      <c r="D62" s="2">
        <v>0.65</v>
      </c>
      <c r="E62" s="8">
        <v>1</v>
      </c>
      <c r="F62" s="2">
        <v>0.2</v>
      </c>
      <c r="G62" s="10">
        <f t="shared" si="33"/>
        <v>0.1</v>
      </c>
      <c r="H62" s="8">
        <f t="shared" si="34"/>
        <v>6.5000000000000002E-2</v>
      </c>
      <c r="I62" s="2">
        <v>40</v>
      </c>
      <c r="J62" s="8">
        <v>1</v>
      </c>
      <c r="K62" s="10">
        <f t="shared" si="37"/>
        <v>5.0000000000000012E-4</v>
      </c>
      <c r="L62" s="8">
        <v>200</v>
      </c>
      <c r="M62" s="8">
        <v>300</v>
      </c>
      <c r="N62" s="8" t="s">
        <v>11</v>
      </c>
      <c r="O62" s="4">
        <f t="shared" si="36"/>
        <v>26</v>
      </c>
    </row>
    <row r="64" spans="2:15" x14ac:dyDescent="0.25">
      <c r="B64" s="4"/>
      <c r="C64" s="4" t="s">
        <v>57</v>
      </c>
      <c r="E64" s="4"/>
      <c r="G64" s="4"/>
      <c r="H64" s="4"/>
      <c r="K64" s="4"/>
      <c r="O64" s="4"/>
    </row>
    <row r="65" spans="2:15" x14ac:dyDescent="0.25">
      <c r="B65" s="8">
        <v>1</v>
      </c>
      <c r="C65" s="10">
        <v>-1</v>
      </c>
      <c r="D65" s="2">
        <v>0.33</v>
      </c>
      <c r="E65" s="8">
        <v>1</v>
      </c>
      <c r="F65" s="2">
        <v>0.33</v>
      </c>
      <c r="G65" s="10">
        <f>F65*E65/2</f>
        <v>0.16500000000000001</v>
      </c>
      <c r="H65" s="8">
        <f>G65*D65</f>
        <v>5.4450000000000005E-2</v>
      </c>
      <c r="I65" s="2">
        <v>5</v>
      </c>
      <c r="J65" s="8">
        <v>1</v>
      </c>
      <c r="K65" s="10">
        <f>2*G65^2/I65</f>
        <v>1.089E-2</v>
      </c>
      <c r="L65" s="8">
        <v>200</v>
      </c>
      <c r="M65" s="8">
        <v>300</v>
      </c>
      <c r="N65" s="8" t="s">
        <v>11</v>
      </c>
      <c r="O65" s="4">
        <f t="shared" ref="O65:O67" si="38">L65*H65*2</f>
        <v>21.78</v>
      </c>
    </row>
    <row r="66" spans="2:15" x14ac:dyDescent="0.25">
      <c r="B66" s="8">
        <v>1</v>
      </c>
      <c r="C66" s="10">
        <v>-1</v>
      </c>
      <c r="D66" s="2">
        <v>0.33</v>
      </c>
      <c r="E66" s="8">
        <v>1</v>
      </c>
      <c r="F66" s="2">
        <v>0.33</v>
      </c>
      <c r="G66" s="10">
        <f t="shared" ref="G66:G72" si="39">F66*E66/2</f>
        <v>0.16500000000000001</v>
      </c>
      <c r="H66" s="8">
        <f t="shared" ref="H66:H72" si="40">G66*D66</f>
        <v>5.4450000000000005E-2</v>
      </c>
      <c r="I66" s="2">
        <v>7</v>
      </c>
      <c r="J66" s="8">
        <v>1</v>
      </c>
      <c r="K66" s="10">
        <f t="shared" ref="K66:K69" si="41">2*G66^2/I66</f>
        <v>7.778571428571429E-3</v>
      </c>
      <c r="L66" s="8">
        <v>200</v>
      </c>
      <c r="M66" s="8">
        <v>300</v>
      </c>
      <c r="N66" s="8" t="s">
        <v>11</v>
      </c>
      <c r="O66" s="4">
        <f t="shared" si="38"/>
        <v>21.78</v>
      </c>
    </row>
    <row r="67" spans="2:15" x14ac:dyDescent="0.25">
      <c r="B67" s="8">
        <v>1</v>
      </c>
      <c r="C67" s="10">
        <v>-1</v>
      </c>
      <c r="D67" s="2">
        <v>0.33</v>
      </c>
      <c r="E67" s="8">
        <v>1</v>
      </c>
      <c r="F67" s="2">
        <v>0.33</v>
      </c>
      <c r="G67" s="10">
        <f t="shared" si="39"/>
        <v>0.16500000000000001</v>
      </c>
      <c r="H67" s="8">
        <f t="shared" si="40"/>
        <v>5.4450000000000005E-2</v>
      </c>
      <c r="I67" s="2">
        <v>8</v>
      </c>
      <c r="J67" s="8">
        <v>1</v>
      </c>
      <c r="K67" s="10">
        <f t="shared" si="41"/>
        <v>6.8062500000000007E-3</v>
      </c>
      <c r="L67" s="8">
        <v>200</v>
      </c>
      <c r="M67" s="8">
        <v>300</v>
      </c>
      <c r="N67" s="8" t="s">
        <v>11</v>
      </c>
      <c r="O67" s="4">
        <f t="shared" si="38"/>
        <v>21.78</v>
      </c>
    </row>
    <row r="68" spans="2:15" x14ac:dyDescent="0.25">
      <c r="B68" s="8">
        <v>1</v>
      </c>
      <c r="C68" s="10">
        <v>-1</v>
      </c>
      <c r="D68" s="2">
        <v>0.33</v>
      </c>
      <c r="E68" s="8">
        <v>1</v>
      </c>
      <c r="F68" s="2">
        <v>0.33</v>
      </c>
      <c r="G68" s="10">
        <f t="shared" si="39"/>
        <v>0.16500000000000001</v>
      </c>
      <c r="H68" s="8">
        <f t="shared" si="40"/>
        <v>5.4450000000000005E-2</v>
      </c>
      <c r="I68" s="2">
        <v>10</v>
      </c>
      <c r="J68" s="8">
        <v>1</v>
      </c>
      <c r="K68" s="10">
        <f t="shared" si="41"/>
        <v>5.4450000000000002E-3</v>
      </c>
      <c r="L68" s="8">
        <v>200</v>
      </c>
      <c r="M68" s="8">
        <v>300</v>
      </c>
      <c r="N68" s="8" t="s">
        <v>11</v>
      </c>
      <c r="O68" s="4">
        <f>L68*H68*2</f>
        <v>21.78</v>
      </c>
    </row>
    <row r="69" spans="2:15" x14ac:dyDescent="0.25">
      <c r="B69" s="8">
        <v>1</v>
      </c>
      <c r="C69" s="10">
        <v>-1</v>
      </c>
      <c r="D69" s="2">
        <v>0.33</v>
      </c>
      <c r="E69" s="8">
        <v>1</v>
      </c>
      <c r="F69" s="2">
        <v>0.33</v>
      </c>
      <c r="G69" s="10">
        <f t="shared" si="39"/>
        <v>0.16500000000000001</v>
      </c>
      <c r="H69" s="8">
        <f t="shared" si="40"/>
        <v>5.4450000000000005E-2</v>
      </c>
      <c r="I69" s="2">
        <v>15</v>
      </c>
      <c r="J69" s="8">
        <v>1</v>
      </c>
      <c r="K69" s="10">
        <f t="shared" si="41"/>
        <v>3.6300000000000004E-3</v>
      </c>
      <c r="L69" s="8">
        <v>200</v>
      </c>
      <c r="M69" s="8">
        <v>300</v>
      </c>
      <c r="N69" s="8" t="s">
        <v>11</v>
      </c>
      <c r="O69" s="4">
        <f t="shared" ref="O69:O72" si="42">L69*H69*2</f>
        <v>21.78</v>
      </c>
    </row>
    <row r="70" spans="2:15" x14ac:dyDescent="0.25">
      <c r="B70" s="8">
        <v>1</v>
      </c>
      <c r="C70" s="10">
        <v>-1</v>
      </c>
      <c r="D70" s="2">
        <v>0.33</v>
      </c>
      <c r="E70" s="8">
        <v>1</v>
      </c>
      <c r="F70" s="2">
        <v>0.33</v>
      </c>
      <c r="G70" s="10">
        <f t="shared" si="39"/>
        <v>0.16500000000000001</v>
      </c>
      <c r="H70" s="8">
        <f t="shared" si="40"/>
        <v>5.4450000000000005E-2</v>
      </c>
      <c r="I70" s="2">
        <v>20</v>
      </c>
      <c r="J70" s="8">
        <v>1</v>
      </c>
      <c r="K70" s="10">
        <f>2*G70^2/I70</f>
        <v>2.7225000000000001E-3</v>
      </c>
      <c r="L70" s="8">
        <v>200</v>
      </c>
      <c r="M70" s="8">
        <v>300</v>
      </c>
      <c r="N70" s="8" t="s">
        <v>11</v>
      </c>
      <c r="O70" s="4">
        <f t="shared" si="42"/>
        <v>21.78</v>
      </c>
    </row>
    <row r="71" spans="2:15" x14ac:dyDescent="0.25">
      <c r="B71" s="8">
        <v>1</v>
      </c>
      <c r="C71" s="10">
        <v>-1</v>
      </c>
      <c r="D71" s="2">
        <v>0.33</v>
      </c>
      <c r="E71" s="8">
        <v>1</v>
      </c>
      <c r="F71" s="2">
        <v>0.33</v>
      </c>
      <c r="G71" s="10">
        <f t="shared" si="39"/>
        <v>0.16500000000000001</v>
      </c>
      <c r="H71" s="8">
        <f t="shared" si="40"/>
        <v>5.4450000000000005E-2</v>
      </c>
      <c r="I71" s="2">
        <v>30</v>
      </c>
      <c r="J71" s="8">
        <v>1</v>
      </c>
      <c r="K71" s="10">
        <f t="shared" ref="K71:K72" si="43">2*G71^2/I71</f>
        <v>1.8150000000000002E-3</v>
      </c>
      <c r="L71" s="8">
        <v>200</v>
      </c>
      <c r="M71" s="8">
        <v>300</v>
      </c>
      <c r="N71" s="8" t="s">
        <v>11</v>
      </c>
      <c r="O71" s="4">
        <f t="shared" si="42"/>
        <v>21.78</v>
      </c>
    </row>
    <row r="72" spans="2:15" x14ac:dyDescent="0.25">
      <c r="B72" s="8">
        <v>1</v>
      </c>
      <c r="C72" s="10">
        <v>-1</v>
      </c>
      <c r="D72" s="2">
        <v>0.33</v>
      </c>
      <c r="E72" s="8">
        <v>1</v>
      </c>
      <c r="F72" s="2">
        <v>0.33</v>
      </c>
      <c r="G72" s="10">
        <f t="shared" si="39"/>
        <v>0.16500000000000001</v>
      </c>
      <c r="H72" s="8">
        <f t="shared" si="40"/>
        <v>5.4450000000000005E-2</v>
      </c>
      <c r="I72" s="2">
        <v>40</v>
      </c>
      <c r="J72" s="8">
        <v>1</v>
      </c>
      <c r="K72" s="10">
        <f t="shared" si="43"/>
        <v>1.36125E-3</v>
      </c>
      <c r="L72" s="8">
        <v>200</v>
      </c>
      <c r="M72" s="8">
        <v>300</v>
      </c>
      <c r="N72" s="8" t="s">
        <v>11</v>
      </c>
      <c r="O72" s="4">
        <f t="shared" si="42"/>
        <v>21.78</v>
      </c>
    </row>
  </sheetData>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DC297-FC40-406F-B1FA-2EED404093FE}">
  <dimension ref="A3:C4"/>
  <sheetViews>
    <sheetView workbookViewId="0">
      <selection activeCell="G5" sqref="G5"/>
    </sheetView>
  </sheetViews>
  <sheetFormatPr defaultRowHeight="15" x14ac:dyDescent="0.25"/>
  <sheetData>
    <row r="3" spans="1:3" x14ac:dyDescent="0.25">
      <c r="A3" t="s">
        <v>33</v>
      </c>
      <c r="B3" t="s">
        <v>30</v>
      </c>
      <c r="C3" t="s">
        <v>60</v>
      </c>
    </row>
    <row r="4" spans="1:3" x14ac:dyDescent="0.25">
      <c r="A4">
        <v>0.2</v>
      </c>
      <c r="B4">
        <v>0.5</v>
      </c>
      <c r="C4">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7C050-2765-4CF4-9C34-2870D2B5CC8E}">
  <dimension ref="A1:C6"/>
  <sheetViews>
    <sheetView workbookViewId="0">
      <selection activeCell="E15" sqref="E15"/>
    </sheetView>
  </sheetViews>
  <sheetFormatPr defaultRowHeight="15" x14ac:dyDescent="0.25"/>
  <cols>
    <col min="2" max="2" width="15.5703125" customWidth="1"/>
  </cols>
  <sheetData>
    <row r="1" spans="1:3" x14ac:dyDescent="0.25">
      <c r="A1" t="s">
        <v>50</v>
      </c>
      <c r="B1" t="s">
        <v>51</v>
      </c>
      <c r="C1" t="s">
        <v>52</v>
      </c>
    </row>
    <row r="2" spans="1:3" x14ac:dyDescent="0.25">
      <c r="A2">
        <v>100</v>
      </c>
      <c r="B2">
        <v>0.42</v>
      </c>
      <c r="C2" s="11">
        <f>(B2-$B$6)/$B$6</f>
        <v>-7.0921985815602905E-3</v>
      </c>
    </row>
    <row r="3" spans="1:3" x14ac:dyDescent="0.25">
      <c r="A3">
        <v>200</v>
      </c>
      <c r="B3">
        <v>0.42499999999999999</v>
      </c>
      <c r="C3" s="11">
        <f t="shared" ref="C3:C6" si="0">(B3-$B$6)/$B$6</f>
        <v>4.72813238770686E-3</v>
      </c>
    </row>
    <row r="4" spans="1:3" x14ac:dyDescent="0.25">
      <c r="A4">
        <v>300</v>
      </c>
      <c r="B4">
        <v>0.41699999999999998</v>
      </c>
      <c r="C4" s="11">
        <f t="shared" si="0"/>
        <v>-1.4184397163120581E-2</v>
      </c>
    </row>
    <row r="5" spans="1:3" x14ac:dyDescent="0.25">
      <c r="A5">
        <v>400</v>
      </c>
      <c r="B5">
        <v>0.42199999999999999</v>
      </c>
      <c r="C5" s="11">
        <f t="shared" si="0"/>
        <v>-2.36406619385343E-3</v>
      </c>
    </row>
    <row r="6" spans="1:3" x14ac:dyDescent="0.25">
      <c r="A6">
        <v>500</v>
      </c>
      <c r="B6">
        <v>0.42299999999999999</v>
      </c>
      <c r="C6" s="11">
        <f t="shared" si="0"/>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cRe</vt:lpstr>
      <vt:lpstr>mesh_study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2019-09-13T01:51:22Z</dcterms:modified>
</cp:coreProperties>
</file>