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ouldsjo\code\micromasters-big_data\programming\major_assignment\"/>
    </mc:Choice>
  </mc:AlternateContent>
  <bookViews>
    <workbookView xWindow="0" yWindow="0" windowWidth="28800" windowHeight="12300" activeTab="2"/>
  </bookViews>
  <sheets>
    <sheet name="Data_FULL" sheetId="1" r:id="rId1"/>
    <sheet name="Covid-19" sheetId="2" r:id="rId2"/>
    <sheet name="DATA_DEDUPE" sheetId="4" r:id="rId3"/>
    <sheet name="Sheet9" sheetId="9" r:id="rId4"/>
    <sheet name="REMOVE_NULLS" sheetId="5" r:id="rId5"/>
  </sheets>
  <definedNames>
    <definedName name="_xlcn.LinkedTable_Table681" hidden="1">Table68[]</definedName>
  </definedNames>
  <calcPr calcId="162913"/>
  <extLst>
    <ext xmlns:x15="http://schemas.microsoft.com/office/spreadsheetml/2010/11/main" uri="{841E416B-1EF1-43b6-AB56-02D37102CBD5}">
      <x15:pivotCaches>
        <pivotCache cacheId="560" r:id="rId6"/>
        <pivotCache cacheId="561" r:id="rId7"/>
        <pivotCache cacheId="562" r:id="rId8"/>
        <pivotCache cacheId="563" r:id="rId9"/>
        <pivotCache cacheId="701" r:id="rId10"/>
      </x15:pivotCaches>
    </ext>
    <ext xmlns:x15="http://schemas.microsoft.com/office/spreadsheetml/2010/11/main" uri="{983426D0-5260-488c-9760-48F4B6AC55F4}">
      <x15:pivotTableReferences>
        <x15:pivotTableReference r:id="rId11"/>
        <x15:pivotTableReference r:id="rId12"/>
        <x15:pivotTableReference r:id="rId13"/>
        <x15:pivotTableReference r:id="rId14"/>
        <x15:pivotTableReference r:id="rId15"/>
      </x15:pivotTableReference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68" name="DiseaseData" connection="LinkedTable_Table68"/>
        </x15:modelTables>
      </x15:dataModel>
    </ext>
  </extLst>
</workbook>
</file>

<file path=xl/calcChain.xml><?xml version="1.0" encoding="utf-8"?>
<calcChain xmlns="http://schemas.openxmlformats.org/spreadsheetml/2006/main">
  <c r="G12" i="5" l="1"/>
  <c r="F28" i="5"/>
  <c r="H8" i="5"/>
  <c r="G8" i="5"/>
  <c r="H43" i="4"/>
  <c r="G43" i="4"/>
  <c r="F55" i="4"/>
  <c r="D4" i="2"/>
  <c r="C4" i="2"/>
  <c r="B4" i="2"/>
  <c r="D2" i="2"/>
  <c r="D3" i="2"/>
</calcChain>
</file>

<file path=xl/connections.xml><?xml version="1.0" encoding="utf-8"?>
<connections xmlns="http://schemas.openxmlformats.org/spreadsheetml/2006/main">
  <connection id="1" name="LinkedTable_Table68" type="102" refreshedVersion="6" minRefreshableVersion="5">
    <extLst>
      <ext xmlns:x15="http://schemas.microsoft.com/office/spreadsheetml/2010/11/main" uri="{DE250136-89BD-433C-8126-D09CA5730AF9}">
        <x15:connection id="Table68">
          <x15:rangePr sourceName="_xlcn.LinkedTable_Table681"/>
        </x15:connection>
      </ext>
    </extLst>
  </connection>
  <connection id="2" keepAlive="1" name="ThisWorkbookDataModel" description="Data Model" type="5" refreshedVersion="6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<sst xmlns="http://schemas.openxmlformats.org/spreadsheetml/2006/main" count="433" uniqueCount="122">
  <si>
    <t>DISEASE</t>
  </si>
  <si>
    <t>ID</t>
  </si>
  <si>
    <t>Name</t>
  </si>
  <si>
    <t>Disease name.</t>
  </si>
  <si>
    <t>COVID-19</t>
  </si>
  <si>
    <t>Anthrax</t>
  </si>
  <si>
    <t>C. difficile</t>
  </si>
  <si>
    <t>Campylobacter</t>
  </si>
  <si>
    <t xml:space="preserve">Chickenpox </t>
  </si>
  <si>
    <t>Chikungunya</t>
  </si>
  <si>
    <t>Cholera</t>
  </si>
  <si>
    <t>Common cold</t>
  </si>
  <si>
    <t>Dengue fever</t>
  </si>
  <si>
    <t>Diphtheria</t>
  </si>
  <si>
    <t>E. coli</t>
  </si>
  <si>
    <t>Ebola</t>
  </si>
  <si>
    <t>Echinococcosis</t>
  </si>
  <si>
    <t>Guinea worm disease</t>
  </si>
  <si>
    <t xml:space="preserve">Hand, foot &amp; mouth </t>
  </si>
  <si>
    <t>Hantavirus</t>
  </si>
  <si>
    <t>Helminthiasis (soil-transmitted helminths)</t>
  </si>
  <si>
    <t>Hepatitis A</t>
  </si>
  <si>
    <t>Hepatitis B</t>
  </si>
  <si>
    <t>HIV</t>
  </si>
  <si>
    <t xml:space="preserve">HIV </t>
  </si>
  <si>
    <t>Bird flu</t>
  </si>
  <si>
    <t>Seasonal flu</t>
  </si>
  <si>
    <t>Spanish flu</t>
  </si>
  <si>
    <t>Swine flu</t>
  </si>
  <si>
    <t xml:space="preserve">Leishmaniasis </t>
  </si>
  <si>
    <t>Leishmaniasis</t>
  </si>
  <si>
    <t>Leprosy</t>
  </si>
  <si>
    <t>Lyme disease</t>
  </si>
  <si>
    <t>Lymphatic filariasis</t>
  </si>
  <si>
    <t>Malaria</t>
  </si>
  <si>
    <t>Marburg virus disease</t>
  </si>
  <si>
    <t>Measles</t>
  </si>
  <si>
    <t>Meningitis</t>
  </si>
  <si>
    <t xml:space="preserve">Meningitis </t>
  </si>
  <si>
    <t>MERS</t>
  </si>
  <si>
    <t>MRSA</t>
  </si>
  <si>
    <t>Mumps</t>
  </si>
  <si>
    <t>Norovirus</t>
  </si>
  <si>
    <t>Plague</t>
  </si>
  <si>
    <t xml:space="preserve">Plague </t>
  </si>
  <si>
    <t xml:space="preserve">Pneumonia </t>
  </si>
  <si>
    <t xml:space="preserve">Polio </t>
  </si>
  <si>
    <t xml:space="preserve">Rabies </t>
  </si>
  <si>
    <t>Rabies</t>
  </si>
  <si>
    <t>Rotavirus</t>
  </si>
  <si>
    <t>Salmonella</t>
  </si>
  <si>
    <t>SARS</t>
  </si>
  <si>
    <t xml:space="preserve">Scarlet fever </t>
  </si>
  <si>
    <t>Schistosomiasis</t>
  </si>
  <si>
    <t>Shigellosis</t>
  </si>
  <si>
    <t xml:space="preserve">Sleeping sickness </t>
  </si>
  <si>
    <t>Smallpox</t>
  </si>
  <si>
    <t>Syphilis</t>
  </si>
  <si>
    <t>Tuberculosis</t>
  </si>
  <si>
    <t xml:space="preserve">Tuberculosis </t>
  </si>
  <si>
    <t xml:space="preserve">Typhoid </t>
  </si>
  <si>
    <t>vCJD</t>
  </si>
  <si>
    <t>West Nile fever</t>
  </si>
  <si>
    <t>Whooping cough</t>
  </si>
  <si>
    <t>Yellow fever</t>
  </si>
  <si>
    <t>Zika</t>
  </si>
  <si>
    <t>Chlamydia</t>
  </si>
  <si>
    <t>Gonorrhea</t>
  </si>
  <si>
    <t>Sleeping sickness</t>
  </si>
  <si>
    <t>Scarlet fever</t>
  </si>
  <si>
    <t>Disease ID number, 1-79.</t>
  </si>
  <si>
    <t>CONTAGIOUSNESS</t>
  </si>
  <si>
    <t>DEADLINESS</t>
  </si>
  <si>
    <t>R0</t>
  </si>
  <si>
    <t>CFR_adult</t>
  </si>
  <si>
    <t>Basic reproduction number, average estimate. Normally mean of extreme estimates.</t>
  </si>
  <si>
    <t>Adult case fatality rate (CFR): % of those who contract the disease who die from it. Adults or, if adult data not available, all people.</t>
  </si>
  <si>
    <t>-</t>
  </si>
  <si>
    <t>NOTORIETY</t>
  </si>
  <si>
    <t>Hits_news</t>
  </si>
  <si>
    <t>Hits on google.co.uk, News, date range 2000-2018, data retreived 3/1/2018</t>
  </si>
  <si>
    <t xml:space="preserve">INCIDENCE  </t>
  </si>
  <si>
    <t>Incidence_raw</t>
  </si>
  <si>
    <t>New cases of disease per year for latest available year, global, not rounded</t>
  </si>
  <si>
    <t>FATALITIES</t>
  </si>
  <si>
    <t>Fatal_raw</t>
  </si>
  <si>
    <t>Deaths per year: average or latest year. Global, not rounded.</t>
  </si>
  <si>
    <t>Date</t>
  </si>
  <si>
    <t>*  cumulative - globally</t>
  </si>
  <si>
    <t>Ratio</t>
  </si>
  <si>
    <t>Deaths*</t>
  </si>
  <si>
    <t>Cases*</t>
  </si>
  <si>
    <t>CFR_child</t>
  </si>
  <si>
    <t>Child case fatality rate (CFR), %. Age cutoff varies (where GHDX is source: always 14 and under)</t>
  </si>
  <si>
    <t>Sublabel</t>
  </si>
  <si>
    <t>Disease type, or whether treated / untreated.</t>
  </si>
  <si>
    <t>Novel Coronavirus</t>
  </si>
  <si>
    <t>(cutaneous, untreated)</t>
  </si>
  <si>
    <t>(gastrointestinal)</t>
  </si>
  <si>
    <t>(inhalation)</t>
  </si>
  <si>
    <t>(inc. shingles)</t>
  </si>
  <si>
    <t>(severe, untreated)</t>
  </si>
  <si>
    <t>(cystic)</t>
  </si>
  <si>
    <t>(alveolar)</t>
  </si>
  <si>
    <t>(acute)</t>
  </si>
  <si>
    <t>(treated)</t>
  </si>
  <si>
    <t>(untreated)</t>
  </si>
  <si>
    <t>(all)</t>
  </si>
  <si>
    <t>(visceral, untreated)</t>
  </si>
  <si>
    <t>(P. falciparum)</t>
  </si>
  <si>
    <t>(meningococcal, treated)</t>
  </si>
  <si>
    <t>(meningococcal, untreated)</t>
  </si>
  <si>
    <t>(bubonic, treated)</t>
  </si>
  <si>
    <t>(bubonic, untreated)</t>
  </si>
  <si>
    <t>(pneumonic, untreated)</t>
  </si>
  <si>
    <t>(pneumococcal)</t>
  </si>
  <si>
    <t>(paralytic)</t>
  </si>
  <si>
    <t>(severe / untreated)</t>
  </si>
  <si>
    <t>(Rhodesian, treated)</t>
  </si>
  <si>
    <t>(visceral)</t>
  </si>
  <si>
    <t>(meningococcal, all)</t>
  </si>
  <si>
    <t>(cutaneous, treated)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</si>
</sst>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0.0"/>
    <numFmt numFmtId="166" formatCode="#,###"/>
    <numFmt numFmtId="169" formatCode="0.0%"/>
    <numFmt numFmtId="170" formatCode="0.000%"/>
    <numFmt numFmtId="174" formatCode="0.0000%"/>
    <numFmt numFmtId="179" formatCode="[$-F800]dddd\,\ mmmm\ dd\,\ yyyy"/>
    <numFmt numFmtId="184" formatCode="d\ mmmm\ yyyy"/>
  </numFmts>
  <fonts count="7" x14ac:knownFonts="1">
    <font>
      <sz val="11"/>
      <color theme="1"/>
      <name val="Calibri"/>
      <family val="2"/>
      <scheme val="minor"/>
    </font>
    <font>
      <sz val="10"/>
      <color rgb="FF000000"/>
      <name val="Arial"/>
    </font>
    <font>
      <sz val="10"/>
      <name val="Arial"/>
    </font>
    <font>
      <b/>
      <sz val="10"/>
      <name val="Arial"/>
    </font>
    <font>
      <sz val="10"/>
      <color rgb="FFCCCCCC"/>
      <name val="Arial"/>
    </font>
    <font>
      <b/>
      <sz val="10"/>
      <color rgb="FF000000"/>
      <name val="Arial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79">
    <xf numFmtId="0" fontId="0" fillId="0" borderId="0" xfId="0"/>
    <xf numFmtId="0" fontId="2" fillId="0" borderId="0" xfId="1" applyFont="1" applyAlignment="1">
      <alignment vertical="top"/>
    </xf>
    <xf numFmtId="0" fontId="3" fillId="0" borderId="0" xfId="1" applyFont="1" applyAlignment="1">
      <alignment vertical="top"/>
    </xf>
    <xf numFmtId="0" fontId="4" fillId="0" borderId="0" xfId="1" applyFont="1" applyFill="1" applyAlignment="1">
      <alignment vertical="top" wrapText="1"/>
    </xf>
    <xf numFmtId="0" fontId="2" fillId="0" borderId="0" xfId="1" applyFont="1" applyAlignment="1">
      <alignment vertical="top"/>
    </xf>
    <xf numFmtId="0" fontId="3" fillId="0" borderId="0" xfId="1" applyFont="1" applyAlignment="1">
      <alignment vertical="top"/>
    </xf>
    <xf numFmtId="164" fontId="1" fillId="0" borderId="0" xfId="1" applyNumberFormat="1" applyFont="1" applyAlignment="1">
      <alignment vertical="top"/>
    </xf>
    <xf numFmtId="9" fontId="1" fillId="0" borderId="0" xfId="1" applyNumberFormat="1" applyFont="1" applyAlignment="1">
      <alignment vertical="top"/>
    </xf>
    <xf numFmtId="0" fontId="1" fillId="0" borderId="0" xfId="1" applyFont="1" applyAlignment="1">
      <alignment vertical="top"/>
    </xf>
    <xf numFmtId="169" fontId="1" fillId="0" borderId="0" xfId="1" applyNumberFormat="1" applyFont="1" applyAlignment="1">
      <alignment vertical="top"/>
    </xf>
    <xf numFmtId="10" fontId="1" fillId="0" borderId="0" xfId="1" applyNumberFormat="1" applyFont="1" applyAlignment="1">
      <alignment vertical="top"/>
    </xf>
    <xf numFmtId="170" fontId="1" fillId="0" borderId="0" xfId="1" applyNumberFormat="1" applyFont="1" applyAlignment="1">
      <alignment vertical="top"/>
    </xf>
    <xf numFmtId="164" fontId="1" fillId="0" borderId="0" xfId="1" applyNumberFormat="1" applyFont="1" applyAlignment="1">
      <alignment horizontal="right" vertical="top"/>
    </xf>
    <xf numFmtId="174" fontId="1" fillId="0" borderId="0" xfId="1" applyNumberFormat="1" applyFont="1" applyAlignment="1">
      <alignment vertical="top"/>
    </xf>
    <xf numFmtId="0" fontId="2" fillId="0" borderId="0" xfId="1" applyFont="1" applyAlignment="1">
      <alignment vertical="top"/>
    </xf>
    <xf numFmtId="0" fontId="3" fillId="0" borderId="0" xfId="1" applyFont="1" applyAlignment="1">
      <alignment vertical="top"/>
    </xf>
    <xf numFmtId="3" fontId="1" fillId="0" borderId="0" xfId="1" applyNumberFormat="1" applyFont="1" applyAlignment="1">
      <alignment horizontal="right" vertical="top"/>
    </xf>
    <xf numFmtId="3" fontId="1" fillId="0" borderId="0" xfId="1" applyNumberFormat="1" applyFont="1" applyAlignment="1">
      <alignment vertical="top"/>
    </xf>
    <xf numFmtId="0" fontId="2" fillId="0" borderId="0" xfId="1" applyFont="1" applyAlignment="1">
      <alignment vertical="top"/>
    </xf>
    <xf numFmtId="0" fontId="3" fillId="0" borderId="0" xfId="1" applyFont="1" applyAlignment="1">
      <alignment vertical="top"/>
    </xf>
    <xf numFmtId="3" fontId="1" fillId="0" borderId="0" xfId="1" applyNumberFormat="1" applyFont="1" applyAlignment="1">
      <alignment horizontal="right" vertical="top"/>
    </xf>
    <xf numFmtId="3" fontId="1" fillId="2" borderId="0" xfId="1" applyNumberFormat="1" applyFont="1" applyFill="1" applyAlignment="1">
      <alignment horizontal="right" vertical="top"/>
    </xf>
    <xf numFmtId="0" fontId="2" fillId="0" borderId="0" xfId="1" applyFont="1" applyAlignment="1">
      <alignment vertical="top"/>
    </xf>
    <xf numFmtId="0" fontId="3" fillId="0" borderId="0" xfId="1" applyFont="1" applyAlignment="1">
      <alignment vertical="top"/>
    </xf>
    <xf numFmtId="0" fontId="4" fillId="0" borderId="0" xfId="1" applyFont="1" applyAlignment="1">
      <alignment vertical="top" wrapText="1"/>
    </xf>
    <xf numFmtId="3" fontId="1" fillId="0" borderId="0" xfId="1" applyNumberFormat="1" applyFont="1" applyAlignment="1">
      <alignment horizontal="right" vertical="top"/>
    </xf>
    <xf numFmtId="3" fontId="1" fillId="0" borderId="0" xfId="1" applyNumberFormat="1" applyFont="1" applyAlignment="1">
      <alignment vertical="top"/>
    </xf>
    <xf numFmtId="0" fontId="2" fillId="0" borderId="0" xfId="1" applyFont="1" applyFill="1" applyAlignment="1"/>
    <xf numFmtId="0" fontId="5" fillId="0" borderId="0" xfId="1" applyFont="1" applyFill="1" applyAlignment="1">
      <alignment vertical="top"/>
    </xf>
    <xf numFmtId="0" fontId="1" fillId="0" borderId="0" xfId="1" applyFont="1" applyFill="1" applyAlignment="1">
      <alignment vertical="top"/>
    </xf>
    <xf numFmtId="0" fontId="0" fillId="0" borderId="0" xfId="0" applyAlignment="1">
      <alignment wrapText="1"/>
    </xf>
    <xf numFmtId="179" fontId="0" fillId="0" borderId="0" xfId="0" applyNumberFormat="1" applyAlignment="1">
      <alignment horizontal="center" vertical="top" wrapText="1"/>
    </xf>
    <xf numFmtId="3" fontId="0" fillId="0" borderId="0" xfId="0" applyNumberFormat="1" applyAlignment="1">
      <alignment horizontal="center" vertical="top" wrapText="1"/>
    </xf>
    <xf numFmtId="3" fontId="0" fillId="0" borderId="0" xfId="0" applyNumberFormat="1"/>
    <xf numFmtId="2" fontId="0" fillId="0" borderId="0" xfId="0" applyNumberFormat="1" applyAlignment="1">
      <alignment horizontal="right" indent="1"/>
    </xf>
    <xf numFmtId="184" fontId="0" fillId="0" borderId="0" xfId="0" applyNumberFormat="1" applyAlignment="1">
      <alignment horizontal="center" vertical="top"/>
    </xf>
    <xf numFmtId="179" fontId="0" fillId="0" borderId="0" xfId="0" applyNumberFormat="1" applyAlignment="1">
      <alignment horizontal="center" vertical="top"/>
    </xf>
    <xf numFmtId="179" fontId="6" fillId="0" borderId="0" xfId="0" applyNumberFormat="1" applyFont="1" applyAlignment="1">
      <alignment horizontal="left" vertical="top"/>
    </xf>
    <xf numFmtId="0" fontId="0" fillId="0" borderId="0" xfId="0" applyAlignment="1">
      <alignment horizontal="right" vertical="top"/>
    </xf>
    <xf numFmtId="0" fontId="2" fillId="0" borderId="0" xfId="1" applyFont="1" applyAlignment="1">
      <alignment vertical="top"/>
    </xf>
    <xf numFmtId="0" fontId="3" fillId="0" borderId="0" xfId="1" applyFont="1" applyAlignment="1">
      <alignment vertical="top"/>
    </xf>
    <xf numFmtId="0" fontId="4" fillId="0" borderId="0" xfId="1" applyFont="1" applyAlignment="1">
      <alignment vertical="top" wrapText="1"/>
    </xf>
    <xf numFmtId="0" fontId="1" fillId="0" borderId="0" xfId="1" applyFont="1" applyAlignment="1">
      <alignment horizontal="left" vertical="top"/>
    </xf>
    <xf numFmtId="9" fontId="1" fillId="0" borderId="0" xfId="1" applyNumberFormat="1" applyFont="1" applyAlignment="1">
      <alignment horizontal="left" vertical="top"/>
    </xf>
    <xf numFmtId="169" fontId="1" fillId="0" borderId="0" xfId="1" applyNumberFormat="1" applyFont="1" applyAlignment="1">
      <alignment horizontal="left" vertical="top"/>
    </xf>
    <xf numFmtId="10" fontId="1" fillId="0" borderId="0" xfId="1" applyNumberFormat="1" applyFont="1" applyAlignment="1">
      <alignment horizontal="left" vertical="top"/>
    </xf>
    <xf numFmtId="170" fontId="1" fillId="0" borderId="0" xfId="1" applyNumberFormat="1" applyFont="1" applyAlignment="1">
      <alignment horizontal="left" vertical="top"/>
    </xf>
    <xf numFmtId="174" fontId="1" fillId="0" borderId="0" xfId="1" applyNumberFormat="1" applyFont="1" applyAlignment="1">
      <alignment horizontal="left" vertical="top"/>
    </xf>
    <xf numFmtId="169" fontId="2" fillId="0" borderId="0" xfId="1" applyNumberFormat="1" applyFont="1" applyAlignment="1">
      <alignment horizontal="left"/>
    </xf>
    <xf numFmtId="0" fontId="2" fillId="0" borderId="0" xfId="1" applyFont="1" applyAlignment="1">
      <alignment vertical="top"/>
    </xf>
    <xf numFmtId="0" fontId="3" fillId="0" borderId="0" xfId="1" applyFont="1" applyAlignment="1">
      <alignment vertical="top"/>
    </xf>
    <xf numFmtId="0" fontId="4" fillId="0" borderId="0" xfId="1" applyFont="1" applyAlignment="1">
      <alignment vertical="top" wrapText="1"/>
    </xf>
    <xf numFmtId="0" fontId="1" fillId="2" borderId="0" xfId="1" applyFont="1" applyFill="1" applyAlignment="1"/>
    <xf numFmtId="0" fontId="1" fillId="0" borderId="0" xfId="1" applyFont="1" applyAlignment="1">
      <alignment horizontal="left" vertical="top"/>
    </xf>
    <xf numFmtId="164" fontId="1" fillId="0" borderId="0" xfId="1" applyNumberFormat="1" applyFont="1" applyAlignment="1">
      <alignment vertical="top"/>
    </xf>
    <xf numFmtId="9" fontId="1" fillId="0" borderId="0" xfId="1" applyNumberFormat="1" applyFont="1" applyAlignment="1">
      <alignment vertical="top"/>
    </xf>
    <xf numFmtId="3" fontId="1" fillId="0" borderId="0" xfId="1" applyNumberFormat="1" applyFont="1" applyAlignment="1">
      <alignment horizontal="right" vertical="top"/>
    </xf>
    <xf numFmtId="0" fontId="1" fillId="0" borderId="0" xfId="1" applyFont="1" applyAlignment="1">
      <alignment vertical="top"/>
    </xf>
    <xf numFmtId="3" fontId="1" fillId="0" borderId="0" xfId="1" applyNumberFormat="1" applyFont="1" applyAlignment="1">
      <alignment vertical="top"/>
    </xf>
    <xf numFmtId="169" fontId="1" fillId="0" borderId="0" xfId="1" applyNumberFormat="1" applyFont="1" applyAlignment="1">
      <alignment vertical="top"/>
    </xf>
    <xf numFmtId="9" fontId="1" fillId="0" borderId="0" xfId="1" applyNumberFormat="1" applyFont="1" applyAlignment="1">
      <alignment horizontal="left" vertical="top"/>
    </xf>
    <xf numFmtId="9" fontId="2" fillId="0" borderId="0" xfId="1" applyNumberFormat="1" applyFont="1" applyAlignment="1">
      <alignment vertical="top"/>
    </xf>
    <xf numFmtId="169" fontId="1" fillId="0" borderId="0" xfId="1" applyNumberFormat="1" applyFont="1" applyAlignment="1">
      <alignment horizontal="left" vertical="top"/>
    </xf>
    <xf numFmtId="10" fontId="1" fillId="0" borderId="0" xfId="1" applyNumberFormat="1" applyFont="1" applyAlignment="1">
      <alignment vertical="top"/>
    </xf>
    <xf numFmtId="10" fontId="1" fillId="0" borderId="0" xfId="1" applyNumberFormat="1" applyFont="1" applyAlignment="1">
      <alignment horizontal="left" vertical="top"/>
    </xf>
    <xf numFmtId="3" fontId="2" fillId="0" borderId="0" xfId="1" applyNumberFormat="1" applyFont="1" applyAlignment="1">
      <alignment vertical="top"/>
    </xf>
    <xf numFmtId="170" fontId="1" fillId="0" borderId="0" xfId="1" applyNumberFormat="1" applyFont="1" applyAlignment="1">
      <alignment vertical="top"/>
    </xf>
    <xf numFmtId="164" fontId="1" fillId="0" borderId="0" xfId="1" applyNumberFormat="1" applyFont="1" applyAlignment="1">
      <alignment horizontal="right" vertical="top"/>
    </xf>
    <xf numFmtId="170" fontId="1" fillId="0" borderId="0" xfId="1" applyNumberFormat="1" applyFont="1" applyAlignment="1">
      <alignment horizontal="left" vertical="top"/>
    </xf>
    <xf numFmtId="10" fontId="2" fillId="0" borderId="0" xfId="1" applyNumberFormat="1" applyFont="1" applyAlignment="1">
      <alignment vertical="top"/>
    </xf>
    <xf numFmtId="166" fontId="2" fillId="0" borderId="0" xfId="1" applyNumberFormat="1" applyFont="1" applyAlignment="1">
      <alignment vertical="top"/>
    </xf>
    <xf numFmtId="9" fontId="1" fillId="2" borderId="0" xfId="1" applyNumberFormat="1" applyFont="1" applyFill="1" applyAlignment="1"/>
    <xf numFmtId="3" fontId="1" fillId="2" borderId="0" xfId="1" applyNumberFormat="1" applyFont="1" applyFill="1" applyAlignment="1">
      <alignment horizontal="right" vertical="top"/>
    </xf>
    <xf numFmtId="10" fontId="1" fillId="2" borderId="0" xfId="1" applyNumberFormat="1" applyFont="1" applyFill="1" applyAlignment="1"/>
    <xf numFmtId="174" fontId="1" fillId="0" borderId="0" xfId="1" applyNumberFormat="1" applyFont="1" applyAlignment="1">
      <alignment horizontal="left" vertical="top"/>
    </xf>
    <xf numFmtId="166" fontId="1" fillId="2" borderId="0" xfId="1" applyNumberFormat="1" applyFont="1" applyFill="1" applyAlignment="1"/>
    <xf numFmtId="9" fontId="2" fillId="0" borderId="0" xfId="1" applyNumberFormat="1" applyFont="1" applyAlignment="1"/>
    <xf numFmtId="169" fontId="2" fillId="0" borderId="0" xfId="1" applyNumberFormat="1" applyFont="1" applyAlignment="1">
      <alignment horizontal="left"/>
    </xf>
    <xf numFmtId="174" fontId="1" fillId="0" borderId="0" xfId="1" applyNumberFormat="1" applyFont="1" applyAlignment="1">
      <alignment vertical="top"/>
    </xf>
  </cellXfs>
  <cellStyles count="2">
    <cellStyle name="Normal" xfId="0" builtinId="0"/>
    <cellStyle name="Normal 2" xfId="1"/>
  </cellStyles>
  <dxfs count="2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3" formatCode="#,##0"/>
      <alignment horizontal="righ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3" formatCode="#,##0"/>
      <alignment horizontal="righ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3" formatCode="#,##0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169" formatCode="0.0%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169" formatCode="0.0%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164" formatCode="0.0"/>
      <alignment horizontal="general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3" formatCode="#,##0"/>
      <alignment horizontal="righ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3" formatCode="#,##0"/>
      <alignment horizontal="righ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3" formatCode="#,##0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169" formatCode="0.0%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169" formatCode="0.0%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164" formatCode="0.0"/>
      <alignment horizontal="general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</dxf>
    <dxf>
      <numFmt numFmtId="2" formatCode="0.00"/>
      <alignment horizontal="right" vertical="bottom" textRotation="0" wrapText="0" indent="1" justifyLastLine="0" shrinkToFit="0" readingOrder="0"/>
    </dxf>
    <dxf>
      <numFmt numFmtId="3" formatCode="#,##0"/>
    </dxf>
    <dxf>
      <numFmt numFmtId="3" formatCode="#,##0"/>
    </dxf>
    <dxf>
      <alignment horizontal="right" vertical="top" textRotation="0" wrapText="0" indent="0" justifyLastLine="0" shrinkToFit="0" readingOrder="0"/>
    </dxf>
    <dxf>
      <numFmt numFmtId="184" formatCode="d\ mmmm\ yyyy"/>
      <alignment horizontal="center" vertical="top" textRotation="0" indent="0" justifyLastLine="0" shrinkToFit="0" readingOrder="0"/>
    </dxf>
    <dxf>
      <numFmt numFmtId="3" formatCode="#,##0"/>
    </dxf>
    <dxf>
      <numFmt numFmtId="2" formatCode="0.00"/>
      <alignment horizontal="right" vertical="bottom" textRotation="0" wrapText="0" indent="1" justifyLastLine="0" shrinkToFit="0" readingOrder="0"/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pivotTable" Target="pivotTables/pivotTable3.xml"/><Relationship Id="rId18" Type="http://schemas.openxmlformats.org/officeDocument/2006/relationships/styles" Target="styles.xml"/><Relationship Id="rId26" Type="http://schemas.openxmlformats.org/officeDocument/2006/relationships/customXml" Target="../customXml/item5.xml"/><Relationship Id="rId39" Type="http://schemas.openxmlformats.org/officeDocument/2006/relationships/customXml" Target="../customXml/item18.xml"/><Relationship Id="rId21" Type="http://schemas.openxmlformats.org/officeDocument/2006/relationships/calcChain" Target="calcChain.xml"/><Relationship Id="rId34" Type="http://schemas.openxmlformats.org/officeDocument/2006/relationships/customXml" Target="../customXml/item13.xml"/><Relationship Id="rId7" Type="http://schemas.openxmlformats.org/officeDocument/2006/relationships/pivotCacheDefinition" Target="pivotCache/pivotCacheDefinition2.xml"/><Relationship Id="rId12" Type="http://schemas.openxmlformats.org/officeDocument/2006/relationships/pivotTable" Target="pivotTables/pivotTable2.xml"/><Relationship Id="rId17" Type="http://schemas.openxmlformats.org/officeDocument/2006/relationships/connections" Target="connections.xml"/><Relationship Id="rId25" Type="http://schemas.openxmlformats.org/officeDocument/2006/relationships/customXml" Target="../customXml/item4.xml"/><Relationship Id="rId33" Type="http://schemas.openxmlformats.org/officeDocument/2006/relationships/customXml" Target="../customXml/item12.xml"/><Relationship Id="rId38" Type="http://schemas.openxmlformats.org/officeDocument/2006/relationships/customXml" Target="../customXml/item17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powerPivotData" Target="model/item.data"/><Relationship Id="rId29" Type="http://schemas.openxmlformats.org/officeDocument/2006/relationships/customXml" Target="../customXml/item8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pivotTable" Target="pivotTables/pivotTable1.xml"/><Relationship Id="rId24" Type="http://schemas.openxmlformats.org/officeDocument/2006/relationships/customXml" Target="../customXml/item3.xml"/><Relationship Id="rId32" Type="http://schemas.openxmlformats.org/officeDocument/2006/relationships/customXml" Target="../customXml/item11.xml"/><Relationship Id="rId37" Type="http://schemas.openxmlformats.org/officeDocument/2006/relationships/customXml" Target="../customXml/item16.xml"/><Relationship Id="rId5" Type="http://schemas.openxmlformats.org/officeDocument/2006/relationships/worksheet" Target="worksheets/sheet5.xml"/><Relationship Id="rId15" Type="http://schemas.openxmlformats.org/officeDocument/2006/relationships/pivotTable" Target="pivotTables/pivotTable5.xml"/><Relationship Id="rId23" Type="http://schemas.openxmlformats.org/officeDocument/2006/relationships/customXml" Target="../customXml/item2.xml"/><Relationship Id="rId28" Type="http://schemas.openxmlformats.org/officeDocument/2006/relationships/customXml" Target="../customXml/item7.xml"/><Relationship Id="rId36" Type="http://schemas.openxmlformats.org/officeDocument/2006/relationships/customXml" Target="../customXml/item15.xml"/><Relationship Id="rId10" Type="http://schemas.openxmlformats.org/officeDocument/2006/relationships/pivotCacheDefinition" Target="pivotCache/pivotCacheDefinition5.xml"/><Relationship Id="rId19" Type="http://schemas.openxmlformats.org/officeDocument/2006/relationships/sharedStrings" Target="sharedStrings.xml"/><Relationship Id="rId31" Type="http://schemas.openxmlformats.org/officeDocument/2006/relationships/customXml" Target="../customXml/item10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Relationship Id="rId14" Type="http://schemas.openxmlformats.org/officeDocument/2006/relationships/pivotTable" Target="pivotTables/pivotTable4.xml"/><Relationship Id="rId22" Type="http://schemas.openxmlformats.org/officeDocument/2006/relationships/customXml" Target="../customXml/item1.xml"/><Relationship Id="rId27" Type="http://schemas.openxmlformats.org/officeDocument/2006/relationships/customXml" Target="../customXml/item6.xml"/><Relationship Id="rId30" Type="http://schemas.openxmlformats.org/officeDocument/2006/relationships/customXml" Target="../customXml/item9.xml"/><Relationship Id="rId35" Type="http://schemas.openxmlformats.org/officeDocument/2006/relationships/customXml" Target="../customXml/item14.xml"/><Relationship Id="rId8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6"/>
              <c:pt idx="0">
                <c:v>Bird flu</c:v>
              </c:pt>
              <c:pt idx="1">
                <c:v>Campylobacter</c:v>
              </c:pt>
              <c:pt idx="2">
                <c:v>Chickenpox</c:v>
              </c:pt>
              <c:pt idx="3">
                <c:v>Chikungunya</c:v>
              </c:pt>
              <c:pt idx="4">
                <c:v>Chlamydia</c:v>
              </c:pt>
              <c:pt idx="5">
                <c:v>Cholera</c:v>
              </c:pt>
              <c:pt idx="6">
                <c:v>COVID-19</c:v>
              </c:pt>
              <c:pt idx="7">
                <c:v>Dengue fever</c:v>
              </c:pt>
              <c:pt idx="8">
                <c:v>Diphtheria</c:v>
              </c:pt>
              <c:pt idx="9">
                <c:v>Ebola</c:v>
              </c:pt>
              <c:pt idx="10">
                <c:v>Echinococcosis</c:v>
              </c:pt>
              <c:pt idx="11">
                <c:v>Gonorrhea</c:v>
              </c:pt>
              <c:pt idx="12">
                <c:v>Hepatitis A</c:v>
              </c:pt>
              <c:pt idx="13">
                <c:v>Hepatitis B</c:v>
              </c:pt>
              <c:pt idx="14">
                <c:v>HIV</c:v>
              </c:pt>
              <c:pt idx="15">
                <c:v>Leishmaniasis</c:v>
              </c:pt>
              <c:pt idx="16">
                <c:v>Malaria</c:v>
              </c:pt>
              <c:pt idx="17">
                <c:v>Marburg virus disease</c:v>
              </c:pt>
              <c:pt idx="18">
                <c:v>Measles</c:v>
              </c:pt>
              <c:pt idx="19">
                <c:v>Meningitis</c:v>
              </c:pt>
              <c:pt idx="20">
                <c:v>MERS</c:v>
              </c:pt>
              <c:pt idx="21">
                <c:v>Norovirus</c:v>
              </c:pt>
              <c:pt idx="22">
                <c:v>Plague</c:v>
              </c:pt>
              <c:pt idx="23">
                <c:v>Pneumonia</c:v>
              </c:pt>
              <c:pt idx="24">
                <c:v>Rabies</c:v>
              </c:pt>
              <c:pt idx="25">
                <c:v>SARS</c:v>
              </c:pt>
              <c:pt idx="26">
                <c:v>Schistosomiasis</c:v>
              </c:pt>
              <c:pt idx="27">
                <c:v>Seasonal flu</c:v>
              </c:pt>
              <c:pt idx="28">
                <c:v>Shigellosis</c:v>
              </c:pt>
              <c:pt idx="29">
                <c:v>Sleeping sickness</c:v>
              </c:pt>
              <c:pt idx="30">
                <c:v>Smallpox</c:v>
              </c:pt>
              <c:pt idx="31">
                <c:v>Tuberculosis</c:v>
              </c:pt>
              <c:pt idx="32">
                <c:v>Typhoid</c:v>
              </c:pt>
              <c:pt idx="33">
                <c:v>vCJD</c:v>
              </c:pt>
              <c:pt idx="34">
                <c:v>Whooping cough</c:v>
              </c:pt>
              <c:pt idx="35">
                <c:v>Yellow fever</c:v>
              </c:pt>
            </c:strLit>
          </c:cat>
          <c:val>
            <c:numLit>
              <c:formatCode>0.00%</c:formatCode>
              <c:ptCount val="36"/>
              <c:pt idx="0">
                <c:v>8.4168326762666885E-7</c:v>
              </c:pt>
              <c:pt idx="1">
                <c:v>6.9933391324578278E-2</c:v>
              </c:pt>
              <c:pt idx="2">
                <c:v>6.2352934229268644E-2</c:v>
              </c:pt>
              <c:pt idx="3">
                <c:v>2.9164325223264077E-4</c:v>
              </c:pt>
              <c:pt idx="4">
                <c:v>3.1001967251373774E-2</c:v>
              </c:pt>
              <c:pt idx="5">
                <c:v>1.3397047320315659E-3</c:v>
              </c:pt>
              <c:pt idx="6">
                <c:v>7.2738418228759996E-2</c:v>
              </c:pt>
              <c:pt idx="7">
                <c:v>4.2532019903929748E-2</c:v>
              </c:pt>
              <c:pt idx="8">
                <c:v>2.9867130751732346E-6</c:v>
              </c:pt>
              <c:pt idx="9">
                <c:v>1.7289094674769058E-8</c:v>
              </c:pt>
              <c:pt idx="10">
                <c:v>9.3610782830853506E-5</c:v>
              </c:pt>
              <c:pt idx="11">
                <c:v>8.0282211568947853E-2</c:v>
              </c:pt>
              <c:pt idx="12">
                <c:v>6.7130878159238863E-2</c:v>
              </c:pt>
              <c:pt idx="13">
                <c:v>5.0070224813573226E-2</c:v>
              </c:pt>
              <c:pt idx="14">
                <c:v>7.8497277601706017E-4</c:v>
              </c:pt>
              <c:pt idx="15">
                <c:v>3.3617084857590334E-4</c:v>
              </c:pt>
              <c:pt idx="16">
                <c:v>8.9680541267340291E-2</c:v>
              </c:pt>
              <c:pt idx="17">
                <c:v>9.2585159438933581E-9</c:v>
              </c:pt>
              <c:pt idx="18">
                <c:v>3.7687368444691981E-3</c:v>
              </c:pt>
              <c:pt idx="19">
                <c:v>2.362487097037726E-4</c:v>
              </c:pt>
              <c:pt idx="20">
                <c:v>1.624448706519471E-7</c:v>
              </c:pt>
              <c:pt idx="21">
                <c:v>0.28821344804731613</c:v>
              </c:pt>
              <c:pt idx="22">
                <c:v>2.7337872532514202E-7</c:v>
              </c:pt>
              <c:pt idx="23">
                <c:v>1.3466932282026702E-2</c:v>
              </c:pt>
              <c:pt idx="24">
                <c:v>5.6141226054815161E-6</c:v>
              </c:pt>
              <c:pt idx="25">
                <c:v>0</c:v>
              </c:pt>
              <c:pt idx="26">
                <c:v>3.004195237914338E-2</c:v>
              </c:pt>
              <c:pt idx="27">
                <c:v>1.6833665352533377E-3</c:v>
              </c:pt>
              <c:pt idx="28">
                <c:v>8.0317415813299597E-2</c:v>
              </c:pt>
              <c:pt idx="29">
                <c:v>2.0899991039800465E-6</c:v>
              </c:pt>
              <c:pt idx="30">
                <c:v>0</c:v>
              </c:pt>
              <c:pt idx="31">
                <c:v>3.7956951105001177E-3</c:v>
              </c:pt>
              <c:pt idx="32">
                <c:v>4.9549382935923534E-3</c:v>
              </c:pt>
              <c:pt idx="33">
                <c:v>4.4188371550400114E-9</c:v>
              </c:pt>
              <c:pt idx="34">
                <c:v>4.8932815232210726E-3</c:v>
              </c:pt>
              <c:pt idx="35">
                <c:v>4.7296014679810992E-5</c:v>
              </c:pt>
            </c:numLit>
          </c:val>
          <c:extLst>
            <c:ext xmlns:c16="http://schemas.microsoft.com/office/drawing/2014/chart" uri="{C3380CC4-5D6E-409C-BE32-E72D297353CC}">
              <c16:uniqueId val="{00000000-087B-467F-BD17-CE0B1C6C18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0033407"/>
        <c:axId val="1270034655"/>
      </c:barChart>
      <c:catAx>
        <c:axId val="1270033407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0034655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270034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0033407"/>
        <c:crosses val="autoZero"/>
        <c:crossBetween val="between"/>
        <c:extLst>
          <c:ext xmlns:c15="http://schemas.microsoft.com/office/drawing/2012/chart" uri="{F40574EE-89B7-4290-83BB-5DA773EAF853}">
            <c15:numFmt c:formatCode="0.00%" c:sourceLinked="1"/>
          </c:ext>
        </c:extLst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5="http://schemas.microsoft.com/office/drawing/2012/chart" uri="{723BEF56-08C2-4564-9609-F4CBC75E7E54}">
      <c15:pivotSource>
        <c15:name>[Data.xlsx]PivotChartTable4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Sum of Incidence_raw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Lit>
              <c:ptCount val="36"/>
              <c:pt idx="0">
                <c:v>Bird flu</c:v>
              </c:pt>
              <c:pt idx="1">
                <c:v>Campylobacter</c:v>
              </c:pt>
              <c:pt idx="2">
                <c:v>Chickenpox</c:v>
              </c:pt>
              <c:pt idx="3">
                <c:v>Chikungunya</c:v>
              </c:pt>
              <c:pt idx="4">
                <c:v>Chlamydia</c:v>
              </c:pt>
              <c:pt idx="5">
                <c:v>Cholera</c:v>
              </c:pt>
              <c:pt idx="6">
                <c:v>COVID-19</c:v>
              </c:pt>
              <c:pt idx="7">
                <c:v>Dengue fever</c:v>
              </c:pt>
              <c:pt idx="8">
                <c:v>Diphtheria</c:v>
              </c:pt>
              <c:pt idx="9">
                <c:v>Ebola</c:v>
              </c:pt>
              <c:pt idx="10">
                <c:v>Echinococcosis</c:v>
              </c:pt>
              <c:pt idx="11">
                <c:v>Gonorrhea</c:v>
              </c:pt>
              <c:pt idx="12">
                <c:v>Hepatitis A</c:v>
              </c:pt>
              <c:pt idx="13">
                <c:v>Hepatitis B</c:v>
              </c:pt>
              <c:pt idx="14">
                <c:v>HIV</c:v>
              </c:pt>
              <c:pt idx="15">
                <c:v>Leishmaniasis</c:v>
              </c:pt>
              <c:pt idx="16">
                <c:v>Malaria</c:v>
              </c:pt>
              <c:pt idx="17">
                <c:v>Marburg virus disease</c:v>
              </c:pt>
              <c:pt idx="18">
                <c:v>Measles</c:v>
              </c:pt>
              <c:pt idx="19">
                <c:v>Meningitis</c:v>
              </c:pt>
              <c:pt idx="20">
                <c:v>MERS</c:v>
              </c:pt>
              <c:pt idx="21">
                <c:v>Norovirus</c:v>
              </c:pt>
              <c:pt idx="22">
                <c:v>Plague</c:v>
              </c:pt>
              <c:pt idx="23">
                <c:v>Pneumonia</c:v>
              </c:pt>
              <c:pt idx="24">
                <c:v>Rabies</c:v>
              </c:pt>
              <c:pt idx="25">
                <c:v>SARS</c:v>
              </c:pt>
              <c:pt idx="26">
                <c:v>Schistosomiasis</c:v>
              </c:pt>
              <c:pt idx="27">
                <c:v>Seasonal flu</c:v>
              </c:pt>
              <c:pt idx="28">
                <c:v>Shigellosis</c:v>
              </c:pt>
              <c:pt idx="29">
                <c:v>Sleeping sickness</c:v>
              </c:pt>
              <c:pt idx="30">
                <c:v>Smallpox</c:v>
              </c:pt>
              <c:pt idx="31">
                <c:v>Tuberculosis</c:v>
              </c:pt>
              <c:pt idx="32">
                <c:v>Typhoid</c:v>
              </c:pt>
              <c:pt idx="33">
                <c:v>vCJD</c:v>
              </c:pt>
              <c:pt idx="34">
                <c:v>Whooping cough</c:v>
              </c:pt>
              <c:pt idx="35">
                <c:v>Yellow fever</c:v>
              </c:pt>
            </c:strLit>
          </c:cat>
          <c:val>
            <c:numLit>
              <c:formatCode>0.00%</c:formatCode>
              <c:ptCount val="36"/>
              <c:pt idx="0">
                <c:v>8.4168326762666885E-7</c:v>
              </c:pt>
              <c:pt idx="1">
                <c:v>6.9933391324578278E-2</c:v>
              </c:pt>
              <c:pt idx="2">
                <c:v>6.2352934229268644E-2</c:v>
              </c:pt>
              <c:pt idx="3">
                <c:v>2.9164325223264077E-4</c:v>
              </c:pt>
              <c:pt idx="4">
                <c:v>3.1001967251373774E-2</c:v>
              </c:pt>
              <c:pt idx="5">
                <c:v>1.3397047320315659E-3</c:v>
              </c:pt>
              <c:pt idx="6">
                <c:v>7.2738418228759996E-2</c:v>
              </c:pt>
              <c:pt idx="7">
                <c:v>4.2532019903929748E-2</c:v>
              </c:pt>
              <c:pt idx="8">
                <c:v>2.9867130751732346E-6</c:v>
              </c:pt>
              <c:pt idx="9">
                <c:v>1.7289094674769058E-8</c:v>
              </c:pt>
              <c:pt idx="10">
                <c:v>9.3610782830853506E-5</c:v>
              </c:pt>
              <c:pt idx="11">
                <c:v>8.0282211568947853E-2</c:v>
              </c:pt>
              <c:pt idx="12">
                <c:v>6.7130878159238863E-2</c:v>
              </c:pt>
              <c:pt idx="13">
                <c:v>5.0070224813573226E-2</c:v>
              </c:pt>
              <c:pt idx="14">
                <c:v>7.8497277601706017E-4</c:v>
              </c:pt>
              <c:pt idx="15">
                <c:v>3.3617084857590334E-4</c:v>
              </c:pt>
              <c:pt idx="16">
                <c:v>8.9680541267340291E-2</c:v>
              </c:pt>
              <c:pt idx="17">
                <c:v>9.2585159438933581E-9</c:v>
              </c:pt>
              <c:pt idx="18">
                <c:v>3.7687368444691981E-3</c:v>
              </c:pt>
              <c:pt idx="19">
                <c:v>2.362487097037726E-4</c:v>
              </c:pt>
              <c:pt idx="20">
                <c:v>1.624448706519471E-7</c:v>
              </c:pt>
              <c:pt idx="21">
                <c:v>0.28821344804731613</c:v>
              </c:pt>
              <c:pt idx="22">
                <c:v>2.7337872532514202E-7</c:v>
              </c:pt>
              <c:pt idx="23">
                <c:v>1.3466932282026702E-2</c:v>
              </c:pt>
              <c:pt idx="24">
                <c:v>5.6141226054815161E-6</c:v>
              </c:pt>
              <c:pt idx="25">
                <c:v>0</c:v>
              </c:pt>
              <c:pt idx="26">
                <c:v>3.004195237914338E-2</c:v>
              </c:pt>
              <c:pt idx="27">
                <c:v>1.6833665352533377E-3</c:v>
              </c:pt>
              <c:pt idx="28">
                <c:v>8.0317415813299597E-2</c:v>
              </c:pt>
              <c:pt idx="29">
                <c:v>2.0899991039800465E-6</c:v>
              </c:pt>
              <c:pt idx="30">
                <c:v>0</c:v>
              </c:pt>
              <c:pt idx="31">
                <c:v>3.7956951105001177E-3</c:v>
              </c:pt>
              <c:pt idx="32">
                <c:v>4.9549382935923534E-3</c:v>
              </c:pt>
              <c:pt idx="33">
                <c:v>4.4188371550400114E-9</c:v>
              </c:pt>
              <c:pt idx="34">
                <c:v>4.8932815232210726E-3</c:v>
              </c:pt>
              <c:pt idx="35">
                <c:v>4.7296014679810992E-5</c:v>
              </c:pt>
            </c:numLit>
          </c:val>
          <c:extLst>
            <c:ext xmlns:c16="http://schemas.microsoft.com/office/drawing/2014/chart" uri="{C3380CC4-5D6E-409C-BE32-E72D297353CC}">
              <c16:uniqueId val="{00000000-E83C-4B12-9165-AD67C1111FCA}"/>
            </c:ext>
          </c:extLst>
        </c:ser>
        <c:ser>
          <c:idx val="1"/>
          <c:order val="1"/>
          <c:tx>
            <c:v>Sum of Fatal_raw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36"/>
              <c:pt idx="0">
                <c:v>Bird flu</c:v>
              </c:pt>
              <c:pt idx="1">
                <c:v>Campylobacter</c:v>
              </c:pt>
              <c:pt idx="2">
                <c:v>Chickenpox</c:v>
              </c:pt>
              <c:pt idx="3">
                <c:v>Chikungunya</c:v>
              </c:pt>
              <c:pt idx="4">
                <c:v>Chlamydia</c:v>
              </c:pt>
              <c:pt idx="5">
                <c:v>Cholera</c:v>
              </c:pt>
              <c:pt idx="6">
                <c:v>COVID-19</c:v>
              </c:pt>
              <c:pt idx="7">
                <c:v>Dengue fever</c:v>
              </c:pt>
              <c:pt idx="8">
                <c:v>Diphtheria</c:v>
              </c:pt>
              <c:pt idx="9">
                <c:v>Ebola</c:v>
              </c:pt>
              <c:pt idx="10">
                <c:v>Echinococcosis</c:v>
              </c:pt>
              <c:pt idx="11">
                <c:v>Gonorrhea</c:v>
              </c:pt>
              <c:pt idx="12">
                <c:v>Hepatitis A</c:v>
              </c:pt>
              <c:pt idx="13">
                <c:v>Hepatitis B</c:v>
              </c:pt>
              <c:pt idx="14">
                <c:v>HIV</c:v>
              </c:pt>
              <c:pt idx="15">
                <c:v>Leishmaniasis</c:v>
              </c:pt>
              <c:pt idx="16">
                <c:v>Malaria</c:v>
              </c:pt>
              <c:pt idx="17">
                <c:v>Marburg virus disease</c:v>
              </c:pt>
              <c:pt idx="18">
                <c:v>Measles</c:v>
              </c:pt>
              <c:pt idx="19">
                <c:v>Meningitis</c:v>
              </c:pt>
              <c:pt idx="20">
                <c:v>MERS</c:v>
              </c:pt>
              <c:pt idx="21">
                <c:v>Norovirus</c:v>
              </c:pt>
              <c:pt idx="22">
                <c:v>Plague</c:v>
              </c:pt>
              <c:pt idx="23">
                <c:v>Pneumonia</c:v>
              </c:pt>
              <c:pt idx="24">
                <c:v>Rabies</c:v>
              </c:pt>
              <c:pt idx="25">
                <c:v>SARS</c:v>
              </c:pt>
              <c:pt idx="26">
                <c:v>Schistosomiasis</c:v>
              </c:pt>
              <c:pt idx="27">
                <c:v>Seasonal flu</c:v>
              </c:pt>
              <c:pt idx="28">
                <c:v>Shigellosis</c:v>
              </c:pt>
              <c:pt idx="29">
                <c:v>Sleeping sickness</c:v>
              </c:pt>
              <c:pt idx="30">
                <c:v>Smallpox</c:v>
              </c:pt>
              <c:pt idx="31">
                <c:v>Tuberculosis</c:v>
              </c:pt>
              <c:pt idx="32">
                <c:v>Typhoid</c:v>
              </c:pt>
              <c:pt idx="33">
                <c:v>vCJD</c:v>
              </c:pt>
              <c:pt idx="34">
                <c:v>Whooping cough</c:v>
              </c:pt>
              <c:pt idx="35">
                <c:v>Yellow fever</c:v>
              </c:pt>
            </c:strLit>
          </c:cat>
          <c:val>
            <c:numLit>
              <c:formatCode>0.00%</c:formatCode>
              <c:ptCount val="36"/>
              <c:pt idx="0">
                <c:v>1.8872362080779848E-6</c:v>
              </c:pt>
              <c:pt idx="1">
                <c:v>3.8998687775371513E-3</c:v>
              </c:pt>
              <c:pt idx="2">
                <c:v>1.3076828331506534E-3</c:v>
              </c:pt>
              <c:pt idx="3">
                <c:v>1.0484645600433248E-4</c:v>
              </c:pt>
              <c:pt idx="4">
                <c:v>1.2455758973314699E-4</c:v>
              </c:pt>
              <c:pt idx="5">
                <c:v>1.1026701777975647E-2</c:v>
              </c:pt>
              <c:pt idx="6">
                <c:v>0.36314954010319817</c:v>
              </c:pt>
              <c:pt idx="7">
                <c:v>3.9611358399712551E-3</c:v>
              </c:pt>
              <c:pt idx="8">
                <c:v>1.1663604748721471E-4</c:v>
              </c:pt>
              <c:pt idx="9">
                <c:v>4.1938582401732997E-7</c:v>
              </c:pt>
              <c:pt idx="10">
                <c:v>1.3105928046079074E-3</c:v>
              </c:pt>
              <c:pt idx="11">
                <c:v>3.5333255673460052E-4</c:v>
              </c:pt>
              <c:pt idx="12">
                <c:v>5.5037417406625193E-4</c:v>
              </c:pt>
              <c:pt idx="13">
                <c:v>1.0513844857919147E-2</c:v>
              </c:pt>
              <c:pt idx="14">
                <c:v>0.10838511949976808</c:v>
              </c:pt>
              <c:pt idx="15">
                <c:v>1.4331068492000332E-3</c:v>
              </c:pt>
              <c:pt idx="16">
                <c:v>7.5442420989876635E-2</c:v>
              </c:pt>
              <c:pt idx="17">
                <c:v>1.962958648292566E-6</c:v>
              </c:pt>
              <c:pt idx="18">
                <c:v>7.1420839910081588E-3</c:v>
              </c:pt>
              <c:pt idx="19">
                <c:v>1.3359964241568706E-2</c:v>
              </c:pt>
              <c:pt idx="20">
                <c:v>1.410661407581717E-5</c:v>
              </c:pt>
              <c:pt idx="21">
                <c:v>2.2278718589904607E-2</c:v>
              </c:pt>
              <c:pt idx="22">
                <c:v>1.2246066061306034E-5</c:v>
              </c:pt>
              <c:pt idx="23">
                <c:v>0.16775432960693198</c:v>
              </c:pt>
              <c:pt idx="24">
                <c:v>1.3932624965205614E-3</c:v>
              </c:pt>
              <c:pt idx="25">
                <c:v>0</c:v>
              </c:pt>
              <c:pt idx="26">
                <c:v>1.0584008628307751E-3</c:v>
              </c:pt>
              <c:pt idx="27">
                <c:v>4.9277834322036272E-2</c:v>
              </c:pt>
              <c:pt idx="28">
                <c:v>6.8984774192610608E-3</c:v>
              </c:pt>
              <c:pt idx="29">
                <c:v>2.3965030176426901E-4</c:v>
              </c:pt>
              <c:pt idx="30">
                <c:v>0</c:v>
              </c:pt>
              <c:pt idx="31">
                <c:v>0.12718471055863367</c:v>
              </c:pt>
              <c:pt idx="32">
                <c:v>1.3438655098420155E-2</c:v>
              </c:pt>
              <c:pt idx="33">
                <c:v>1.100887788045491E-6</c:v>
              </c:pt>
              <c:pt idx="34">
                <c:v>7.654382593359061E-3</c:v>
              </c:pt>
              <c:pt idx="35">
                <c:v>6.0804561192479532E-4</c:v>
              </c:pt>
            </c:numLit>
          </c:val>
          <c:extLst>
            <c:ext xmlns:c16="http://schemas.microsoft.com/office/drawing/2014/chart" uri="{C3380CC4-5D6E-409C-BE32-E72D297353CC}">
              <c16:uniqueId val="{00000001-E83C-4B12-9165-AD67C1111FCA}"/>
            </c:ext>
          </c:extLst>
        </c:ser>
        <c:ser>
          <c:idx val="2"/>
          <c:order val="2"/>
          <c:tx>
            <c:v>Sum of R0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36"/>
              <c:pt idx="0">
                <c:v>Bird flu</c:v>
              </c:pt>
              <c:pt idx="1">
                <c:v>Campylobacter</c:v>
              </c:pt>
              <c:pt idx="2">
                <c:v>Chickenpox</c:v>
              </c:pt>
              <c:pt idx="3">
                <c:v>Chikungunya</c:v>
              </c:pt>
              <c:pt idx="4">
                <c:v>Chlamydia</c:v>
              </c:pt>
              <c:pt idx="5">
                <c:v>Cholera</c:v>
              </c:pt>
              <c:pt idx="6">
                <c:v>COVID-19</c:v>
              </c:pt>
              <c:pt idx="7">
                <c:v>Dengue fever</c:v>
              </c:pt>
              <c:pt idx="8">
                <c:v>Diphtheria</c:v>
              </c:pt>
              <c:pt idx="9">
                <c:v>Ebola</c:v>
              </c:pt>
              <c:pt idx="10">
                <c:v>Echinococcosis</c:v>
              </c:pt>
              <c:pt idx="11">
                <c:v>Gonorrhea</c:v>
              </c:pt>
              <c:pt idx="12">
                <c:v>Hepatitis A</c:v>
              </c:pt>
              <c:pt idx="13">
                <c:v>Hepatitis B</c:v>
              </c:pt>
              <c:pt idx="14">
                <c:v>HIV</c:v>
              </c:pt>
              <c:pt idx="15">
                <c:v>Leishmaniasis</c:v>
              </c:pt>
              <c:pt idx="16">
                <c:v>Malaria</c:v>
              </c:pt>
              <c:pt idx="17">
                <c:v>Marburg virus disease</c:v>
              </c:pt>
              <c:pt idx="18">
                <c:v>Measles</c:v>
              </c:pt>
              <c:pt idx="19">
                <c:v>Meningitis</c:v>
              </c:pt>
              <c:pt idx="20">
                <c:v>MERS</c:v>
              </c:pt>
              <c:pt idx="21">
                <c:v>Norovirus</c:v>
              </c:pt>
              <c:pt idx="22">
                <c:v>Plague</c:v>
              </c:pt>
              <c:pt idx="23">
                <c:v>Pneumonia</c:v>
              </c:pt>
              <c:pt idx="24">
                <c:v>Rabies</c:v>
              </c:pt>
              <c:pt idx="25">
                <c:v>SARS</c:v>
              </c:pt>
              <c:pt idx="26">
                <c:v>Schistosomiasis</c:v>
              </c:pt>
              <c:pt idx="27">
                <c:v>Seasonal flu</c:v>
              </c:pt>
              <c:pt idx="28">
                <c:v>Shigellosis</c:v>
              </c:pt>
              <c:pt idx="29">
                <c:v>Sleeping sickness</c:v>
              </c:pt>
              <c:pt idx="30">
                <c:v>Smallpox</c:v>
              </c:pt>
              <c:pt idx="31">
                <c:v>Tuberculosis</c:v>
              </c:pt>
              <c:pt idx="32">
                <c:v>Typhoid</c:v>
              </c:pt>
              <c:pt idx="33">
                <c:v>vCJD</c:v>
              </c:pt>
              <c:pt idx="34">
                <c:v>Whooping cough</c:v>
              </c:pt>
              <c:pt idx="35">
                <c:v>Yellow fever</c:v>
              </c:pt>
            </c:strLit>
          </c:cat>
          <c:val>
            <c:numLit>
              <c:formatCode>0.00%</c:formatCode>
              <c:ptCount val="36"/>
              <c:pt idx="0">
                <c:v>9.2024539877300603E-3</c:v>
              </c:pt>
              <c:pt idx="1">
                <c:v>0</c:v>
              </c:pt>
              <c:pt idx="2">
                <c:v>6.51840490797546E-2</c:v>
              </c:pt>
              <c:pt idx="3">
                <c:v>1.303680981595092E-2</c:v>
              </c:pt>
              <c:pt idx="4">
                <c:v>1.3803680981595092E-2</c:v>
              </c:pt>
              <c:pt idx="5">
                <c:v>7.2852760736196315E-2</c:v>
              </c:pt>
              <c:pt idx="6">
                <c:v>1.5337423312883436E-2</c:v>
              </c:pt>
              <c:pt idx="7">
                <c:v>8.4355828220858894E-2</c:v>
              </c:pt>
              <c:pt idx="8">
                <c:v>1.9171779141104295E-2</c:v>
              </c:pt>
              <c:pt idx="9">
                <c:v>1.4570552147239263E-2</c:v>
              </c:pt>
              <c:pt idx="10">
                <c:v>6.1349693251533744E-3</c:v>
              </c:pt>
              <c:pt idx="11">
                <c:v>7.6687116564417178E-3</c:v>
              </c:pt>
              <c:pt idx="12">
                <c:v>1.5337423312883436E-2</c:v>
              </c:pt>
              <c:pt idx="13">
                <c:v>3.834355828220859E-2</c:v>
              </c:pt>
              <c:pt idx="14">
                <c:v>4.6012269938650305E-2</c:v>
              </c:pt>
              <c:pt idx="15">
                <c:v>5.3680981595092018E-3</c:v>
              </c:pt>
              <c:pt idx="16">
                <c:v>0.1303680981595092</c:v>
              </c:pt>
              <c:pt idx="17">
                <c:v>9.9693251533742328E-3</c:v>
              </c:pt>
              <c:pt idx="18">
                <c:v>6.901840490797545E-2</c:v>
              </c:pt>
              <c:pt idx="19">
                <c:v>9.9693251533742328E-3</c:v>
              </c:pt>
              <c:pt idx="20">
                <c:v>3.8343558282208589E-3</c:v>
              </c:pt>
              <c:pt idx="21">
                <c:v>5.9815950920245393E-2</c:v>
              </c:pt>
              <c:pt idx="22">
                <c:v>2.684049079754601E-2</c:v>
              </c:pt>
              <c:pt idx="23">
                <c:v>8.4355828220858894E-3</c:v>
              </c:pt>
              <c:pt idx="24">
                <c:v>7.6687116564417178E-3</c:v>
              </c:pt>
              <c:pt idx="25">
                <c:v>2.1472392638036807E-2</c:v>
              </c:pt>
              <c:pt idx="26">
                <c:v>2.3773006134969323E-2</c:v>
              </c:pt>
              <c:pt idx="27">
                <c:v>7.6687116564417178E-3</c:v>
              </c:pt>
              <c:pt idx="28">
                <c:v>1.1503067484662576E-2</c:v>
              </c:pt>
              <c:pt idx="29">
                <c:v>1.0736196319018404E-2</c:v>
              </c:pt>
              <c:pt idx="30">
                <c:v>3.834355828220859E-2</c:v>
              </c:pt>
              <c:pt idx="31">
                <c:v>1.763803680981595E-2</c:v>
              </c:pt>
              <c:pt idx="32">
                <c:v>9.2024539877300603E-3</c:v>
              </c:pt>
              <c:pt idx="33">
                <c:v>5.3680981595092018E-3</c:v>
              </c:pt>
              <c:pt idx="34">
                <c:v>6.901840490797545E-2</c:v>
              </c:pt>
              <c:pt idx="35">
                <c:v>3.2975460122699383E-2</c:v>
              </c:pt>
            </c:numLit>
          </c:val>
          <c:extLst>
            <c:ext xmlns:c16="http://schemas.microsoft.com/office/drawing/2014/chart" uri="{C3380CC4-5D6E-409C-BE32-E72D297353CC}">
              <c16:uniqueId val="{00000002-E83C-4B12-9165-AD67C1111F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673407"/>
        <c:axId val="163672159"/>
      </c:barChart>
      <c:catAx>
        <c:axId val="163673407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672159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6367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673407"/>
        <c:crosses val="autoZero"/>
        <c:crossBetween val="between"/>
        <c:extLst>
          <c:ext xmlns:c15="http://schemas.microsoft.com/office/drawing/2012/chart" uri="{F40574EE-89B7-4290-83BB-5DA773EAF853}">
            <c15:numFmt c:formatCode="0.00%" c:sourceLinked="1"/>
          </c:ext>
        </c:extLst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5="http://schemas.microsoft.com/office/drawing/2012/chart" uri="{723BEF56-08C2-4564-9609-F4CBC75E7E54}">
      <c15:pivotSource>
        <c15:name>[Data.xlsx]PivotChartTable5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36"/>
              <c:pt idx="0">
                <c:v>Bird flu</c:v>
              </c:pt>
              <c:pt idx="1">
                <c:v>Campylobacter</c:v>
              </c:pt>
              <c:pt idx="2">
                <c:v>Chickenpox</c:v>
              </c:pt>
              <c:pt idx="3">
                <c:v>Chikungunya</c:v>
              </c:pt>
              <c:pt idx="4">
                <c:v>Chlamydia</c:v>
              </c:pt>
              <c:pt idx="5">
                <c:v>Cholera</c:v>
              </c:pt>
              <c:pt idx="6">
                <c:v>COVID-19</c:v>
              </c:pt>
              <c:pt idx="7">
                <c:v>Dengue fever</c:v>
              </c:pt>
              <c:pt idx="8">
                <c:v>Diphtheria</c:v>
              </c:pt>
              <c:pt idx="9">
                <c:v>Ebola</c:v>
              </c:pt>
              <c:pt idx="10">
                <c:v>Echinococcosis</c:v>
              </c:pt>
              <c:pt idx="11">
                <c:v>Gonorrhea</c:v>
              </c:pt>
              <c:pt idx="12">
                <c:v>Hepatitis A</c:v>
              </c:pt>
              <c:pt idx="13">
                <c:v>Hepatitis B</c:v>
              </c:pt>
              <c:pt idx="14">
                <c:v>HIV</c:v>
              </c:pt>
              <c:pt idx="15">
                <c:v>Leishmaniasis</c:v>
              </c:pt>
              <c:pt idx="16">
                <c:v>Malaria</c:v>
              </c:pt>
              <c:pt idx="17">
                <c:v>Marburg virus disease</c:v>
              </c:pt>
              <c:pt idx="18">
                <c:v>Measles</c:v>
              </c:pt>
              <c:pt idx="19">
                <c:v>Meningitis</c:v>
              </c:pt>
              <c:pt idx="20">
                <c:v>MERS</c:v>
              </c:pt>
              <c:pt idx="21">
                <c:v>Norovirus</c:v>
              </c:pt>
              <c:pt idx="22">
                <c:v>Plague</c:v>
              </c:pt>
              <c:pt idx="23">
                <c:v>Pneumonia</c:v>
              </c:pt>
              <c:pt idx="24">
                <c:v>Rabies</c:v>
              </c:pt>
              <c:pt idx="25">
                <c:v>SARS</c:v>
              </c:pt>
              <c:pt idx="26">
                <c:v>Schistosomiasis</c:v>
              </c:pt>
              <c:pt idx="27">
                <c:v>Seasonal flu</c:v>
              </c:pt>
              <c:pt idx="28">
                <c:v>Shigellosis</c:v>
              </c:pt>
              <c:pt idx="29">
                <c:v>Sleeping sickness</c:v>
              </c:pt>
              <c:pt idx="30">
                <c:v>Smallpox</c:v>
              </c:pt>
              <c:pt idx="31">
                <c:v>Tuberculosis</c:v>
              </c:pt>
              <c:pt idx="32">
                <c:v>Typhoid</c:v>
              </c:pt>
              <c:pt idx="33">
                <c:v>vCJD</c:v>
              </c:pt>
              <c:pt idx="34">
                <c:v>Whooping cough</c:v>
              </c:pt>
              <c:pt idx="35">
                <c:v>Yellow fever</c:v>
              </c:pt>
            </c:strLit>
          </c:cat>
          <c:val>
            <c:numLit>
              <c:formatCode>0.00%</c:formatCode>
              <c:ptCount val="36"/>
              <c:pt idx="0">
                <c:v>1.8872362080779848E-6</c:v>
              </c:pt>
              <c:pt idx="1">
                <c:v>3.8998687775371513E-3</c:v>
              </c:pt>
              <c:pt idx="2">
                <c:v>1.3076828331506534E-3</c:v>
              </c:pt>
              <c:pt idx="3">
                <c:v>1.0484645600433248E-4</c:v>
              </c:pt>
              <c:pt idx="4">
                <c:v>1.2455758973314699E-4</c:v>
              </c:pt>
              <c:pt idx="5">
                <c:v>1.1026701777975647E-2</c:v>
              </c:pt>
              <c:pt idx="6">
                <c:v>0.36314954010319817</c:v>
              </c:pt>
              <c:pt idx="7">
                <c:v>3.9611358399712551E-3</c:v>
              </c:pt>
              <c:pt idx="8">
                <c:v>1.1663604748721471E-4</c:v>
              </c:pt>
              <c:pt idx="9">
                <c:v>4.1938582401732997E-7</c:v>
              </c:pt>
              <c:pt idx="10">
                <c:v>1.3105928046079074E-3</c:v>
              </c:pt>
              <c:pt idx="11">
                <c:v>3.5333255673460052E-4</c:v>
              </c:pt>
              <c:pt idx="12">
                <c:v>5.5037417406625193E-4</c:v>
              </c:pt>
              <c:pt idx="13">
                <c:v>1.0513844857919147E-2</c:v>
              </c:pt>
              <c:pt idx="14">
                <c:v>0.10838511949976808</c:v>
              </c:pt>
              <c:pt idx="15">
                <c:v>1.4331068492000332E-3</c:v>
              </c:pt>
              <c:pt idx="16">
                <c:v>7.5442420989876635E-2</c:v>
              </c:pt>
              <c:pt idx="17">
                <c:v>1.962958648292566E-6</c:v>
              </c:pt>
              <c:pt idx="18">
                <c:v>7.1420839910081588E-3</c:v>
              </c:pt>
              <c:pt idx="19">
                <c:v>1.3359964241568706E-2</c:v>
              </c:pt>
              <c:pt idx="20">
                <c:v>1.410661407581717E-5</c:v>
              </c:pt>
              <c:pt idx="21">
                <c:v>2.2278718589904607E-2</c:v>
              </c:pt>
              <c:pt idx="22">
                <c:v>1.2246066061306034E-5</c:v>
              </c:pt>
              <c:pt idx="23">
                <c:v>0.16775432960693198</c:v>
              </c:pt>
              <c:pt idx="24">
                <c:v>1.3932624965205614E-3</c:v>
              </c:pt>
              <c:pt idx="25">
                <c:v>0</c:v>
              </c:pt>
              <c:pt idx="26">
                <c:v>1.0584008628307751E-3</c:v>
              </c:pt>
              <c:pt idx="27">
                <c:v>4.9277834322036272E-2</c:v>
              </c:pt>
              <c:pt idx="28">
                <c:v>6.8984774192610608E-3</c:v>
              </c:pt>
              <c:pt idx="29">
                <c:v>2.3965030176426901E-4</c:v>
              </c:pt>
              <c:pt idx="30">
                <c:v>0</c:v>
              </c:pt>
              <c:pt idx="31">
                <c:v>0.12718471055863367</c:v>
              </c:pt>
              <c:pt idx="32">
                <c:v>1.3438655098420155E-2</c:v>
              </c:pt>
              <c:pt idx="33">
                <c:v>1.100887788045491E-6</c:v>
              </c:pt>
              <c:pt idx="34">
                <c:v>7.654382593359061E-3</c:v>
              </c:pt>
              <c:pt idx="35">
                <c:v>6.0804561192479532E-4</c:v>
              </c:pt>
            </c:numLit>
          </c:val>
          <c:extLst>
            <c:ext xmlns:c16="http://schemas.microsoft.com/office/drawing/2014/chart" uri="{C3380CC4-5D6E-409C-BE32-E72D297353CC}">
              <c16:uniqueId val="{00000000-2744-4AD5-A037-BECDA68ADF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674239"/>
        <c:axId val="163678815"/>
      </c:barChart>
      <c:catAx>
        <c:axId val="16367423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678815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63678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674239"/>
        <c:crosses val="autoZero"/>
        <c:crossBetween val="between"/>
        <c:extLst>
          <c:ext xmlns:c15="http://schemas.microsoft.com/office/drawing/2012/chart" uri="{F40574EE-89B7-4290-83BB-5DA773EAF853}">
            <c15:numFmt c:formatCode="0.00%" c:sourceLinked="1"/>
          </c:ext>
        </c:extLst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5="http://schemas.microsoft.com/office/drawing/2012/chart" uri="{723BEF56-08C2-4564-9609-F4CBC75E7E54}">
      <c15:pivotSource>
        <c15:name>[Data.xlsx]PivotChartTable6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6"/>
              <c:pt idx="0">
                <c:v>Bird flu</c:v>
              </c:pt>
              <c:pt idx="1">
                <c:v>Campylobacter</c:v>
              </c:pt>
              <c:pt idx="2">
                <c:v>Chickenpox</c:v>
              </c:pt>
              <c:pt idx="3">
                <c:v>Chikungunya</c:v>
              </c:pt>
              <c:pt idx="4">
                <c:v>Chlamydia</c:v>
              </c:pt>
              <c:pt idx="5">
                <c:v>Cholera</c:v>
              </c:pt>
              <c:pt idx="6">
                <c:v>COVID-19</c:v>
              </c:pt>
              <c:pt idx="7">
                <c:v>Dengue fever</c:v>
              </c:pt>
              <c:pt idx="8">
                <c:v>Diphtheria</c:v>
              </c:pt>
              <c:pt idx="9">
                <c:v>Ebola</c:v>
              </c:pt>
              <c:pt idx="10">
                <c:v>Echinococcosis</c:v>
              </c:pt>
              <c:pt idx="11">
                <c:v>Gonorrhea</c:v>
              </c:pt>
              <c:pt idx="12">
                <c:v>Hepatitis A</c:v>
              </c:pt>
              <c:pt idx="13">
                <c:v>Hepatitis B</c:v>
              </c:pt>
              <c:pt idx="14">
                <c:v>HIV</c:v>
              </c:pt>
              <c:pt idx="15">
                <c:v>Leishmaniasis</c:v>
              </c:pt>
              <c:pt idx="16">
                <c:v>Malaria</c:v>
              </c:pt>
              <c:pt idx="17">
                <c:v>Marburg virus disease</c:v>
              </c:pt>
              <c:pt idx="18">
                <c:v>Measles</c:v>
              </c:pt>
              <c:pt idx="19">
                <c:v>Meningitis</c:v>
              </c:pt>
              <c:pt idx="20">
                <c:v>MERS</c:v>
              </c:pt>
              <c:pt idx="21">
                <c:v>Norovirus</c:v>
              </c:pt>
              <c:pt idx="22">
                <c:v>Plague</c:v>
              </c:pt>
              <c:pt idx="23">
                <c:v>Pneumonia</c:v>
              </c:pt>
              <c:pt idx="24">
                <c:v>Rabies</c:v>
              </c:pt>
              <c:pt idx="25">
                <c:v>SARS</c:v>
              </c:pt>
              <c:pt idx="26">
                <c:v>Schistosomiasis</c:v>
              </c:pt>
              <c:pt idx="27">
                <c:v>Seasonal flu</c:v>
              </c:pt>
              <c:pt idx="28">
                <c:v>Shigellosis</c:v>
              </c:pt>
              <c:pt idx="29">
                <c:v>Sleeping sickness</c:v>
              </c:pt>
              <c:pt idx="30">
                <c:v>Smallpox</c:v>
              </c:pt>
              <c:pt idx="31">
                <c:v>Tuberculosis</c:v>
              </c:pt>
              <c:pt idx="32">
                <c:v>Typhoid</c:v>
              </c:pt>
              <c:pt idx="33">
                <c:v>vCJD</c:v>
              </c:pt>
              <c:pt idx="34">
                <c:v>Whooping cough</c:v>
              </c:pt>
              <c:pt idx="35">
                <c:v>Yellow fever</c:v>
              </c:pt>
            </c:strLit>
          </c:cat>
          <c:val>
            <c:numLit>
              <c:formatCode>General</c:formatCode>
              <c:ptCount val="36"/>
              <c:pt idx="0">
                <c:v>1.2</c:v>
              </c:pt>
              <c:pt idx="1">
                <c:v>0</c:v>
              </c:pt>
              <c:pt idx="2">
                <c:v>8.5</c:v>
              </c:pt>
              <c:pt idx="3">
                <c:v>1.7</c:v>
              </c:pt>
              <c:pt idx="4">
                <c:v>1.8</c:v>
              </c:pt>
              <c:pt idx="5">
                <c:v>9.5</c:v>
              </c:pt>
              <c:pt idx="6">
                <c:v>2</c:v>
              </c:pt>
              <c:pt idx="7">
                <c:v>11</c:v>
              </c:pt>
              <c:pt idx="8">
                <c:v>2.5</c:v>
              </c:pt>
              <c:pt idx="9">
                <c:v>1.9</c:v>
              </c:pt>
              <c:pt idx="10">
                <c:v>0.8</c:v>
              </c:pt>
              <c:pt idx="11">
                <c:v>1</c:v>
              </c:pt>
              <c:pt idx="12">
                <c:v>2</c:v>
              </c:pt>
              <c:pt idx="13">
                <c:v>5</c:v>
              </c:pt>
              <c:pt idx="14">
                <c:v>6</c:v>
              </c:pt>
              <c:pt idx="15">
                <c:v>0.7</c:v>
              </c:pt>
              <c:pt idx="16">
                <c:v>17</c:v>
              </c:pt>
              <c:pt idx="17">
                <c:v>1.3</c:v>
              </c:pt>
              <c:pt idx="18">
                <c:v>9</c:v>
              </c:pt>
              <c:pt idx="19">
                <c:v>1.3</c:v>
              </c:pt>
              <c:pt idx="20">
                <c:v>0.5</c:v>
              </c:pt>
              <c:pt idx="21">
                <c:v>7.8</c:v>
              </c:pt>
              <c:pt idx="22">
                <c:v>3.5</c:v>
              </c:pt>
              <c:pt idx="23">
                <c:v>1.1000000000000001</c:v>
              </c:pt>
              <c:pt idx="24">
                <c:v>1</c:v>
              </c:pt>
              <c:pt idx="25">
                <c:v>2.8</c:v>
              </c:pt>
              <c:pt idx="26">
                <c:v>3.1</c:v>
              </c:pt>
              <c:pt idx="27">
                <c:v>1</c:v>
              </c:pt>
              <c:pt idx="28">
                <c:v>1.5</c:v>
              </c:pt>
              <c:pt idx="29">
                <c:v>1.4</c:v>
              </c:pt>
              <c:pt idx="30">
                <c:v>5</c:v>
              </c:pt>
              <c:pt idx="31">
                <c:v>2.2999999999999998</c:v>
              </c:pt>
              <c:pt idx="32">
                <c:v>1.2</c:v>
              </c:pt>
              <c:pt idx="33">
                <c:v>0.7</c:v>
              </c:pt>
              <c:pt idx="34">
                <c:v>9</c:v>
              </c:pt>
              <c:pt idx="35">
                <c:v>4.3</c:v>
              </c:pt>
            </c:numLit>
          </c:val>
          <c:extLst>
            <c:ext xmlns:c16="http://schemas.microsoft.com/office/drawing/2014/chart" uri="{C3380CC4-5D6E-409C-BE32-E72D297353CC}">
              <c16:uniqueId val="{00000001-38C5-4855-9614-C94B0B692F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94628703"/>
        <c:axId val="394624959"/>
      </c:barChart>
      <c:catAx>
        <c:axId val="394628703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624959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394624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628703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5="http://schemas.microsoft.com/office/drawing/2012/chart" uri="{723BEF56-08C2-4564-9609-F4CBC75E7E54}">
      <c15:pivotSource>
        <c15:name>[Data.xlsx]PivotChartTable7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3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3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3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3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3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3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Sum of Incidence_raw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Lit>
              <c:ptCount val="35"/>
              <c:pt idx="0">
                <c:v>Bird flu</c:v>
              </c:pt>
              <c:pt idx="1">
                <c:v>Campylobacter</c:v>
              </c:pt>
              <c:pt idx="2">
                <c:v>Chickenpox</c:v>
              </c:pt>
              <c:pt idx="3">
                <c:v>Chikungunya</c:v>
              </c:pt>
              <c:pt idx="4">
                <c:v>Chlamydia</c:v>
              </c:pt>
              <c:pt idx="5">
                <c:v>Cholera</c:v>
              </c:pt>
              <c:pt idx="6">
                <c:v>COVID-19</c:v>
              </c:pt>
              <c:pt idx="7">
                <c:v>Dengue fever</c:v>
              </c:pt>
              <c:pt idx="8">
                <c:v>Diphtheria</c:v>
              </c:pt>
              <c:pt idx="9">
                <c:v>Ebola</c:v>
              </c:pt>
              <c:pt idx="10">
                <c:v>Echinococcosis</c:v>
              </c:pt>
              <c:pt idx="11">
                <c:v>Gonorrhea</c:v>
              </c:pt>
              <c:pt idx="12">
                <c:v>Hepatitis A</c:v>
              </c:pt>
              <c:pt idx="13">
                <c:v>Hepatitis B</c:v>
              </c:pt>
              <c:pt idx="14">
                <c:v>HIV</c:v>
              </c:pt>
              <c:pt idx="15">
                <c:v>Leishmaniasis</c:v>
              </c:pt>
              <c:pt idx="16">
                <c:v>Malaria</c:v>
              </c:pt>
              <c:pt idx="17">
                <c:v>Marburg virus disease</c:v>
              </c:pt>
              <c:pt idx="18">
                <c:v>Measles</c:v>
              </c:pt>
              <c:pt idx="19">
                <c:v>Meningitis</c:v>
              </c:pt>
              <c:pt idx="20">
                <c:v>MERS</c:v>
              </c:pt>
              <c:pt idx="21">
                <c:v>Plague</c:v>
              </c:pt>
              <c:pt idx="22">
                <c:v>Pneumonia</c:v>
              </c:pt>
              <c:pt idx="23">
                <c:v>Rabies</c:v>
              </c:pt>
              <c:pt idx="24">
                <c:v>SARS</c:v>
              </c:pt>
              <c:pt idx="25">
                <c:v>Schistosomiasis</c:v>
              </c:pt>
              <c:pt idx="26">
                <c:v>Seasonal flu</c:v>
              </c:pt>
              <c:pt idx="27">
                <c:v>Shigellosis</c:v>
              </c:pt>
              <c:pt idx="28">
                <c:v>Sleeping sickness</c:v>
              </c:pt>
              <c:pt idx="29">
                <c:v>Smallpox</c:v>
              </c:pt>
              <c:pt idx="30">
                <c:v>Tuberculosis</c:v>
              </c:pt>
              <c:pt idx="31">
                <c:v>Typhoid</c:v>
              </c:pt>
              <c:pt idx="32">
                <c:v>vCJD</c:v>
              </c:pt>
              <c:pt idx="33">
                <c:v>Whooping cough</c:v>
              </c:pt>
              <c:pt idx="34">
                <c:v>Yellow fever</c:v>
              </c:pt>
            </c:strLit>
          </c:cat>
          <c:val>
            <c:numLit>
              <c:formatCode>0.00%</c:formatCode>
              <c:ptCount val="35"/>
              <c:pt idx="0">
                <c:v>1.1824939166350247E-6</c:v>
              </c:pt>
              <c:pt idx="1">
                <c:v>9.8250509415675369E-2</c:v>
              </c:pt>
              <c:pt idx="2">
                <c:v>8.7600607314387069E-2</c:v>
              </c:pt>
              <c:pt idx="3">
                <c:v>4.0973414211403607E-4</c:v>
              </c:pt>
              <c:pt idx="4">
                <c:v>4.3555146084629362E-2</c:v>
              </c:pt>
              <c:pt idx="5">
                <c:v>1.8821720196262192E-3</c:v>
              </c:pt>
              <c:pt idx="6">
                <c:v>0.10219133535076297</c:v>
              </c:pt>
              <c:pt idx="7">
                <c:v>5.975389642758671E-2</c:v>
              </c:pt>
              <c:pt idx="8">
                <c:v>4.1960796631793855E-6</c:v>
              </c:pt>
              <c:pt idx="9">
                <c:v>2.4289718072558289E-8</c:v>
              </c:pt>
              <c:pt idx="10">
                <c:v>1.3151524508863758E-4</c:v>
              </c:pt>
              <c:pt idx="11">
                <c:v>0.11278972797210786</c:v>
              </c:pt>
              <c:pt idx="12">
                <c:v>9.4313215071393189E-2</c:v>
              </c:pt>
              <c:pt idx="13">
                <c:v>7.0344437775921406E-2</c:v>
              </c:pt>
              <c:pt idx="14">
                <c:v>1.1028204647356714E-3</c:v>
              </c:pt>
              <c:pt idx="15">
                <c:v>4.7229165492613899E-4</c:v>
              </c:pt>
              <c:pt idx="16">
                <c:v>0.12599358757385151</c:v>
              </c:pt>
              <c:pt idx="17">
                <c:v>1.3007433082985273E-8</c:v>
              </c:pt>
              <c:pt idx="18">
                <c:v>5.2947570224953127E-3</c:v>
              </c:pt>
              <c:pt idx="19">
                <c:v>3.31909487550247E-4</c:v>
              </c:pt>
              <c:pt idx="20">
                <c:v>2.2822132591055979E-7</c:v>
              </c:pt>
              <c:pt idx="21">
                <c:v>3.8407402412305606E-7</c:v>
              </c:pt>
              <c:pt idx="22">
                <c:v>1.8919902666160397E-2</c:v>
              </c:pt>
              <c:pt idx="23">
                <c:v>7.8873681865440963E-6</c:v>
              </c:pt>
              <c:pt idx="24">
                <c:v>0</c:v>
              </c:pt>
              <c:pt idx="25">
                <c:v>4.2206406255818694E-2</c:v>
              </c:pt>
              <c:pt idx="26">
                <c:v>2.3649878332700496E-3</c:v>
              </c:pt>
              <c:pt idx="27">
                <c:v>0.11283918696266504</c:v>
              </c:pt>
              <c:pt idx="28">
                <c:v>2.9362722549989666E-6</c:v>
              </c:pt>
              <c:pt idx="29">
                <c:v>0</c:v>
              </c:pt>
              <c:pt idx="30">
                <c:v>5.3326311098280442E-3</c:v>
              </c:pt>
              <c:pt idx="31">
                <c:v>6.9612698919348688E-3</c:v>
              </c:pt>
              <c:pt idx="32">
                <c:v>6.20809306233388E-9</c:v>
              </c:pt>
              <c:pt idx="33">
                <c:v>6.8746473360546904E-3</c:v>
              </c:pt>
              <c:pt idx="34">
                <c:v>6.6446906801008218E-5</c:v>
              </c:pt>
            </c:numLit>
          </c:val>
          <c:extLst>
            <c:ext xmlns:c16="http://schemas.microsoft.com/office/drawing/2014/chart" uri="{C3380CC4-5D6E-409C-BE32-E72D297353CC}">
              <c16:uniqueId val="{00000017-A741-4E1B-BEFF-573C9100BDFA}"/>
            </c:ext>
          </c:extLst>
        </c:ser>
        <c:ser>
          <c:idx val="1"/>
          <c:order val="1"/>
          <c:tx>
            <c:v>Sum of R0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35"/>
              <c:pt idx="0">
                <c:v>Bird flu</c:v>
              </c:pt>
              <c:pt idx="1">
                <c:v>Campylobacter</c:v>
              </c:pt>
              <c:pt idx="2">
                <c:v>Chickenpox</c:v>
              </c:pt>
              <c:pt idx="3">
                <c:v>Chikungunya</c:v>
              </c:pt>
              <c:pt idx="4">
                <c:v>Chlamydia</c:v>
              </c:pt>
              <c:pt idx="5">
                <c:v>Cholera</c:v>
              </c:pt>
              <c:pt idx="6">
                <c:v>COVID-19</c:v>
              </c:pt>
              <c:pt idx="7">
                <c:v>Dengue fever</c:v>
              </c:pt>
              <c:pt idx="8">
                <c:v>Diphtheria</c:v>
              </c:pt>
              <c:pt idx="9">
                <c:v>Ebola</c:v>
              </c:pt>
              <c:pt idx="10">
                <c:v>Echinococcosis</c:v>
              </c:pt>
              <c:pt idx="11">
                <c:v>Gonorrhea</c:v>
              </c:pt>
              <c:pt idx="12">
                <c:v>Hepatitis A</c:v>
              </c:pt>
              <c:pt idx="13">
                <c:v>Hepatitis B</c:v>
              </c:pt>
              <c:pt idx="14">
                <c:v>HIV</c:v>
              </c:pt>
              <c:pt idx="15">
                <c:v>Leishmaniasis</c:v>
              </c:pt>
              <c:pt idx="16">
                <c:v>Malaria</c:v>
              </c:pt>
              <c:pt idx="17">
                <c:v>Marburg virus disease</c:v>
              </c:pt>
              <c:pt idx="18">
                <c:v>Measles</c:v>
              </c:pt>
              <c:pt idx="19">
                <c:v>Meningitis</c:v>
              </c:pt>
              <c:pt idx="20">
                <c:v>MERS</c:v>
              </c:pt>
              <c:pt idx="21">
                <c:v>Plague</c:v>
              </c:pt>
              <c:pt idx="22">
                <c:v>Pneumonia</c:v>
              </c:pt>
              <c:pt idx="23">
                <c:v>Rabies</c:v>
              </c:pt>
              <c:pt idx="24">
                <c:v>SARS</c:v>
              </c:pt>
              <c:pt idx="25">
                <c:v>Schistosomiasis</c:v>
              </c:pt>
              <c:pt idx="26">
                <c:v>Seasonal flu</c:v>
              </c:pt>
              <c:pt idx="27">
                <c:v>Shigellosis</c:v>
              </c:pt>
              <c:pt idx="28">
                <c:v>Sleeping sickness</c:v>
              </c:pt>
              <c:pt idx="29">
                <c:v>Smallpox</c:v>
              </c:pt>
              <c:pt idx="30">
                <c:v>Tuberculosis</c:v>
              </c:pt>
              <c:pt idx="31">
                <c:v>Typhoid</c:v>
              </c:pt>
              <c:pt idx="32">
                <c:v>vCJD</c:v>
              </c:pt>
              <c:pt idx="33">
                <c:v>Whooping cough</c:v>
              </c:pt>
              <c:pt idx="34">
                <c:v>Yellow fever</c:v>
              </c:pt>
            </c:strLit>
          </c:cat>
          <c:val>
            <c:numLit>
              <c:formatCode>0.00%</c:formatCode>
              <c:ptCount val="35"/>
              <c:pt idx="0">
                <c:v>9.7879282218597072E-3</c:v>
              </c:pt>
              <c:pt idx="1">
                <c:v>0</c:v>
              </c:pt>
              <c:pt idx="2">
                <c:v>6.933115823817293E-2</c:v>
              </c:pt>
              <c:pt idx="3">
                <c:v>1.3866231647634585E-2</c:v>
              </c:pt>
              <c:pt idx="4">
                <c:v>1.468189233278956E-2</c:v>
              </c:pt>
              <c:pt idx="5">
                <c:v>7.7487765089722674E-2</c:v>
              </c:pt>
              <c:pt idx="6">
                <c:v>1.6313213703099513E-2</c:v>
              </c:pt>
              <c:pt idx="7">
                <c:v>8.9722675367047311E-2</c:v>
              </c:pt>
              <c:pt idx="8">
                <c:v>2.0391517128874388E-2</c:v>
              </c:pt>
              <c:pt idx="9">
                <c:v>1.5497553017944535E-2</c:v>
              </c:pt>
              <c:pt idx="10">
                <c:v>6.5252854812398045E-3</c:v>
              </c:pt>
              <c:pt idx="11">
                <c:v>8.1566068515497563E-3</c:v>
              </c:pt>
              <c:pt idx="12">
                <c:v>1.6313213703099513E-2</c:v>
              </c:pt>
              <c:pt idx="13">
                <c:v>4.0783034257748776E-2</c:v>
              </c:pt>
              <c:pt idx="14">
                <c:v>4.8939641109298535E-2</c:v>
              </c:pt>
              <c:pt idx="15">
                <c:v>5.7096247960848282E-3</c:v>
              </c:pt>
              <c:pt idx="16">
                <c:v>0.13866231647634586</c:v>
              </c:pt>
              <c:pt idx="17">
                <c:v>1.0603588907014683E-2</c:v>
              </c:pt>
              <c:pt idx="18">
                <c:v>7.3409461663947795E-2</c:v>
              </c:pt>
              <c:pt idx="19">
                <c:v>1.0603588907014683E-2</c:v>
              </c:pt>
              <c:pt idx="20">
                <c:v>4.0783034257748782E-3</c:v>
              </c:pt>
              <c:pt idx="21">
                <c:v>2.8548123980424146E-2</c:v>
              </c:pt>
              <c:pt idx="22">
                <c:v>8.9722675367047318E-3</c:v>
              </c:pt>
              <c:pt idx="23">
                <c:v>8.1566068515497563E-3</c:v>
              </c:pt>
              <c:pt idx="24">
                <c:v>2.2838499184339313E-2</c:v>
              </c:pt>
              <c:pt idx="25">
                <c:v>2.5285481239804244E-2</c:v>
              </c:pt>
              <c:pt idx="26">
                <c:v>8.1566068515497563E-3</c:v>
              </c:pt>
              <c:pt idx="27">
                <c:v>1.2234910277324634E-2</c:v>
              </c:pt>
              <c:pt idx="28">
                <c:v>1.1419249592169656E-2</c:v>
              </c:pt>
              <c:pt idx="29">
                <c:v>4.0783034257748776E-2</c:v>
              </c:pt>
              <c:pt idx="30">
                <c:v>1.8760195758564437E-2</c:v>
              </c:pt>
              <c:pt idx="31">
                <c:v>9.7879282218597072E-3</c:v>
              </c:pt>
              <c:pt idx="32">
                <c:v>5.7096247960848282E-3</c:v>
              </c:pt>
              <c:pt idx="33">
                <c:v>7.3409461663947795E-2</c:v>
              </c:pt>
              <c:pt idx="34">
                <c:v>3.507340946166395E-2</c:v>
              </c:pt>
            </c:numLit>
          </c:val>
          <c:extLst>
            <c:ext xmlns:c16="http://schemas.microsoft.com/office/drawing/2014/chart" uri="{C3380CC4-5D6E-409C-BE32-E72D297353CC}">
              <c16:uniqueId val="{00000018-A741-4E1B-BEFF-573C9100BDFA}"/>
            </c:ext>
          </c:extLst>
        </c:ser>
        <c:ser>
          <c:idx val="2"/>
          <c:order val="2"/>
          <c:tx>
            <c:v>Sum of CFR_adult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35"/>
              <c:pt idx="0">
                <c:v>Bird flu</c:v>
              </c:pt>
              <c:pt idx="1">
                <c:v>Campylobacter</c:v>
              </c:pt>
              <c:pt idx="2">
                <c:v>Chickenpox</c:v>
              </c:pt>
              <c:pt idx="3">
                <c:v>Chikungunya</c:v>
              </c:pt>
              <c:pt idx="4">
                <c:v>Chlamydia</c:v>
              </c:pt>
              <c:pt idx="5">
                <c:v>Cholera</c:v>
              </c:pt>
              <c:pt idx="6">
                <c:v>COVID-19</c:v>
              </c:pt>
              <c:pt idx="7">
                <c:v>Dengue fever</c:v>
              </c:pt>
              <c:pt idx="8">
                <c:v>Diphtheria</c:v>
              </c:pt>
              <c:pt idx="9">
                <c:v>Ebola</c:v>
              </c:pt>
              <c:pt idx="10">
                <c:v>Echinococcosis</c:v>
              </c:pt>
              <c:pt idx="11">
                <c:v>Gonorrhea</c:v>
              </c:pt>
              <c:pt idx="12">
                <c:v>Hepatitis A</c:v>
              </c:pt>
              <c:pt idx="13">
                <c:v>Hepatitis B</c:v>
              </c:pt>
              <c:pt idx="14">
                <c:v>HIV</c:v>
              </c:pt>
              <c:pt idx="15">
                <c:v>Leishmaniasis</c:v>
              </c:pt>
              <c:pt idx="16">
                <c:v>Malaria</c:v>
              </c:pt>
              <c:pt idx="17">
                <c:v>Marburg virus disease</c:v>
              </c:pt>
              <c:pt idx="18">
                <c:v>Measles</c:v>
              </c:pt>
              <c:pt idx="19">
                <c:v>Meningitis</c:v>
              </c:pt>
              <c:pt idx="20">
                <c:v>MERS</c:v>
              </c:pt>
              <c:pt idx="21">
                <c:v>Plague</c:v>
              </c:pt>
              <c:pt idx="22">
                <c:v>Pneumonia</c:v>
              </c:pt>
              <c:pt idx="23">
                <c:v>Rabies</c:v>
              </c:pt>
              <c:pt idx="24">
                <c:v>SARS</c:v>
              </c:pt>
              <c:pt idx="25">
                <c:v>Schistosomiasis</c:v>
              </c:pt>
              <c:pt idx="26">
                <c:v>Seasonal flu</c:v>
              </c:pt>
              <c:pt idx="27">
                <c:v>Shigellosis</c:v>
              </c:pt>
              <c:pt idx="28">
                <c:v>Sleeping sickness</c:v>
              </c:pt>
              <c:pt idx="29">
                <c:v>Smallpox</c:v>
              </c:pt>
              <c:pt idx="30">
                <c:v>Tuberculosis</c:v>
              </c:pt>
              <c:pt idx="31">
                <c:v>Typhoid</c:v>
              </c:pt>
              <c:pt idx="32">
                <c:v>vCJD</c:v>
              </c:pt>
              <c:pt idx="33">
                <c:v>Whooping cough</c:v>
              </c:pt>
              <c:pt idx="34">
                <c:v>Yellow fever</c:v>
              </c:pt>
            </c:strLit>
          </c:cat>
          <c:val>
            <c:numLit>
              <c:formatCode>0.00%</c:formatCode>
              <c:ptCount val="35"/>
              <c:pt idx="0">
                <c:v>0.11157888817856226</c:v>
              </c:pt>
              <c:pt idx="1">
                <c:v>3.2203112558443499E-5</c:v>
              </c:pt>
              <c:pt idx="2">
                <c:v>2.2315777635712455E-5</c:v>
              </c:pt>
              <c:pt idx="3">
                <c:v>1.8596481363093712E-4</c:v>
              </c:pt>
              <c:pt idx="4">
                <c:v>3.1614018317259308E-6</c:v>
              </c:pt>
              <c:pt idx="5">
                <c:v>6.0042173456119705E-3</c:v>
              </c:pt>
              <c:pt idx="6">
                <c:v>3.7192962726187422E-3</c:v>
              </c:pt>
              <c:pt idx="7">
                <c:v>6.9364875484339547E-5</c:v>
              </c:pt>
              <c:pt idx="8">
                <c:v>2.1096406352734399E-2</c:v>
              </c:pt>
              <c:pt idx="9">
                <c:v>9.2982406815468557E-2</c:v>
              </c:pt>
              <c:pt idx="10">
                <c:v>8.7738199071076125E-4</c:v>
              </c:pt>
              <c:pt idx="11">
                <c:v>3.3473666453568681E-6</c:v>
              </c:pt>
              <c:pt idx="12">
                <c:v>1.5249114717736843E-5</c:v>
              </c:pt>
              <c:pt idx="13">
                <c:v>2.0549111906218551E-4</c:v>
              </c:pt>
              <c:pt idx="14">
                <c:v>9.8866147553937772E-2</c:v>
              </c:pt>
              <c:pt idx="15">
                <c:v>3.5537875884872078E-3</c:v>
              </c:pt>
              <c:pt idx="16">
                <c:v>3.7044190875282668E-4</c:v>
              </c:pt>
              <c:pt idx="17">
                <c:v>9.2982406815468557E-2</c:v>
              </c:pt>
              <c:pt idx="18">
                <c:v>1.342294024788104E-3</c:v>
              </c:pt>
              <c:pt idx="19">
                <c:v>6.9917562910450676E-2</c:v>
              </c:pt>
              <c:pt idx="20">
                <c:v>6.6184938372270685E-2</c:v>
              </c:pt>
              <c:pt idx="21">
                <c:v>2.7894722044640566E-2</c:v>
              </c:pt>
              <c:pt idx="22">
                <c:v>9.2982406815468564E-3</c:v>
              </c:pt>
              <c:pt idx="23">
                <c:v>1.8596481363093711E-3</c:v>
              </c:pt>
              <c:pt idx="24">
                <c:v>1.7852622108569964E-2</c:v>
              </c:pt>
              <c:pt idx="25">
                <c:v>3.5333314589878055E-5</c:v>
              </c:pt>
              <c:pt idx="26">
                <c:v>1.8596481363093712E-4</c:v>
              </c:pt>
              <c:pt idx="27">
                <c:v>1.8596481363093711E-3</c:v>
              </c:pt>
              <c:pt idx="28">
                <c:v>8.9741040113881315E-2</c:v>
              </c:pt>
              <c:pt idx="29">
                <c:v>5.5789444089281132E-2</c:v>
              </c:pt>
              <c:pt idx="30">
                <c:v>2.6221038721962131E-2</c:v>
              </c:pt>
              <c:pt idx="31">
                <c:v>1.9230621377575206E-3</c:v>
              </c:pt>
              <c:pt idx="32">
                <c:v>0.18596481363093711</c:v>
              </c:pt>
              <c:pt idx="33">
                <c:v>1.1157888817856228E-3</c:v>
              </c:pt>
              <c:pt idx="34">
                <c:v>1.024535947736922E-2</c:v>
              </c:pt>
            </c:numLit>
          </c:val>
          <c:extLst>
            <c:ext xmlns:c16="http://schemas.microsoft.com/office/drawing/2014/chart" uri="{C3380CC4-5D6E-409C-BE32-E72D297353CC}">
              <c16:uniqueId val="{00000019-A741-4E1B-BEFF-573C9100BD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673407"/>
        <c:axId val="163672159"/>
      </c:barChart>
      <c:catAx>
        <c:axId val="163673407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672159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6367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673407"/>
        <c:crosses val="autoZero"/>
        <c:crossBetween val="between"/>
        <c:extLst>
          <c:ext xmlns:c15="http://schemas.microsoft.com/office/drawing/2012/chart" uri="{F40574EE-89B7-4290-83BB-5DA773EAF853}">
            <c15:numFmt c:formatCode="0.00%" c:sourceLinked="1"/>
          </c:ext>
        </c:extLst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5="http://schemas.microsoft.com/office/drawing/2012/chart" uri="{723BEF56-08C2-4564-9609-F4CBC75E7E54}">
      <c15:pivotSource>
        <c15:name>[Data.xlsx]PivotChartTable8</c15:name>
        <c15:fmtId val="2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8</xdr:col>
      <xdr:colOff>482600</xdr:colOff>
      <xdr:row>16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17</xdr:row>
      <xdr:rowOff>0</xdr:rowOff>
    </xdr:from>
    <xdr:to>
      <xdr:col>8</xdr:col>
      <xdr:colOff>482600</xdr:colOff>
      <xdr:row>31</xdr:row>
      <xdr:rowOff>63500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2</xdr:row>
      <xdr:rowOff>0</xdr:rowOff>
    </xdr:from>
    <xdr:to>
      <xdr:col>16</xdr:col>
      <xdr:colOff>482600</xdr:colOff>
      <xdr:row>16</xdr:row>
      <xdr:rowOff>63500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482600</xdr:colOff>
      <xdr:row>31</xdr:row>
      <xdr:rowOff>63500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600074</xdr:colOff>
      <xdr:row>0</xdr:row>
      <xdr:rowOff>152400</xdr:rowOff>
    </xdr:from>
    <xdr:to>
      <xdr:col>30</xdr:col>
      <xdr:colOff>323849</xdr:colOff>
      <xdr:row>28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Vodacom" refreshedDate="44384.721439236113" createdVersion="5" refreshedVersion="6" minRefreshableVersion="3" recordCount="0" supportSubquery="1" supportAdvancedDrill="1">
  <cacheSource type="external" connectionId="2">
    <extLst>
      <ext xmlns:x14="http://schemas.microsoft.com/office/spreadsheetml/2009/9/main" uri="{F057638F-6D5F-4e77-A914-E7F072B9BCA8}">
        <x14:sourceConnection name="ThisWorkbookDataModel"/>
      </ext>
    </extLst>
  </cacheSource>
  <cacheFields count="2">
    <cacheField name="[DiseaseData].[Name].[Name]" caption="Name" numFmtId="0" hierarchy="1" level="1">
      <sharedItems count="36">
        <s v="Bird flu"/>
        <s v="Campylobacter"/>
        <s v="Chickenpox"/>
        <s v="Chikungunya"/>
        <s v="Chlamydia"/>
        <s v="Cholera"/>
        <s v="COVID-19"/>
        <s v="Dengue fever"/>
        <s v="Diphtheria"/>
        <s v="Ebola"/>
        <s v="Echinococcosis"/>
        <s v="Gonorrhea"/>
        <s v="Hepatitis A"/>
        <s v="Hepatitis B"/>
        <s v="HIV"/>
        <s v="Leishmaniasis"/>
        <s v="Malaria"/>
        <s v="Marburg virus disease"/>
        <s v="Measles"/>
        <s v="Meningitis"/>
        <s v="MERS"/>
        <s v="Norovirus"/>
        <s v="Plague"/>
        <s v="Pneumonia"/>
        <s v="Rabies"/>
        <s v="SARS"/>
        <s v="Schistosomiasis"/>
        <s v="Seasonal flu"/>
        <s v="Shigellosis"/>
        <s v="Sleeping sickness"/>
        <s v="Smallpox"/>
        <s v="Tuberculosis"/>
        <s v="Typhoid"/>
        <s v="vCJD"/>
        <s v="Whooping cough"/>
        <s v="Yellow fever"/>
      </sharedItems>
    </cacheField>
    <cacheField name="[Measures].[Sum of R0]" caption="Sum of R0" numFmtId="0" hierarchy="14" level="32767"/>
  </cacheFields>
  <cacheHierarchies count="18">
    <cacheHierarchy uniqueName="[DiseaseData].[ID]" caption="ID" attribute="1" defaultMemberUniqueName="[DiseaseData].[ID].[All]" allUniqueName="[DiseaseData].[ID].[All]" dimensionUniqueName="[DiseaseData]" displayFolder="" count="0" memberValueDatatype="20" unbalanced="0"/>
    <cacheHierarchy uniqueName="[DiseaseData].[Name]" caption="Name" attribute="1" defaultMemberUniqueName="[DiseaseData].[Name].[All]" allUniqueName="[DiseaseData].[Name].[All]" dimensionUniqueName="[DiseaseData]" displayFolder="" count="2" memberValueDatatype="130" unbalanced="0">
      <fieldsUsage count="2">
        <fieldUsage x="-1"/>
        <fieldUsage x="0"/>
      </fieldsUsage>
    </cacheHierarchy>
    <cacheHierarchy uniqueName="[DiseaseData].[R0]" caption="R0" attribute="1" defaultMemberUniqueName="[DiseaseData].[R0].[All]" allUniqueName="[DiseaseData].[R0].[All]" dimensionUniqueName="[DiseaseData]" displayFolder="" count="0" memberValueDatatype="5" unbalanced="0"/>
    <cacheHierarchy uniqueName="[DiseaseData].[CFR_adult]" caption="CFR_adult" attribute="1" defaultMemberUniqueName="[DiseaseData].[CFR_adult].[All]" allUniqueName="[DiseaseData].[CFR_adult].[All]" dimensionUniqueName="[DiseaseData]" displayFolder="" count="0" memberValueDatatype="5" unbalanced="0"/>
    <cacheHierarchy uniqueName="[DiseaseData].[CFR_child]" caption="CFR_child" attribute="1" defaultMemberUniqueName="[DiseaseData].[CFR_child].[All]" allUniqueName="[DiseaseData].[CFR_child].[All]" dimensionUniqueName="[DiseaseData]" displayFolder="" count="0" memberValueDatatype="130" unbalanced="0"/>
    <cacheHierarchy uniqueName="[DiseaseData].[Hits_news]" caption="Hits_news" attribute="1" defaultMemberUniqueName="[DiseaseData].[Hits_news].[All]" allUniqueName="[DiseaseData].[Hits_news].[All]" dimensionUniqueName="[DiseaseData]" displayFolder="" count="0" memberValueDatatype="20" unbalanced="0"/>
    <cacheHierarchy uniqueName="[DiseaseData].[Incidence_raw]" caption="Incidence_raw" attribute="1" defaultMemberUniqueName="[DiseaseData].[Incidence_raw].[All]" allUniqueName="[DiseaseData].[Incidence_raw].[All]" dimensionUniqueName="[DiseaseData]" displayFolder="" count="0" memberValueDatatype="5" unbalanced="0"/>
    <cacheHierarchy uniqueName="[DiseaseData].[Fatal_raw]" caption="Fatal_raw" attribute="1" defaultMemberUniqueName="[DiseaseData].[Fatal_raw].[All]" allUniqueName="[DiseaseData].[Fatal_raw].[All]" dimensionUniqueName="[DiseaseData]" displayFolder="" count="0" memberValueDatatype="5" unbalanced="0"/>
    <cacheHierarchy uniqueName="[Measures].[__XL_Count Table68]" caption="__XL_Count Table68" measure="1" displayFolder="" measureGroup="DiseaseData" count="0" hidden="1"/>
    <cacheHierarchy uniqueName="[Measures].[__No measures defined]" caption="__No measures defined" measure="1" displayFolder="" count="0" hidden="1"/>
    <cacheHierarchy uniqueName="[Measures].[Sum of Hits_news]" caption="Sum of Hits_news" measure="1" displayFolder="" measureGroup="DiseaseData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Fatal_raw]" caption="Sum of Fatal_raw" measure="1" displayFolder="" measureGroup="DiseaseData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Incidence_raw]" caption="Sum of Incidence_raw" measure="1" displayFolder="" measureGroup="DiseaseData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unt of R0]" caption="Count of R0" measure="1" displayFolder="" measureGroup="DiseaseData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R0]" caption="Sum of R0" measure="1" displayFolder="" measureGroup="DiseaseData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Name]" caption="Count of Name" measure="1" displayFolder="" measureGroup="DiseaseData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CFR_adult]" caption="Sum of CFR_adult" measure="1" displayFolder="" measureGroup="DiseaseData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CFR_child]" caption="Count of CFR_child" measure="1" displayFolder="" measureGroup="DiseaseData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2">
    <dimension name="DiseaseData" uniqueName="[DiseaseData]" caption="DiseaseData"/>
    <dimension measure="1" name="Measures" uniqueName="[Measures]" caption="Measures"/>
  </dimensions>
  <measureGroups count="1">
    <measureGroup name="DiseaseData" caption="DiseaseData"/>
  </measureGroups>
  <maps count="1">
    <map measureGroup="0" dimension="0"/>
  </maps>
  <extLst>
    <ext xmlns:x14="http://schemas.microsoft.com/office/spreadsheetml/2009/9/main" uri="{725AE2AE-9491-48be-B2B4-4EB974FC3084}">
      <x14:pivotCacheDefinition pivotCacheId="4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6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Vodacom" refreshedDate="44384.720220717594" createdVersion="5" refreshedVersion="6" minRefreshableVersion="3" recordCount="0" supportSubquery="1" supportAdvancedDrill="1">
  <cacheSource type="external" connectionId="2">
    <extLst>
      <ext xmlns:x14="http://schemas.microsoft.com/office/spreadsheetml/2009/9/main" uri="{F057638F-6D5F-4e77-A914-E7F072B9BCA8}">
        <x14:sourceConnection name="ThisWorkbookDataModel"/>
      </ext>
    </extLst>
  </cacheSource>
  <cacheFields count="2">
    <cacheField name="[DiseaseData].[Name].[Name]" caption="Name" numFmtId="0" hierarchy="1" level="1">
      <sharedItems count="36">
        <s v="Bird flu"/>
        <s v="Campylobacter"/>
        <s v="Chickenpox"/>
        <s v="Chikungunya"/>
        <s v="Chlamydia"/>
        <s v="Cholera"/>
        <s v="COVID-19"/>
        <s v="Dengue fever"/>
        <s v="Diphtheria"/>
        <s v="Ebola"/>
        <s v="Echinococcosis"/>
        <s v="Gonorrhea"/>
        <s v="Hepatitis A"/>
        <s v="Hepatitis B"/>
        <s v="HIV"/>
        <s v="Leishmaniasis"/>
        <s v="Malaria"/>
        <s v="Marburg virus disease"/>
        <s v="Measles"/>
        <s v="Meningitis"/>
        <s v="MERS"/>
        <s v="Norovirus"/>
        <s v="Plague"/>
        <s v="Pneumonia"/>
        <s v="Rabies"/>
        <s v="SARS"/>
        <s v="Schistosomiasis"/>
        <s v="Seasonal flu"/>
        <s v="Shigellosis"/>
        <s v="Sleeping sickness"/>
        <s v="Smallpox"/>
        <s v="Tuberculosis"/>
        <s v="Typhoid"/>
        <s v="vCJD"/>
        <s v="Whooping cough"/>
        <s v="Yellow fever"/>
      </sharedItems>
    </cacheField>
    <cacheField name="[Measures].[Sum of Fatal_raw]" caption="Sum of Fatal_raw" numFmtId="0" hierarchy="11" level="32767"/>
  </cacheFields>
  <cacheHierarchies count="18">
    <cacheHierarchy uniqueName="[DiseaseData].[ID]" caption="ID" attribute="1" defaultMemberUniqueName="[DiseaseData].[ID].[All]" allUniqueName="[DiseaseData].[ID].[All]" dimensionUniqueName="[DiseaseData]" displayFolder="" count="0" memberValueDatatype="20" unbalanced="0"/>
    <cacheHierarchy uniqueName="[DiseaseData].[Name]" caption="Name" attribute="1" defaultMemberUniqueName="[DiseaseData].[Name].[All]" allUniqueName="[DiseaseData].[Name].[All]" dimensionUniqueName="[DiseaseData]" displayFolder="" count="2" memberValueDatatype="130" unbalanced="0">
      <fieldsUsage count="2">
        <fieldUsage x="-1"/>
        <fieldUsage x="0"/>
      </fieldsUsage>
    </cacheHierarchy>
    <cacheHierarchy uniqueName="[DiseaseData].[R0]" caption="R0" attribute="1" defaultMemberUniqueName="[DiseaseData].[R0].[All]" allUniqueName="[DiseaseData].[R0].[All]" dimensionUniqueName="[DiseaseData]" displayFolder="" count="0" memberValueDatatype="5" unbalanced="0"/>
    <cacheHierarchy uniqueName="[DiseaseData].[CFR_adult]" caption="CFR_adult" attribute="1" defaultMemberUniqueName="[DiseaseData].[CFR_adult].[All]" allUniqueName="[DiseaseData].[CFR_adult].[All]" dimensionUniqueName="[DiseaseData]" displayFolder="" count="0" memberValueDatatype="5" unbalanced="0"/>
    <cacheHierarchy uniqueName="[DiseaseData].[CFR_child]" caption="CFR_child" attribute="1" defaultMemberUniqueName="[DiseaseData].[CFR_child].[All]" allUniqueName="[DiseaseData].[CFR_child].[All]" dimensionUniqueName="[DiseaseData]" displayFolder="" count="0" memberValueDatatype="130" unbalanced="0"/>
    <cacheHierarchy uniqueName="[DiseaseData].[Hits_news]" caption="Hits_news" attribute="1" defaultMemberUniqueName="[DiseaseData].[Hits_news].[All]" allUniqueName="[DiseaseData].[Hits_news].[All]" dimensionUniqueName="[DiseaseData]" displayFolder="" count="0" memberValueDatatype="20" unbalanced="0"/>
    <cacheHierarchy uniqueName="[DiseaseData].[Incidence_raw]" caption="Incidence_raw" attribute="1" defaultMemberUniqueName="[DiseaseData].[Incidence_raw].[All]" allUniqueName="[DiseaseData].[Incidence_raw].[All]" dimensionUniqueName="[DiseaseData]" displayFolder="" count="0" memberValueDatatype="5" unbalanced="0"/>
    <cacheHierarchy uniqueName="[DiseaseData].[Fatal_raw]" caption="Fatal_raw" attribute="1" defaultMemberUniqueName="[DiseaseData].[Fatal_raw].[All]" allUniqueName="[DiseaseData].[Fatal_raw].[All]" dimensionUniqueName="[DiseaseData]" displayFolder="" count="0" memberValueDatatype="5" unbalanced="0"/>
    <cacheHierarchy uniqueName="[Measures].[__XL_Count Table68]" caption="__XL_Count Table68" measure="1" displayFolder="" measureGroup="DiseaseData" count="0" hidden="1"/>
    <cacheHierarchy uniqueName="[Measures].[__No measures defined]" caption="__No measures defined" measure="1" displayFolder="" count="0" hidden="1"/>
    <cacheHierarchy uniqueName="[Measures].[Sum of Hits_news]" caption="Sum of Hits_news" measure="1" displayFolder="" measureGroup="DiseaseData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Fatal_raw]" caption="Sum of Fatal_raw" measure="1" displayFolder="" measureGroup="DiseaseData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Incidence_raw]" caption="Sum of Incidence_raw" measure="1" displayFolder="" measureGroup="DiseaseData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unt of R0]" caption="Count of R0" measure="1" displayFolder="" measureGroup="DiseaseData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R0]" caption="Sum of R0" measure="1" displayFolder="" measureGroup="DiseaseData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Name]" caption="Count of Name" measure="1" displayFolder="" measureGroup="DiseaseData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CFR_adult]" caption="Sum of CFR_adult" measure="1" displayFolder="" measureGroup="DiseaseData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CFR_child]" caption="Count of CFR_child" measure="1" displayFolder="" measureGroup="DiseaseData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2">
    <dimension name="DiseaseData" uniqueName="[DiseaseData]" caption="DiseaseData"/>
    <dimension measure="1" name="Measures" uniqueName="[Measures]" caption="Measures"/>
  </dimensions>
  <measureGroups count="1">
    <measureGroup name="DiseaseData" caption="DiseaseData"/>
  </measureGroups>
  <maps count="1">
    <map measureGroup="0" dimension="0"/>
  </maps>
  <extLst>
    <ext xmlns:x14="http://schemas.microsoft.com/office/spreadsheetml/2009/9/main" uri="{725AE2AE-9491-48be-B2B4-4EB974FC3084}">
      <x14:pivotCacheDefinition pivotCacheId="3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6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saveData="0" refreshedBy="Vodacom" refreshedDate="44384.722423611114" createdVersion="5" refreshedVersion="6" minRefreshableVersion="3" recordCount="0" supportSubquery="1" supportAdvancedDrill="1">
  <cacheSource type="external" connectionId="2">
    <extLst>
      <ext xmlns:x14="http://schemas.microsoft.com/office/spreadsheetml/2009/9/main" uri="{F057638F-6D5F-4e77-A914-E7F072B9BCA8}">
        <x14:sourceConnection name="ThisWorkbookDataModel"/>
      </ext>
    </extLst>
  </cacheSource>
  <cacheFields count="4">
    <cacheField name="[DiseaseData].[Name].[Name]" caption="Name" numFmtId="0" hierarchy="1" level="1">
      <sharedItems count="36">
        <s v="Bird flu"/>
        <s v="Campylobacter"/>
        <s v="Chickenpox"/>
        <s v="Chikungunya"/>
        <s v="Chlamydia"/>
        <s v="Cholera"/>
        <s v="COVID-19"/>
        <s v="Dengue fever"/>
        <s v="Diphtheria"/>
        <s v="Ebola"/>
        <s v="Echinococcosis"/>
        <s v="Gonorrhea"/>
        <s v="Hepatitis A"/>
        <s v="Hepatitis B"/>
        <s v="HIV"/>
        <s v="Leishmaniasis"/>
        <s v="Malaria"/>
        <s v="Marburg virus disease"/>
        <s v="Measles"/>
        <s v="Meningitis"/>
        <s v="MERS"/>
        <s v="Norovirus"/>
        <s v="Plague"/>
        <s v="Pneumonia"/>
        <s v="Rabies"/>
        <s v="SARS"/>
        <s v="Schistosomiasis"/>
        <s v="Seasonal flu"/>
        <s v="Shigellosis"/>
        <s v="Sleeping sickness"/>
        <s v="Smallpox"/>
        <s v="Tuberculosis"/>
        <s v="Typhoid"/>
        <s v="vCJD"/>
        <s v="Whooping cough"/>
        <s v="Yellow fever"/>
      </sharedItems>
    </cacheField>
    <cacheField name="[Measures].[Sum of Incidence_raw]" caption="Sum of Incidence_raw" numFmtId="0" hierarchy="12" level="32767"/>
    <cacheField name="[Measures].[Sum of Fatal_raw]" caption="Sum of Fatal_raw" numFmtId="0" hierarchy="11" level="32767"/>
    <cacheField name="[Measures].[Sum of R0]" caption="Sum of R0" numFmtId="0" hierarchy="14" level="32767"/>
  </cacheFields>
  <cacheHierarchies count="18">
    <cacheHierarchy uniqueName="[DiseaseData].[ID]" caption="ID" attribute="1" defaultMemberUniqueName="[DiseaseData].[ID].[All]" allUniqueName="[DiseaseData].[ID].[All]" dimensionUniqueName="[DiseaseData]" displayFolder="" count="0" memberValueDatatype="20" unbalanced="0"/>
    <cacheHierarchy uniqueName="[DiseaseData].[Name]" caption="Name" attribute="1" defaultMemberUniqueName="[DiseaseData].[Name].[All]" allUniqueName="[DiseaseData].[Name].[All]" dimensionUniqueName="[DiseaseData]" displayFolder="" count="2" memberValueDatatype="130" unbalanced="0">
      <fieldsUsage count="2">
        <fieldUsage x="-1"/>
        <fieldUsage x="0"/>
      </fieldsUsage>
    </cacheHierarchy>
    <cacheHierarchy uniqueName="[DiseaseData].[R0]" caption="R0" attribute="1" defaultMemberUniqueName="[DiseaseData].[R0].[All]" allUniqueName="[DiseaseData].[R0].[All]" dimensionUniqueName="[DiseaseData]" displayFolder="" count="0" memberValueDatatype="5" unbalanced="0"/>
    <cacheHierarchy uniqueName="[DiseaseData].[CFR_adult]" caption="CFR_adult" attribute="1" defaultMemberUniqueName="[DiseaseData].[CFR_adult].[All]" allUniqueName="[DiseaseData].[CFR_adult].[All]" dimensionUniqueName="[DiseaseData]" displayFolder="" count="0" memberValueDatatype="5" unbalanced="0"/>
    <cacheHierarchy uniqueName="[DiseaseData].[CFR_child]" caption="CFR_child" attribute="1" defaultMemberUniqueName="[DiseaseData].[CFR_child].[All]" allUniqueName="[DiseaseData].[CFR_child].[All]" dimensionUniqueName="[DiseaseData]" displayFolder="" count="0" memberValueDatatype="130" unbalanced="0"/>
    <cacheHierarchy uniqueName="[DiseaseData].[Hits_news]" caption="Hits_news" attribute="1" defaultMemberUniqueName="[DiseaseData].[Hits_news].[All]" allUniqueName="[DiseaseData].[Hits_news].[All]" dimensionUniqueName="[DiseaseData]" displayFolder="" count="0" memberValueDatatype="20" unbalanced="0"/>
    <cacheHierarchy uniqueName="[DiseaseData].[Incidence_raw]" caption="Incidence_raw" attribute="1" defaultMemberUniqueName="[DiseaseData].[Incidence_raw].[All]" allUniqueName="[DiseaseData].[Incidence_raw].[All]" dimensionUniqueName="[DiseaseData]" displayFolder="" count="0" memberValueDatatype="5" unbalanced="0"/>
    <cacheHierarchy uniqueName="[DiseaseData].[Fatal_raw]" caption="Fatal_raw" attribute="1" defaultMemberUniqueName="[DiseaseData].[Fatal_raw].[All]" allUniqueName="[DiseaseData].[Fatal_raw].[All]" dimensionUniqueName="[DiseaseData]" displayFolder="" count="0" memberValueDatatype="5" unbalanced="0"/>
    <cacheHierarchy uniqueName="[Measures].[__XL_Count Table68]" caption="__XL_Count Table68" measure="1" displayFolder="" measureGroup="DiseaseData" count="0" hidden="1"/>
    <cacheHierarchy uniqueName="[Measures].[__No measures defined]" caption="__No measures defined" measure="1" displayFolder="" count="0" hidden="1"/>
    <cacheHierarchy uniqueName="[Measures].[Sum of Hits_news]" caption="Sum of Hits_news" measure="1" displayFolder="" measureGroup="DiseaseData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Fatal_raw]" caption="Sum of Fatal_raw" measure="1" displayFolder="" measureGroup="DiseaseData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Incidence_raw]" caption="Sum of Incidence_raw" measure="1" displayFolder="" measureGroup="DiseaseData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unt of R0]" caption="Count of R0" measure="1" displayFolder="" measureGroup="DiseaseData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R0]" caption="Sum of R0" measure="1" displayFolder="" measureGroup="DiseaseData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Name]" caption="Count of Name" measure="1" displayFolder="" measureGroup="DiseaseData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CFR_adult]" caption="Sum of CFR_adult" measure="1" displayFolder="" measureGroup="DiseaseData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CFR_child]" caption="Count of CFR_child" measure="1" displayFolder="" measureGroup="DiseaseData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2">
    <dimension name="DiseaseData" uniqueName="[DiseaseData]" caption="DiseaseData"/>
    <dimension measure="1" name="Measures" uniqueName="[Measures]" caption="Measures"/>
  </dimensions>
  <measureGroups count="1">
    <measureGroup name="DiseaseData" caption="DiseaseData"/>
  </measureGroups>
  <maps count="1">
    <map measureGroup="0" dimension="0"/>
  </maps>
  <extLst>
    <ext xmlns:x14="http://schemas.microsoft.com/office/spreadsheetml/2009/9/main" uri="{725AE2AE-9491-48be-B2B4-4EB974FC3084}">
      <x14:pivotCacheDefinition pivotCacheId="2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6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saveData="0" refreshedBy="Vodacom" refreshedDate="44384.720371180556" createdVersion="5" refreshedVersion="6" minRefreshableVersion="3" recordCount="0" supportSubquery="1" supportAdvancedDrill="1">
  <cacheSource type="external" connectionId="2">
    <extLst>
      <ext xmlns:x14="http://schemas.microsoft.com/office/spreadsheetml/2009/9/main" uri="{F057638F-6D5F-4e77-A914-E7F072B9BCA8}">
        <x14:sourceConnection name="ThisWorkbookDataModel"/>
      </ext>
    </extLst>
  </cacheSource>
  <cacheFields count="2">
    <cacheField name="[DiseaseData].[Name].[Name]" caption="Name" numFmtId="0" hierarchy="1" level="1">
      <sharedItems count="36">
        <s v="Bird flu"/>
        <s v="Campylobacter"/>
        <s v="Chickenpox"/>
        <s v="Chikungunya"/>
        <s v="Chlamydia"/>
        <s v="Cholera"/>
        <s v="COVID-19"/>
        <s v="Dengue fever"/>
        <s v="Diphtheria"/>
        <s v="Ebola"/>
        <s v="Echinococcosis"/>
        <s v="Gonorrhea"/>
        <s v="Hepatitis A"/>
        <s v="Hepatitis B"/>
        <s v="HIV"/>
        <s v="Leishmaniasis"/>
        <s v="Malaria"/>
        <s v="Marburg virus disease"/>
        <s v="Measles"/>
        <s v="Meningitis"/>
        <s v="MERS"/>
        <s v="Norovirus"/>
        <s v="Plague"/>
        <s v="Pneumonia"/>
        <s v="Rabies"/>
        <s v="SARS"/>
        <s v="Schistosomiasis"/>
        <s v="Seasonal flu"/>
        <s v="Shigellosis"/>
        <s v="Sleeping sickness"/>
        <s v="Smallpox"/>
        <s v="Tuberculosis"/>
        <s v="Typhoid"/>
        <s v="vCJD"/>
        <s v="Whooping cough"/>
        <s v="Yellow fever"/>
      </sharedItems>
    </cacheField>
    <cacheField name="[Measures].[Sum of Incidence_raw]" caption="Sum of Incidence_raw" numFmtId="0" hierarchy="12" level="32767"/>
  </cacheFields>
  <cacheHierarchies count="18">
    <cacheHierarchy uniqueName="[DiseaseData].[ID]" caption="ID" attribute="1" defaultMemberUniqueName="[DiseaseData].[ID].[All]" allUniqueName="[DiseaseData].[ID].[All]" dimensionUniqueName="[DiseaseData]" displayFolder="" count="0" memberValueDatatype="20" unbalanced="0"/>
    <cacheHierarchy uniqueName="[DiseaseData].[Name]" caption="Name" attribute="1" defaultMemberUniqueName="[DiseaseData].[Name].[All]" allUniqueName="[DiseaseData].[Name].[All]" dimensionUniqueName="[DiseaseData]" displayFolder="" count="2" memberValueDatatype="130" unbalanced="0">
      <fieldsUsage count="2">
        <fieldUsage x="-1"/>
        <fieldUsage x="0"/>
      </fieldsUsage>
    </cacheHierarchy>
    <cacheHierarchy uniqueName="[DiseaseData].[R0]" caption="R0" attribute="1" defaultMemberUniqueName="[DiseaseData].[R0].[All]" allUniqueName="[DiseaseData].[R0].[All]" dimensionUniqueName="[DiseaseData]" displayFolder="" count="0" memberValueDatatype="5" unbalanced="0"/>
    <cacheHierarchy uniqueName="[DiseaseData].[CFR_adult]" caption="CFR_adult" attribute="1" defaultMemberUniqueName="[DiseaseData].[CFR_adult].[All]" allUniqueName="[DiseaseData].[CFR_adult].[All]" dimensionUniqueName="[DiseaseData]" displayFolder="" count="0" memberValueDatatype="5" unbalanced="0"/>
    <cacheHierarchy uniqueName="[DiseaseData].[CFR_child]" caption="CFR_child" attribute="1" defaultMemberUniqueName="[DiseaseData].[CFR_child].[All]" allUniqueName="[DiseaseData].[CFR_child].[All]" dimensionUniqueName="[DiseaseData]" displayFolder="" count="0" memberValueDatatype="130" unbalanced="0"/>
    <cacheHierarchy uniqueName="[DiseaseData].[Hits_news]" caption="Hits_news" attribute="1" defaultMemberUniqueName="[DiseaseData].[Hits_news].[All]" allUniqueName="[DiseaseData].[Hits_news].[All]" dimensionUniqueName="[DiseaseData]" displayFolder="" count="0" memberValueDatatype="20" unbalanced="0"/>
    <cacheHierarchy uniqueName="[DiseaseData].[Incidence_raw]" caption="Incidence_raw" attribute="1" defaultMemberUniqueName="[DiseaseData].[Incidence_raw].[All]" allUniqueName="[DiseaseData].[Incidence_raw].[All]" dimensionUniqueName="[DiseaseData]" displayFolder="" count="0" memberValueDatatype="5" unbalanced="0"/>
    <cacheHierarchy uniqueName="[DiseaseData].[Fatal_raw]" caption="Fatal_raw" attribute="1" defaultMemberUniqueName="[DiseaseData].[Fatal_raw].[All]" allUniqueName="[DiseaseData].[Fatal_raw].[All]" dimensionUniqueName="[DiseaseData]" displayFolder="" count="0" memberValueDatatype="5" unbalanced="0"/>
    <cacheHierarchy uniqueName="[Measures].[__XL_Count Table68]" caption="__XL_Count Table68" measure="1" displayFolder="" measureGroup="DiseaseData" count="0" hidden="1"/>
    <cacheHierarchy uniqueName="[Measures].[__No measures defined]" caption="__No measures defined" measure="1" displayFolder="" count="0" hidden="1"/>
    <cacheHierarchy uniqueName="[Measures].[Sum of Hits_news]" caption="Sum of Hits_news" measure="1" displayFolder="" measureGroup="DiseaseData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Fatal_raw]" caption="Sum of Fatal_raw" measure="1" displayFolder="" measureGroup="DiseaseData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Incidence_raw]" caption="Sum of Incidence_raw" measure="1" displayFolder="" measureGroup="DiseaseData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unt of R0]" caption="Count of R0" measure="1" displayFolder="" measureGroup="DiseaseData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R0]" caption="Sum of R0" measure="1" displayFolder="" measureGroup="DiseaseData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Name]" caption="Count of Name" measure="1" displayFolder="" measureGroup="DiseaseData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CFR_adult]" caption="Sum of CFR_adult" measure="1" displayFolder="" measureGroup="DiseaseData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CFR_child]" caption="Count of CFR_child" measure="1" displayFolder="" measureGroup="DiseaseData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2">
    <dimension name="DiseaseData" uniqueName="[DiseaseData]" caption="DiseaseData"/>
    <dimension measure="1" name="Measures" uniqueName="[Measures]" caption="Measures"/>
  </dimensions>
  <measureGroups count="1">
    <measureGroup name="DiseaseData" caption="DiseaseData"/>
  </measureGroups>
  <maps count="1">
    <map measureGroup="0" dimension="0"/>
  </maps>
  <extLst>
    <ext xmlns:x14="http://schemas.microsoft.com/office/spreadsheetml/2009/9/main" uri="{725AE2AE-9491-48be-B2B4-4EB974FC3084}">
      <x14:pivotCacheDefinition pivotCacheId="1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6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saveData="0" refreshedBy="Vodacom" refreshedDate="44384.735395023148" createdVersion="5" refreshedVersion="6" minRefreshableVersion="3" recordCount="0" supportSubquery="1" supportAdvancedDrill="1">
  <cacheSource type="external" connectionId="2">
    <extLst>
      <ext xmlns:x14="http://schemas.microsoft.com/office/spreadsheetml/2009/9/main" uri="{F057638F-6D5F-4e77-A914-E7F072B9BCA8}">
        <x14:sourceConnection name="ThisWorkbookDataModel"/>
      </ext>
    </extLst>
  </cacheSource>
  <cacheFields count="4">
    <cacheField name="[DiseaseData].[Name].[Name]" caption="Name" numFmtId="0" hierarchy="1" level="1">
      <sharedItems count="35">
        <s v="Bird flu"/>
        <s v="Campylobacter"/>
        <s v="Chickenpox"/>
        <s v="Chikungunya"/>
        <s v="Chlamydia"/>
        <s v="Cholera"/>
        <s v="COVID-19"/>
        <s v="Dengue fever"/>
        <s v="Diphtheria"/>
        <s v="Ebola"/>
        <s v="Echinococcosis"/>
        <s v="Gonorrhea"/>
        <s v="Hepatitis A"/>
        <s v="Hepatitis B"/>
        <s v="HIV"/>
        <s v="Leishmaniasis"/>
        <s v="Malaria"/>
        <s v="Marburg virus disease"/>
        <s v="Measles"/>
        <s v="Meningitis"/>
        <s v="MERS"/>
        <s v="Plague"/>
        <s v="Pneumonia"/>
        <s v="Rabies"/>
        <s v="SARS"/>
        <s v="Schistosomiasis"/>
        <s v="Seasonal flu"/>
        <s v="Shigellosis"/>
        <s v="Sleeping sickness"/>
        <s v="Smallpox"/>
        <s v="Tuberculosis"/>
        <s v="Typhoid"/>
        <s v="vCJD"/>
        <s v="Whooping cough"/>
        <s v="Yellow fever"/>
      </sharedItems>
    </cacheField>
    <cacheField name="[Measures].[Sum of Incidence_raw]" caption="Sum of Incidence_raw" numFmtId="0" hierarchy="12" level="32767"/>
    <cacheField name="[Measures].[Sum of R0]" caption="Sum of R0" numFmtId="0" hierarchy="14" level="32767"/>
    <cacheField name="[Measures].[Sum of CFR_adult]" caption="Sum of CFR_adult" numFmtId="0" hierarchy="16" level="32767"/>
  </cacheFields>
  <cacheHierarchies count="18">
    <cacheHierarchy uniqueName="[DiseaseData].[ID]" caption="ID" attribute="1" defaultMemberUniqueName="[DiseaseData].[ID].[All]" allUniqueName="[DiseaseData].[ID].[All]" dimensionUniqueName="[DiseaseData]" displayFolder="" count="0" memberValueDatatype="20" unbalanced="0"/>
    <cacheHierarchy uniqueName="[DiseaseData].[Name]" caption="Name" attribute="1" defaultMemberUniqueName="[DiseaseData].[Name].[All]" allUniqueName="[DiseaseData].[Name].[All]" dimensionUniqueName="[DiseaseData]" displayFolder="" count="2" memberValueDatatype="130" unbalanced="0">
      <fieldsUsage count="2">
        <fieldUsage x="-1"/>
        <fieldUsage x="0"/>
      </fieldsUsage>
    </cacheHierarchy>
    <cacheHierarchy uniqueName="[DiseaseData].[R0]" caption="R0" attribute="1" defaultMemberUniqueName="[DiseaseData].[R0].[All]" allUniqueName="[DiseaseData].[R0].[All]" dimensionUniqueName="[DiseaseData]" displayFolder="" count="0" memberValueDatatype="5" unbalanced="0"/>
    <cacheHierarchy uniqueName="[DiseaseData].[CFR_adult]" caption="CFR_adult" attribute="1" defaultMemberUniqueName="[DiseaseData].[CFR_adult].[All]" allUniqueName="[DiseaseData].[CFR_adult].[All]" dimensionUniqueName="[DiseaseData]" displayFolder="" count="0" memberValueDatatype="5" unbalanced="0"/>
    <cacheHierarchy uniqueName="[DiseaseData].[CFR_child]" caption="CFR_child" attribute="1" defaultMemberUniqueName="[DiseaseData].[CFR_child].[All]" allUniqueName="[DiseaseData].[CFR_child].[All]" dimensionUniqueName="[DiseaseData]" displayFolder="" count="2" memberValueDatatype="130" unbalanced="0"/>
    <cacheHierarchy uniqueName="[DiseaseData].[Hits_news]" caption="Hits_news" attribute="1" defaultMemberUniqueName="[DiseaseData].[Hits_news].[All]" allUniqueName="[DiseaseData].[Hits_news].[All]" dimensionUniqueName="[DiseaseData]" displayFolder="" count="0" memberValueDatatype="20" unbalanced="0"/>
    <cacheHierarchy uniqueName="[DiseaseData].[Incidence_raw]" caption="Incidence_raw" attribute="1" defaultMemberUniqueName="[DiseaseData].[Incidence_raw].[All]" allUniqueName="[DiseaseData].[Incidence_raw].[All]" dimensionUniqueName="[DiseaseData]" displayFolder="" count="0" memberValueDatatype="5" unbalanced="0"/>
    <cacheHierarchy uniqueName="[DiseaseData].[Fatal_raw]" caption="Fatal_raw" attribute="1" defaultMemberUniqueName="[DiseaseData].[Fatal_raw].[All]" allUniqueName="[DiseaseData].[Fatal_raw].[All]" dimensionUniqueName="[DiseaseData]" displayFolder="" count="0" memberValueDatatype="5" unbalanced="0"/>
    <cacheHierarchy uniqueName="[Measures].[__XL_Count Table68]" caption="__XL_Count Table68" measure="1" displayFolder="" measureGroup="DiseaseData" count="0" hidden="1"/>
    <cacheHierarchy uniqueName="[Measures].[__No measures defined]" caption="__No measures defined" measure="1" displayFolder="" count="0" hidden="1"/>
    <cacheHierarchy uniqueName="[Measures].[Sum of Hits_news]" caption="Sum of Hits_news" measure="1" displayFolder="" measureGroup="DiseaseData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Fatal_raw]" caption="Sum of Fatal_raw" measure="1" displayFolder="" measureGroup="DiseaseData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Incidence_raw]" caption="Sum of Incidence_raw" measure="1" displayFolder="" measureGroup="DiseaseData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unt of R0]" caption="Count of R0" measure="1" displayFolder="" measureGroup="DiseaseData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R0]" caption="Sum of R0" measure="1" displayFolder="" measureGroup="DiseaseData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Name]" caption="Count of Name" measure="1" displayFolder="" measureGroup="DiseaseData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CFR_adult]" caption="Sum of CFR_adult" measure="1" displayFolder="" measureGroup="DiseaseData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CFR_child]" caption="Count of CFR_child" measure="1" displayFolder="" measureGroup="DiseaseData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2">
    <dimension name="DiseaseData" uniqueName="[DiseaseData]" caption="DiseaseData"/>
    <dimension measure="1" name="Measures" uniqueName="[Measures]" caption="Measures"/>
  </dimensions>
  <measureGroups count="1">
    <measureGroup name="DiseaseData" caption="DiseaseData"/>
  </measureGroups>
  <maps count="1">
    <map measureGroup="0" dimension="0"/>
  </maps>
  <extLst>
    <ext xmlns:x14="http://schemas.microsoft.com/office/spreadsheetml/2009/9/main" uri="{725AE2AE-9491-48be-B2B4-4EB974FC3084}">
      <x14:pivotCacheDefinition pivotCacheId="8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6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name="PivotChartTable8" cacheId="701" applyNumberFormats="0" applyBorderFormats="0" applyFontFormats="0" applyPatternFormats="0" applyAlignmentFormats="0" applyWidthHeightFormats="1" dataCaption="Values" updatedVersion="6" minRefreshableVersion="3" useAutoFormatting="1" subtotalHiddenItems="1" itemPrintTitles="1" createdVersion="5" indent="0" outline="1" outlineData="1" multipleFieldFilters="0" chartFormat="3">
  <location ref="A1:D37" firstHeaderRow="0" firstDataRow="1" firstDataCol="1"/>
  <pivotFields count="4">
    <pivotField axis="axisRow" allDrilled="1" showAll="0" dataSourceSort="1" defaultAttributeDrillState="1">
      <items count="36">
        <item s="1" x="0"/>
        <item s="1" x="1"/>
        <item s="1" x="2"/>
        <item s="1" x="3"/>
        <item s="1" x="4"/>
        <item s="1" x="5"/>
        <item s="1" x="6"/>
        <item s="1" x="7"/>
        <item s="1" x="8"/>
        <item s="1" x="9"/>
        <item s="1" x="10"/>
        <item s="1" x="11"/>
        <item s="1" x="12"/>
        <item s="1" x="13"/>
        <item s="1" x="14"/>
        <item s="1" x="15"/>
        <item s="1" x="16"/>
        <item s="1" x="17"/>
        <item s="1" x="18"/>
        <item s="1" x="19"/>
        <item s="1" x="20"/>
        <item s="1" x="21"/>
        <item s="1" x="22"/>
        <item s="1" x="23"/>
        <item s="1" x="24"/>
        <item s="1" x="25"/>
        <item s="1" x="26"/>
        <item s="1" x="27"/>
        <item s="1" x="28"/>
        <item s="1" x="29"/>
        <item s="1" x="30"/>
        <item s="1" x="31"/>
        <item s="1" x="32"/>
        <item s="1" x="33"/>
        <item s="1" x="34"/>
        <item t="default"/>
      </items>
    </pivotField>
    <pivotField dataField="1" showAll="0"/>
    <pivotField dataField="1" showAll="0"/>
    <pivotField dataField="1" showAll="0"/>
  </pivotFields>
  <rowFields count="1">
    <field x="0"/>
  </rowFields>
  <rowItems count="3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Incidence_raw" fld="1" showDataAs="percentOfCol" baseField="0" baseItem="30" numFmtId="10"/>
    <dataField name="Sum of R0" fld="2" showDataAs="percentOfCol" baseField="0" baseItem="30" numFmtId="10"/>
    <dataField name="Sum of CFR_adult" fld="3" showDataAs="percentOfCol" baseField="0" baseItem="30" numFmtId="10"/>
  </dataFields>
  <chartFormats count="3">
    <chartFormat chart="2" format="3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3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1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rowHierarchiesUsage count="1">
    <rowHierarchyUsage hierarchyUsage="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36" columnCount="3" cacheId="8">
        <x15:pivotRow count="3">
          <x15:c>
            <x15:v>1.1824939166350247E-6</x15:v>
          </x15:c>
          <x15:c>
            <x15:v>9.7879282218597072E-3</x15:v>
          </x15:c>
          <x15:c>
            <x15:v>0.11157888817856226</x15:v>
          </x15:c>
        </x15:pivotRow>
        <x15:pivotRow count="3">
          <x15:c>
            <x15:v>9.8250509415675369E-2</x15:v>
          </x15:c>
          <x15:c>
            <x15:v>0</x15:v>
          </x15:c>
          <x15:c>
            <x15:v>3.2203112558443499E-5</x15:v>
          </x15:c>
        </x15:pivotRow>
        <x15:pivotRow count="3">
          <x15:c>
            <x15:v>8.7600607314387069E-2</x15:v>
          </x15:c>
          <x15:c>
            <x15:v>6.933115823817293E-2</x15:v>
          </x15:c>
          <x15:c>
            <x15:v>2.2315777635712455E-5</x15:v>
          </x15:c>
        </x15:pivotRow>
        <x15:pivotRow count="3">
          <x15:c>
            <x15:v>4.0973414211403607E-4</x15:v>
          </x15:c>
          <x15:c>
            <x15:v>1.3866231647634585E-2</x15:v>
          </x15:c>
          <x15:c>
            <x15:v>1.8596481363093712E-4</x15:v>
          </x15:c>
        </x15:pivotRow>
        <x15:pivotRow count="3">
          <x15:c>
            <x15:v>4.3555146084629362E-2</x15:v>
          </x15:c>
          <x15:c>
            <x15:v>1.468189233278956E-2</x15:v>
          </x15:c>
          <x15:c>
            <x15:v>3.1614018317259308E-6</x15:v>
          </x15:c>
        </x15:pivotRow>
        <x15:pivotRow count="3">
          <x15:c>
            <x15:v>1.8821720196262192E-3</x15:v>
          </x15:c>
          <x15:c>
            <x15:v>7.7487765089722674E-2</x15:v>
          </x15:c>
          <x15:c>
            <x15:v>6.0042173456119705E-3</x15:v>
          </x15:c>
        </x15:pivotRow>
        <x15:pivotRow count="3">
          <x15:c>
            <x15:v>0.10219133535076297</x15:v>
          </x15:c>
          <x15:c>
            <x15:v>1.6313213703099513E-2</x15:v>
          </x15:c>
          <x15:c>
            <x15:v>3.7192962726187422E-3</x15:v>
          </x15:c>
        </x15:pivotRow>
        <x15:pivotRow count="3">
          <x15:c>
            <x15:v>5.975389642758671E-2</x15:v>
          </x15:c>
          <x15:c>
            <x15:v>8.9722675367047311E-2</x15:v>
          </x15:c>
          <x15:c>
            <x15:v>6.9364875484339547E-5</x15:v>
          </x15:c>
        </x15:pivotRow>
        <x15:pivotRow count="3">
          <x15:c>
            <x15:v>4.1960796631793855E-6</x15:v>
          </x15:c>
          <x15:c>
            <x15:v>2.0391517128874388E-2</x15:v>
          </x15:c>
          <x15:c>
            <x15:v>2.1096406352734399E-2</x15:v>
          </x15:c>
        </x15:pivotRow>
        <x15:pivotRow count="3">
          <x15:c>
            <x15:v>2.4289718072558289E-8</x15:v>
          </x15:c>
          <x15:c>
            <x15:v>1.5497553017944535E-2</x15:v>
          </x15:c>
          <x15:c>
            <x15:v>9.2982406815468557E-2</x15:v>
          </x15:c>
        </x15:pivotRow>
        <x15:pivotRow count="3">
          <x15:c>
            <x15:v>1.3151524508863758E-4</x15:v>
          </x15:c>
          <x15:c>
            <x15:v>6.5252854812398045E-3</x15:v>
          </x15:c>
          <x15:c>
            <x15:v>8.7738199071076125E-4</x15:v>
          </x15:c>
        </x15:pivotRow>
        <x15:pivotRow count="3">
          <x15:c>
            <x15:v>0.11278972797210786</x15:v>
          </x15:c>
          <x15:c>
            <x15:v>8.1566068515497563E-3</x15:v>
          </x15:c>
          <x15:c>
            <x15:v>3.3473666453568681E-6</x15:v>
          </x15:c>
        </x15:pivotRow>
        <x15:pivotRow count="3">
          <x15:c>
            <x15:v>9.4313215071393189E-2</x15:v>
          </x15:c>
          <x15:c>
            <x15:v>1.6313213703099513E-2</x15:v>
          </x15:c>
          <x15:c>
            <x15:v>1.5249114717736843E-5</x15:v>
          </x15:c>
        </x15:pivotRow>
        <x15:pivotRow count="3">
          <x15:c>
            <x15:v>7.0344437775921406E-2</x15:v>
          </x15:c>
          <x15:c>
            <x15:v>4.0783034257748776E-2</x15:v>
          </x15:c>
          <x15:c>
            <x15:v>2.0549111906218551E-4</x15:v>
          </x15:c>
        </x15:pivotRow>
        <x15:pivotRow count="3">
          <x15:c>
            <x15:v>1.1028204647356714E-3</x15:v>
          </x15:c>
          <x15:c>
            <x15:v>4.8939641109298535E-2</x15:v>
          </x15:c>
          <x15:c>
            <x15:v>9.8866147553937772E-2</x15:v>
          </x15:c>
        </x15:pivotRow>
        <x15:pivotRow count="3">
          <x15:c>
            <x15:v>4.7229165492613899E-4</x15:v>
          </x15:c>
          <x15:c>
            <x15:v>5.7096247960848282E-3</x15:v>
          </x15:c>
          <x15:c>
            <x15:v>3.5537875884872078E-3</x15:v>
          </x15:c>
        </x15:pivotRow>
        <x15:pivotRow count="3">
          <x15:c>
            <x15:v>0.12599358757385151</x15:v>
          </x15:c>
          <x15:c>
            <x15:v>0.13866231647634586</x15:v>
          </x15:c>
          <x15:c>
            <x15:v>3.7044190875282668E-4</x15:v>
          </x15:c>
        </x15:pivotRow>
        <x15:pivotRow count="3">
          <x15:c>
            <x15:v>1.3007433082985273E-8</x15:v>
          </x15:c>
          <x15:c>
            <x15:v>1.0603588907014683E-2</x15:v>
          </x15:c>
          <x15:c>
            <x15:v>9.2982406815468557E-2</x15:v>
          </x15:c>
        </x15:pivotRow>
        <x15:pivotRow count="3">
          <x15:c>
            <x15:v>5.2947570224953127E-3</x15:v>
          </x15:c>
          <x15:c>
            <x15:v>7.3409461663947795E-2</x15:v>
          </x15:c>
          <x15:c>
            <x15:v>1.342294024788104E-3</x15:v>
          </x15:c>
        </x15:pivotRow>
        <x15:pivotRow count="3">
          <x15:c>
            <x15:v>3.31909487550247E-4</x15:v>
          </x15:c>
          <x15:c>
            <x15:v>1.0603588907014683E-2</x15:v>
          </x15:c>
          <x15:c>
            <x15:v>6.9917562910450676E-2</x15:v>
          </x15:c>
        </x15:pivotRow>
        <x15:pivotRow count="3">
          <x15:c>
            <x15:v>2.2822132591055979E-7</x15:v>
          </x15:c>
          <x15:c>
            <x15:v>4.0783034257748782E-3</x15:v>
          </x15:c>
          <x15:c>
            <x15:v>6.6184938372270685E-2</x15:v>
          </x15:c>
        </x15:pivotRow>
        <x15:pivotRow count="3">
          <x15:c>
            <x15:v>3.8407402412305606E-7</x15:v>
          </x15:c>
          <x15:c>
            <x15:v>2.8548123980424146E-2</x15:v>
          </x15:c>
          <x15:c>
            <x15:v>2.7894722044640566E-2</x15:v>
          </x15:c>
        </x15:pivotRow>
        <x15:pivotRow count="3">
          <x15:c>
            <x15:v>1.8919902666160397E-2</x15:v>
          </x15:c>
          <x15:c>
            <x15:v>8.9722675367047318E-3</x15:v>
          </x15:c>
          <x15:c>
            <x15:v>9.2982406815468564E-3</x15:v>
          </x15:c>
        </x15:pivotRow>
        <x15:pivotRow count="3">
          <x15:c>
            <x15:v>7.8873681865440963E-6</x15:v>
          </x15:c>
          <x15:c>
            <x15:v>8.1566068515497563E-3</x15:v>
          </x15:c>
          <x15:c>
            <x15:v>1.8596481363093711E-3</x15:v>
          </x15:c>
        </x15:pivotRow>
        <x15:pivotRow count="3">
          <x15:c>
            <x15:v>0</x15:v>
          </x15:c>
          <x15:c>
            <x15:v>2.2838499184339313E-2</x15:v>
          </x15:c>
          <x15:c>
            <x15:v>1.7852622108569964E-2</x15:v>
          </x15:c>
        </x15:pivotRow>
        <x15:pivotRow count="3">
          <x15:c>
            <x15:v>4.2206406255818694E-2</x15:v>
          </x15:c>
          <x15:c>
            <x15:v>2.5285481239804244E-2</x15:v>
          </x15:c>
          <x15:c>
            <x15:v>3.5333314589878055E-5</x15:v>
          </x15:c>
        </x15:pivotRow>
        <x15:pivotRow count="3">
          <x15:c>
            <x15:v>2.3649878332700496E-3</x15:v>
          </x15:c>
          <x15:c>
            <x15:v>8.1566068515497563E-3</x15:v>
          </x15:c>
          <x15:c>
            <x15:v>1.8596481363093712E-4</x15:v>
          </x15:c>
        </x15:pivotRow>
        <x15:pivotRow count="3">
          <x15:c>
            <x15:v>0.11283918696266504</x15:v>
          </x15:c>
          <x15:c>
            <x15:v>1.2234910277324634E-2</x15:v>
          </x15:c>
          <x15:c>
            <x15:v>1.8596481363093711E-3</x15:v>
          </x15:c>
        </x15:pivotRow>
        <x15:pivotRow count="3">
          <x15:c>
            <x15:v>2.9362722549989666E-6</x15:v>
          </x15:c>
          <x15:c>
            <x15:v>1.1419249592169656E-2</x15:v>
          </x15:c>
          <x15:c>
            <x15:v>8.9741040113881315E-2</x15:v>
          </x15:c>
        </x15:pivotRow>
        <x15:pivotRow count="3">
          <x15:c>
            <x15:v>0</x15:v>
          </x15:c>
          <x15:c>
            <x15:v>4.0783034257748776E-2</x15:v>
          </x15:c>
          <x15:c>
            <x15:v>5.5789444089281132E-2</x15:v>
          </x15:c>
        </x15:pivotRow>
        <x15:pivotRow count="3">
          <x15:c>
            <x15:v>5.3326311098280442E-3</x15:v>
          </x15:c>
          <x15:c>
            <x15:v>1.8760195758564437E-2</x15:v>
          </x15:c>
          <x15:c>
            <x15:v>2.6221038721962131E-2</x15:v>
          </x15:c>
        </x15:pivotRow>
        <x15:pivotRow count="3">
          <x15:c>
            <x15:v>6.9612698919348688E-3</x15:v>
          </x15:c>
          <x15:c>
            <x15:v>9.7879282218597072E-3</x15:v>
          </x15:c>
          <x15:c>
            <x15:v>1.9230621377575206E-3</x15:v>
          </x15:c>
        </x15:pivotRow>
        <x15:pivotRow count="3">
          <x15:c>
            <x15:v>6.20809306233388E-9</x15:v>
          </x15:c>
          <x15:c>
            <x15:v>5.7096247960848282E-3</x15:v>
          </x15:c>
          <x15:c>
            <x15:v>0.18596481363093711</x15:v>
          </x15:c>
        </x15:pivotRow>
        <x15:pivotRow count="3">
          <x15:c>
            <x15:v>6.8746473360546904E-3</x15:v>
          </x15:c>
          <x15:c>
            <x15:v>7.3409461663947795E-2</x15:v>
          </x15:c>
          <x15:c>
            <x15:v>1.1157888817856228E-3</x15:v>
          </x15:c>
        </x15:pivotRow>
        <x15:pivotRow count="3">
          <x15:c>
            <x15:v>6.6446906801008218E-5</x15:v>
          </x15:c>
          <x15:c>
            <x15:v>3.507340946166395E-2</x15:v>
          </x15:c>
          <x15:c>
            <x15:v>1.024535947736922E-2</x15:v>
          </x15:c>
        </x15:pivotRow>
        <x15:pivotRow count="3">
          <x15:c>
            <x15:v>1</x15:v>
          </x15:c>
          <x15:c>
            <x15:v>1</x15:v>
          </x15:c>
          <x15:c>
            <x15:v>1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DiseaseData]"/>
      </x15:pivotTableUISettings>
    </ext>
  </extLst>
</pivotTableDefinition>
</file>

<file path=xl/pivotTables/pivotTable2.xml><?xml version="1.0" encoding="utf-8"?>
<pivotTableDefinition xmlns="http://schemas.openxmlformats.org/spreadsheetml/2006/main" name="PivotChartTable7" cacheId="560" applyNumberFormats="0" applyBorderFormats="0" applyFontFormats="0" applyPatternFormats="0" applyAlignmentFormats="0" applyWidthHeightFormats="1" dataCaption="Values" updatedVersion="6" minRefreshableVersion="3" useAutoFormatting="1" subtotalHiddenItems="1" itemPrintTitles="1" createdVersion="5" indent="0" outline="1" outlineData="1" multipleFieldFilters="0" chartFormat="1">
  <location ref="A1:B38" firstHeaderRow="1" firstDataRow="1" firstDataCol="1"/>
  <pivotFields count="2">
    <pivotField axis="axisRow" allDrilled="1" showAll="0" dataSourceSort="1" defaultAttributeDrillState="1">
      <items count="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t="default"/>
      </items>
    </pivotField>
    <pivotField dataField="1" showAll="0"/>
  </pivotFields>
  <rowFields count="1">
    <field x="0"/>
  </rowFields>
  <rowItems count="3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 t="grand">
      <x/>
    </i>
  </rowItems>
  <colItems count="1">
    <i/>
  </colItems>
  <dataFields count="1">
    <dataField name="Sum of R0" fld="1" baseField="0" baseItem="0"/>
  </dataFields>
  <chartFormats count="1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37" columnCount="1" cacheId="4">
        <x15:pivotRow count="1">
          <x15:c>
            <x15:v>1.2</x15:v>
          </x15:c>
        </x15:pivotRow>
        <x15:pivotRow count="1">
          <x15:c>
            <x15:v>0</x15:v>
          </x15:c>
        </x15:pivotRow>
        <x15:pivotRow count="1">
          <x15:c>
            <x15:v>8.5</x15:v>
          </x15:c>
        </x15:pivotRow>
        <x15:pivotRow count="1">
          <x15:c>
            <x15:v>1.7</x15:v>
          </x15:c>
        </x15:pivotRow>
        <x15:pivotRow count="1">
          <x15:c>
            <x15:v>1.8</x15:v>
          </x15:c>
        </x15:pivotRow>
        <x15:pivotRow count="1">
          <x15:c>
            <x15:v>9.5</x15:v>
          </x15:c>
        </x15:pivotRow>
        <x15:pivotRow count="1">
          <x15:c>
            <x15:v>2</x15:v>
          </x15:c>
        </x15:pivotRow>
        <x15:pivotRow count="1">
          <x15:c>
            <x15:v>11</x15:v>
          </x15:c>
        </x15:pivotRow>
        <x15:pivotRow count="1">
          <x15:c>
            <x15:v>2.5</x15:v>
          </x15:c>
        </x15:pivotRow>
        <x15:pivotRow count="1">
          <x15:c>
            <x15:v>1.9</x15:v>
          </x15:c>
        </x15:pivotRow>
        <x15:pivotRow count="1">
          <x15:c>
            <x15:v>0.8</x15:v>
          </x15:c>
        </x15:pivotRow>
        <x15:pivotRow count="1">
          <x15:c>
            <x15:v>1</x15:v>
          </x15:c>
        </x15:pivotRow>
        <x15:pivotRow count="1">
          <x15:c>
            <x15:v>2</x15:v>
          </x15:c>
        </x15:pivotRow>
        <x15:pivotRow count="1">
          <x15:c>
            <x15:v>5</x15:v>
          </x15:c>
        </x15:pivotRow>
        <x15:pivotRow count="1">
          <x15:c>
            <x15:v>6</x15:v>
          </x15:c>
        </x15:pivotRow>
        <x15:pivotRow count="1">
          <x15:c>
            <x15:v>0.7</x15:v>
          </x15:c>
        </x15:pivotRow>
        <x15:pivotRow count="1">
          <x15:c>
            <x15:v>17</x15:v>
          </x15:c>
        </x15:pivotRow>
        <x15:pivotRow count="1">
          <x15:c>
            <x15:v>1.3</x15:v>
          </x15:c>
        </x15:pivotRow>
        <x15:pivotRow count="1">
          <x15:c>
            <x15:v>9</x15:v>
          </x15:c>
        </x15:pivotRow>
        <x15:pivotRow count="1">
          <x15:c>
            <x15:v>1.3</x15:v>
          </x15:c>
        </x15:pivotRow>
        <x15:pivotRow count="1">
          <x15:c>
            <x15:v>0.5</x15:v>
          </x15:c>
        </x15:pivotRow>
        <x15:pivotRow count="1">
          <x15:c>
            <x15:v>7.8</x15:v>
          </x15:c>
        </x15:pivotRow>
        <x15:pivotRow count="1">
          <x15:c>
            <x15:v>3.5</x15:v>
          </x15:c>
        </x15:pivotRow>
        <x15:pivotRow count="1">
          <x15:c>
            <x15:v>1.1000000000000001</x15:v>
          </x15:c>
        </x15:pivotRow>
        <x15:pivotRow count="1">
          <x15:c>
            <x15:v>1</x15:v>
          </x15:c>
        </x15:pivotRow>
        <x15:pivotRow count="1">
          <x15:c>
            <x15:v>2.8</x15:v>
          </x15:c>
        </x15:pivotRow>
        <x15:pivotRow count="1">
          <x15:c>
            <x15:v>3.1</x15:v>
          </x15:c>
        </x15:pivotRow>
        <x15:pivotRow count="1">
          <x15:c>
            <x15:v>1</x15:v>
          </x15:c>
        </x15:pivotRow>
        <x15:pivotRow count="1">
          <x15:c>
            <x15:v>1.5</x15:v>
          </x15:c>
        </x15:pivotRow>
        <x15:pivotRow count="1">
          <x15:c>
            <x15:v>1.4</x15:v>
          </x15:c>
        </x15:pivotRow>
        <x15:pivotRow count="1">
          <x15:c>
            <x15:v>5</x15:v>
          </x15:c>
        </x15:pivotRow>
        <x15:pivotRow count="1">
          <x15:c>
            <x15:v>2.2999999999999998</x15:v>
          </x15:c>
        </x15:pivotRow>
        <x15:pivotRow count="1">
          <x15:c>
            <x15:v>1.2</x15:v>
          </x15:c>
        </x15:pivotRow>
        <x15:pivotRow count="1">
          <x15:c>
            <x15:v>0.7</x15:v>
          </x15:c>
        </x15:pivotRow>
        <x15:pivotRow count="1">
          <x15:c>
            <x15:v>9</x15:v>
          </x15:c>
        </x15:pivotRow>
        <x15:pivotRow count="1">
          <x15:c>
            <x15:v>4.3</x15:v>
          </x15:c>
        </x15:pivotRow>
        <x15:pivotRow count="1">
          <x15:c>
            <x15:v>130.4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DiseaseData]"/>
      </x15:pivotTableUISettings>
    </ext>
  </extLst>
</pivotTableDefinition>
</file>

<file path=xl/pivotTables/pivotTable3.xml><?xml version="1.0" encoding="utf-8"?>
<pivotTableDefinition xmlns="http://schemas.openxmlformats.org/spreadsheetml/2006/main" name="PivotChartTable6" cacheId="561" applyNumberFormats="0" applyBorderFormats="0" applyFontFormats="0" applyPatternFormats="0" applyAlignmentFormats="0" applyWidthHeightFormats="1" dataCaption="Values" updatedVersion="6" minRefreshableVersion="3" useAutoFormatting="1" subtotalHiddenItems="1" itemPrintTitles="1" createdVersion="5" indent="0" outline="1" outlineData="1" multipleFieldFilters="0" chartFormat="1">
  <location ref="A1:B38" firstHeaderRow="1" firstDataRow="1" firstDataCol="1"/>
  <pivotFields count="2">
    <pivotField axis="axisRow" allDrilled="1" showAll="0" dataSourceSort="1" defaultAttributeDrillState="1">
      <items count="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t="default"/>
      </items>
    </pivotField>
    <pivotField dataField="1" showAll="0"/>
  </pivotFields>
  <rowFields count="1">
    <field x="0"/>
  </rowFields>
  <rowItems count="3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 t="grand">
      <x/>
    </i>
  </rowItems>
  <colItems count="1">
    <i/>
  </colItems>
  <dataFields count="1">
    <dataField name="Sum of Fatal_raw" fld="1" showDataAs="percentOfTotal" baseField="0" baseItem="3" numFmtId="10"/>
  </dataFields>
  <pivotHierarchies count="1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37" columnCount="1" cacheId="3">
        <x15:pivotRow count="1">
          <x15:c>
            <x15:v>1.8872362080779848E-6</x15:v>
          </x15:c>
        </x15:pivotRow>
        <x15:pivotRow count="1">
          <x15:c>
            <x15:v>3.8998687775371513E-3</x15:v>
          </x15:c>
        </x15:pivotRow>
        <x15:pivotRow count="1">
          <x15:c>
            <x15:v>1.3076828331506534E-3</x15:v>
          </x15:c>
        </x15:pivotRow>
        <x15:pivotRow count="1">
          <x15:c>
            <x15:v>1.0484645600433248E-4</x15:v>
          </x15:c>
        </x15:pivotRow>
        <x15:pivotRow count="1">
          <x15:c>
            <x15:v>1.2455758973314699E-4</x15:v>
          </x15:c>
        </x15:pivotRow>
        <x15:pivotRow count="1">
          <x15:c>
            <x15:v>1.1026701777975647E-2</x15:v>
          </x15:c>
        </x15:pivotRow>
        <x15:pivotRow count="1">
          <x15:c>
            <x15:v>0.36314954010319817</x15:v>
          </x15:c>
        </x15:pivotRow>
        <x15:pivotRow count="1">
          <x15:c>
            <x15:v>3.9611358399712551E-3</x15:v>
          </x15:c>
        </x15:pivotRow>
        <x15:pivotRow count="1">
          <x15:c>
            <x15:v>1.1663604748721471E-4</x15:v>
          </x15:c>
        </x15:pivotRow>
        <x15:pivotRow count="1">
          <x15:c>
            <x15:v>4.1938582401732997E-7</x15:v>
          </x15:c>
        </x15:pivotRow>
        <x15:pivotRow count="1">
          <x15:c>
            <x15:v>1.3105928046079074E-3</x15:v>
          </x15:c>
        </x15:pivotRow>
        <x15:pivotRow count="1">
          <x15:c>
            <x15:v>3.5333255673460052E-4</x15:v>
          </x15:c>
        </x15:pivotRow>
        <x15:pivotRow count="1">
          <x15:c>
            <x15:v>5.5037417406625193E-4</x15:v>
          </x15:c>
        </x15:pivotRow>
        <x15:pivotRow count="1">
          <x15:c>
            <x15:v>1.0513844857919147E-2</x15:v>
          </x15:c>
        </x15:pivotRow>
        <x15:pivotRow count="1">
          <x15:c>
            <x15:v>0.10838511949976808</x15:v>
          </x15:c>
        </x15:pivotRow>
        <x15:pivotRow count="1">
          <x15:c>
            <x15:v>1.4331068492000332E-3</x15:v>
          </x15:c>
        </x15:pivotRow>
        <x15:pivotRow count="1">
          <x15:c>
            <x15:v>7.5442420989876635E-2</x15:v>
          </x15:c>
        </x15:pivotRow>
        <x15:pivotRow count="1">
          <x15:c>
            <x15:v>1.962958648292566E-6</x15:v>
          </x15:c>
        </x15:pivotRow>
        <x15:pivotRow count="1">
          <x15:c>
            <x15:v>7.1420839910081588E-3</x15:v>
          </x15:c>
        </x15:pivotRow>
        <x15:pivotRow count="1">
          <x15:c>
            <x15:v>1.3359964241568706E-2</x15:v>
          </x15:c>
        </x15:pivotRow>
        <x15:pivotRow count="1">
          <x15:c>
            <x15:v>1.410661407581717E-5</x15:v>
          </x15:c>
        </x15:pivotRow>
        <x15:pivotRow count="1">
          <x15:c>
            <x15:v>2.2278718589904607E-2</x15:v>
          </x15:c>
        </x15:pivotRow>
        <x15:pivotRow count="1">
          <x15:c>
            <x15:v>1.2246066061306034E-5</x15:v>
          </x15:c>
        </x15:pivotRow>
        <x15:pivotRow count="1">
          <x15:c>
            <x15:v>0.16775432960693198</x15:v>
          </x15:c>
        </x15:pivotRow>
        <x15:pivotRow count="1">
          <x15:c>
            <x15:v>1.3932624965205614E-3</x15:v>
          </x15:c>
        </x15:pivotRow>
        <x15:pivotRow count="1">
          <x15:c>
            <x15:v>0</x15:v>
          </x15:c>
        </x15:pivotRow>
        <x15:pivotRow count="1">
          <x15:c>
            <x15:v>1.0584008628307751E-3</x15:v>
          </x15:c>
        </x15:pivotRow>
        <x15:pivotRow count="1">
          <x15:c>
            <x15:v>4.9277834322036272E-2</x15:v>
          </x15:c>
        </x15:pivotRow>
        <x15:pivotRow count="1">
          <x15:c>
            <x15:v>6.8984774192610608E-3</x15:v>
          </x15:c>
        </x15:pivotRow>
        <x15:pivotRow count="1">
          <x15:c>
            <x15:v>2.3965030176426901E-4</x15:v>
          </x15:c>
        </x15:pivotRow>
        <x15:pivotRow count="1">
          <x15:c>
            <x15:v>0</x15:v>
          </x15:c>
        </x15:pivotRow>
        <x15:pivotRow count="1">
          <x15:c>
            <x15:v>0.12718471055863367</x15:v>
          </x15:c>
        </x15:pivotRow>
        <x15:pivotRow count="1">
          <x15:c>
            <x15:v>1.3438655098420155E-2</x15:v>
          </x15:c>
        </x15:pivotRow>
        <x15:pivotRow count="1">
          <x15:c>
            <x15:v>1.100887788045491E-6</x15:v>
          </x15:c>
        </x15:pivotRow>
        <x15:pivotRow count="1">
          <x15:c>
            <x15:v>7.654382593359061E-3</x15:v>
          </x15:c>
        </x15:pivotRow>
        <x15:pivotRow count="1">
          <x15:c>
            <x15:v>6.0804561192479532E-4</x15:v>
          </x15:c>
        </x15:pivotRow>
        <x15:pivotRow count="1">
          <x15:c>
            <x15:v>1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DiseaseData]"/>
      </x15:pivotTableUISettings>
    </ext>
  </extLst>
</pivotTableDefinition>
</file>

<file path=xl/pivotTables/pivotTable4.xml><?xml version="1.0" encoding="utf-8"?>
<pivotTableDefinition xmlns="http://schemas.openxmlformats.org/spreadsheetml/2006/main" name="PivotChartTable5" cacheId="562" applyNumberFormats="0" applyBorderFormats="0" applyFontFormats="0" applyPatternFormats="0" applyAlignmentFormats="0" applyWidthHeightFormats="1" dataCaption="Values" updatedVersion="6" minRefreshableVersion="3" useAutoFormatting="1" subtotalHiddenItems="1" itemPrintTitles="1" createdVersion="5" indent="0" outline="1" outlineData="1" multipleFieldFilters="0" chartFormat="2">
  <location ref="A1:D38" firstHeaderRow="0" firstDataRow="1" firstDataCol="1"/>
  <pivotFields count="4">
    <pivotField axis="axisRow" allDrilled="1" showAll="0" dataSourceSort="1" defaultAttributeDrillState="1">
      <items count="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t="default"/>
      </items>
    </pivotField>
    <pivotField dataField="1" showAll="0"/>
    <pivotField dataField="1" showAll="0"/>
    <pivotField dataField="1" showAll="0"/>
  </pivotFields>
  <rowFields count="1">
    <field x="0"/>
  </rowFields>
  <rowItems count="3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Incidence_raw" fld="1" showDataAs="percentOfCol" baseField="0" baseItem="3" numFmtId="10"/>
    <dataField name="Sum of Fatal_raw" fld="2" showDataAs="percentOfCol" baseField="0" baseItem="3" numFmtId="10"/>
    <dataField name="Sum of R0" fld="3" showDataAs="percentOfCol" baseField="0" baseItem="19" numFmtId="10"/>
  </dataFields>
  <chartFormats count="3"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1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rowHierarchiesUsage count="1">
    <rowHierarchyUsage hierarchyUsage="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37" columnCount="3" cacheId="2">
        <x15:pivotRow count="3">
          <x15:c>
            <x15:v>8.4168326762666885E-7</x15:v>
          </x15:c>
          <x15:c>
            <x15:v>1.8872362080779848E-6</x15:v>
          </x15:c>
          <x15:c>
            <x15:v>9.2024539877300603E-3</x15:v>
          </x15:c>
        </x15:pivotRow>
        <x15:pivotRow count="3">
          <x15:c>
            <x15:v>6.9933391324578278E-2</x15:v>
          </x15:c>
          <x15:c>
            <x15:v>3.8998687775371513E-3</x15:v>
          </x15:c>
          <x15:c>
            <x15:v>0</x15:v>
          </x15:c>
        </x15:pivotRow>
        <x15:pivotRow count="3">
          <x15:c>
            <x15:v>6.2352934229268644E-2</x15:v>
          </x15:c>
          <x15:c>
            <x15:v>1.3076828331506534E-3</x15:v>
          </x15:c>
          <x15:c>
            <x15:v>6.51840490797546E-2</x15:v>
          </x15:c>
        </x15:pivotRow>
        <x15:pivotRow count="3">
          <x15:c>
            <x15:v>2.9164325223264077E-4</x15:v>
          </x15:c>
          <x15:c>
            <x15:v>1.0484645600433248E-4</x15:v>
          </x15:c>
          <x15:c>
            <x15:v>1.303680981595092E-2</x15:v>
          </x15:c>
        </x15:pivotRow>
        <x15:pivotRow count="3">
          <x15:c>
            <x15:v>3.1001967251373774E-2</x15:v>
          </x15:c>
          <x15:c>
            <x15:v>1.2455758973314699E-4</x15:v>
          </x15:c>
          <x15:c>
            <x15:v>1.3803680981595092E-2</x15:v>
          </x15:c>
        </x15:pivotRow>
        <x15:pivotRow count="3">
          <x15:c>
            <x15:v>1.3397047320315659E-3</x15:v>
          </x15:c>
          <x15:c>
            <x15:v>1.1026701777975647E-2</x15:v>
          </x15:c>
          <x15:c>
            <x15:v>7.2852760736196315E-2</x15:v>
          </x15:c>
        </x15:pivotRow>
        <x15:pivotRow count="3">
          <x15:c>
            <x15:v>7.2738418228759996E-2</x15:v>
          </x15:c>
          <x15:c>
            <x15:v>0.36314954010319817</x15:v>
          </x15:c>
          <x15:c>
            <x15:v>1.5337423312883436E-2</x15:v>
          </x15:c>
        </x15:pivotRow>
        <x15:pivotRow count="3">
          <x15:c>
            <x15:v>4.2532019903929748E-2</x15:v>
          </x15:c>
          <x15:c>
            <x15:v>3.9611358399712551E-3</x15:v>
          </x15:c>
          <x15:c>
            <x15:v>8.4355828220858894E-2</x15:v>
          </x15:c>
        </x15:pivotRow>
        <x15:pivotRow count="3">
          <x15:c>
            <x15:v>2.9867130751732346E-6</x15:v>
          </x15:c>
          <x15:c>
            <x15:v>1.1663604748721471E-4</x15:v>
          </x15:c>
          <x15:c>
            <x15:v>1.9171779141104295E-2</x15:v>
          </x15:c>
        </x15:pivotRow>
        <x15:pivotRow count="3">
          <x15:c>
            <x15:v>1.7289094674769058E-8</x15:v>
          </x15:c>
          <x15:c>
            <x15:v>4.1938582401732997E-7</x15:v>
          </x15:c>
          <x15:c>
            <x15:v>1.4570552147239263E-2</x15:v>
          </x15:c>
        </x15:pivotRow>
        <x15:pivotRow count="3">
          <x15:c>
            <x15:v>9.3610782830853506E-5</x15:v>
          </x15:c>
          <x15:c>
            <x15:v>1.3105928046079074E-3</x15:v>
          </x15:c>
          <x15:c>
            <x15:v>6.1349693251533744E-3</x15:v>
          </x15:c>
        </x15:pivotRow>
        <x15:pivotRow count="3">
          <x15:c>
            <x15:v>8.0282211568947853E-2</x15:v>
          </x15:c>
          <x15:c>
            <x15:v>3.5333255673460052E-4</x15:v>
          </x15:c>
          <x15:c>
            <x15:v>7.6687116564417178E-3</x15:v>
          </x15:c>
        </x15:pivotRow>
        <x15:pivotRow count="3">
          <x15:c>
            <x15:v>6.7130878159238863E-2</x15:v>
          </x15:c>
          <x15:c>
            <x15:v>5.5037417406625193E-4</x15:v>
          </x15:c>
          <x15:c>
            <x15:v>1.5337423312883436E-2</x15:v>
          </x15:c>
        </x15:pivotRow>
        <x15:pivotRow count="3">
          <x15:c>
            <x15:v>5.0070224813573226E-2</x15:v>
          </x15:c>
          <x15:c>
            <x15:v>1.0513844857919147E-2</x15:v>
          </x15:c>
          <x15:c>
            <x15:v>3.834355828220859E-2</x15:v>
          </x15:c>
        </x15:pivotRow>
        <x15:pivotRow count="3">
          <x15:c>
            <x15:v>7.8497277601706017E-4</x15:v>
          </x15:c>
          <x15:c>
            <x15:v>0.10838511949976808</x15:v>
          </x15:c>
          <x15:c>
            <x15:v>4.6012269938650305E-2</x15:v>
          </x15:c>
        </x15:pivotRow>
        <x15:pivotRow count="3">
          <x15:c>
            <x15:v>3.3617084857590334E-4</x15:v>
          </x15:c>
          <x15:c>
            <x15:v>1.4331068492000332E-3</x15:v>
          </x15:c>
          <x15:c>
            <x15:v>5.3680981595092018E-3</x15:v>
          </x15:c>
        </x15:pivotRow>
        <x15:pivotRow count="3">
          <x15:c>
            <x15:v>8.9680541267340291E-2</x15:v>
          </x15:c>
          <x15:c>
            <x15:v>7.5442420989876635E-2</x15:v>
          </x15:c>
          <x15:c>
            <x15:v>0.1303680981595092</x15:v>
          </x15:c>
        </x15:pivotRow>
        <x15:pivotRow count="3">
          <x15:c>
            <x15:v>9.2585159438933581E-9</x15:v>
          </x15:c>
          <x15:c>
            <x15:v>1.962958648292566E-6</x15:v>
          </x15:c>
          <x15:c>
            <x15:v>9.9693251533742328E-3</x15:v>
          </x15:c>
        </x15:pivotRow>
        <x15:pivotRow count="3">
          <x15:c>
            <x15:v>3.7687368444691981E-3</x15:v>
          </x15:c>
          <x15:c>
            <x15:v>7.1420839910081588E-3</x15:v>
          </x15:c>
          <x15:c>
            <x15:v>6.901840490797545E-2</x15:v>
          </x15:c>
        </x15:pivotRow>
        <x15:pivotRow count="3">
          <x15:c>
            <x15:v>2.362487097037726E-4</x15:v>
          </x15:c>
          <x15:c>
            <x15:v>1.3359964241568706E-2</x15:v>
          </x15:c>
          <x15:c>
            <x15:v>9.9693251533742328E-3</x15:v>
          </x15:c>
        </x15:pivotRow>
        <x15:pivotRow count="3">
          <x15:c>
            <x15:v>1.624448706519471E-7</x15:v>
          </x15:c>
          <x15:c>
            <x15:v>1.410661407581717E-5</x15:v>
          </x15:c>
          <x15:c>
            <x15:v>3.8343558282208589E-3</x15:v>
          </x15:c>
        </x15:pivotRow>
        <x15:pivotRow count="3">
          <x15:c>
            <x15:v>0.28821344804731613</x15:v>
          </x15:c>
          <x15:c>
            <x15:v>2.2278718589904607E-2</x15:v>
          </x15:c>
          <x15:c>
            <x15:v>5.9815950920245393E-2</x15:v>
          </x15:c>
        </x15:pivotRow>
        <x15:pivotRow count="3">
          <x15:c>
            <x15:v>2.7337872532514202E-7</x15:v>
          </x15:c>
          <x15:c>
            <x15:v>1.2246066061306034E-5</x15:v>
          </x15:c>
          <x15:c>
            <x15:v>2.684049079754601E-2</x15:v>
          </x15:c>
        </x15:pivotRow>
        <x15:pivotRow count="3">
          <x15:c>
            <x15:v>1.3466932282026702E-2</x15:v>
          </x15:c>
          <x15:c>
            <x15:v>0.16775432960693198</x15:v>
          </x15:c>
          <x15:c>
            <x15:v>8.4355828220858894E-3</x15:v>
          </x15:c>
        </x15:pivotRow>
        <x15:pivotRow count="3">
          <x15:c>
            <x15:v>5.6141226054815161E-6</x15:v>
          </x15:c>
          <x15:c>
            <x15:v>1.3932624965205614E-3</x15:v>
          </x15:c>
          <x15:c>
            <x15:v>7.6687116564417178E-3</x15:v>
          </x15:c>
        </x15:pivotRow>
        <x15:pivotRow count="3">
          <x15:c>
            <x15:v>0</x15:v>
          </x15:c>
          <x15:c>
            <x15:v>0</x15:v>
          </x15:c>
          <x15:c>
            <x15:v>2.1472392638036807E-2</x15:v>
          </x15:c>
        </x15:pivotRow>
        <x15:pivotRow count="3">
          <x15:c>
            <x15:v>3.004195237914338E-2</x15:v>
          </x15:c>
          <x15:c>
            <x15:v>1.0584008628307751E-3</x15:v>
          </x15:c>
          <x15:c>
            <x15:v>2.3773006134969323E-2</x15:v>
          </x15:c>
        </x15:pivotRow>
        <x15:pivotRow count="3">
          <x15:c>
            <x15:v>1.6833665352533377E-3</x15:v>
          </x15:c>
          <x15:c>
            <x15:v>4.9277834322036272E-2</x15:v>
          </x15:c>
          <x15:c>
            <x15:v>7.6687116564417178E-3</x15:v>
          </x15:c>
        </x15:pivotRow>
        <x15:pivotRow count="3">
          <x15:c>
            <x15:v>8.0317415813299597E-2</x15:v>
          </x15:c>
          <x15:c>
            <x15:v>6.8984774192610608E-3</x15:v>
          </x15:c>
          <x15:c>
            <x15:v>1.1503067484662576E-2</x15:v>
          </x15:c>
        </x15:pivotRow>
        <x15:pivotRow count="3">
          <x15:c>
            <x15:v>2.0899991039800465E-6</x15:v>
          </x15:c>
          <x15:c>
            <x15:v>2.3965030176426901E-4</x15:v>
          </x15:c>
          <x15:c>
            <x15:v>1.0736196319018404E-2</x15:v>
          </x15:c>
        </x15:pivotRow>
        <x15:pivotRow count="3">
          <x15:c>
            <x15:v>0</x15:v>
          </x15:c>
          <x15:c>
            <x15:v>0</x15:v>
          </x15:c>
          <x15:c>
            <x15:v>3.834355828220859E-2</x15:v>
          </x15:c>
        </x15:pivotRow>
        <x15:pivotRow count="3">
          <x15:c>
            <x15:v>3.7956951105001177E-3</x15:v>
          </x15:c>
          <x15:c>
            <x15:v>0.12718471055863367</x15:v>
          </x15:c>
          <x15:c>
            <x15:v>1.763803680981595E-2</x15:v>
          </x15:c>
        </x15:pivotRow>
        <x15:pivotRow count="3">
          <x15:c>
            <x15:v>4.9549382935923534E-3</x15:v>
          </x15:c>
          <x15:c>
            <x15:v>1.3438655098420155E-2</x15:v>
          </x15:c>
          <x15:c>
            <x15:v>9.2024539877300603E-3</x15:v>
          </x15:c>
        </x15:pivotRow>
        <x15:pivotRow count="3">
          <x15:c>
            <x15:v>4.4188371550400114E-9</x15:v>
          </x15:c>
          <x15:c>
            <x15:v>1.100887788045491E-6</x15:v>
          </x15:c>
          <x15:c>
            <x15:v>5.3680981595092018E-3</x15:v>
          </x15:c>
        </x15:pivotRow>
        <x15:pivotRow count="3">
          <x15:c>
            <x15:v>4.8932815232210726E-3</x15:v>
          </x15:c>
          <x15:c>
            <x15:v>7.654382593359061E-3</x15:v>
          </x15:c>
          <x15:c>
            <x15:v>6.901840490797545E-2</x15:v>
          </x15:c>
        </x15:pivotRow>
        <x15:pivotRow count="3">
          <x15:c>
            <x15:v>4.7296014679810992E-5</x15:v>
          </x15:c>
          <x15:c>
            <x15:v>6.0804561192479532E-4</x15:v>
          </x15:c>
          <x15:c>
            <x15:v>3.2975460122699383E-2</x15:v>
          </x15:c>
        </x15:pivotRow>
        <x15:pivotRow count="3">
          <x15:c>
            <x15:v>1</x15:v>
          </x15:c>
          <x15:c>
            <x15:v>1</x15:v>
          </x15:c>
          <x15:c>
            <x15:v>1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DiseaseData]"/>
      </x15:pivotTableUISettings>
    </ext>
  </extLst>
</pivotTableDefinition>
</file>

<file path=xl/pivotTables/pivotTable5.xml><?xml version="1.0" encoding="utf-8"?>
<pivotTableDefinition xmlns="http://schemas.openxmlformats.org/spreadsheetml/2006/main" name="PivotChartTable4" cacheId="563" applyNumberFormats="0" applyBorderFormats="0" applyFontFormats="0" applyPatternFormats="0" applyAlignmentFormats="0" applyWidthHeightFormats="1" dataCaption="Values" updatedVersion="6" minRefreshableVersion="3" useAutoFormatting="1" subtotalHiddenItems="1" itemPrintTitles="1" createdVersion="5" indent="0" outline="1" outlineData="1" multipleFieldFilters="0" chartFormat="1">
  <location ref="A1:B38" firstHeaderRow="1" firstDataRow="1" firstDataCol="1"/>
  <pivotFields count="2">
    <pivotField axis="axisRow" allDrilled="1" showAll="0" dataSourceSort="1" defaultAttributeDrillState="1">
      <items count="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t="default"/>
      </items>
    </pivotField>
    <pivotField dataField="1" showAll="0"/>
  </pivotFields>
  <rowFields count="1">
    <field x="0"/>
  </rowFields>
  <rowItems count="3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 t="grand">
      <x/>
    </i>
  </rowItems>
  <colItems count="1">
    <i/>
  </colItems>
  <dataFields count="1">
    <dataField name="Sum of Incidence_raw" fld="1" showDataAs="percentOfTotal" baseField="0" baseItem="4" numFmtId="1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37" columnCount="1" cacheId="1">
        <x15:pivotRow count="1">
          <x15:c>
            <x15:v>8.4168326762666885E-7</x15:v>
          </x15:c>
        </x15:pivotRow>
        <x15:pivotRow count="1">
          <x15:c>
            <x15:v>6.9933391324578278E-2</x15:v>
          </x15:c>
        </x15:pivotRow>
        <x15:pivotRow count="1">
          <x15:c>
            <x15:v>6.2352934229268644E-2</x15:v>
          </x15:c>
        </x15:pivotRow>
        <x15:pivotRow count="1">
          <x15:c>
            <x15:v>2.9164325223264077E-4</x15:v>
          </x15:c>
        </x15:pivotRow>
        <x15:pivotRow count="1">
          <x15:c>
            <x15:v>3.1001967251373774E-2</x15:v>
          </x15:c>
        </x15:pivotRow>
        <x15:pivotRow count="1">
          <x15:c>
            <x15:v>1.3397047320315659E-3</x15:v>
          </x15:c>
        </x15:pivotRow>
        <x15:pivotRow count="1">
          <x15:c>
            <x15:v>7.2738418228759996E-2</x15:v>
          </x15:c>
        </x15:pivotRow>
        <x15:pivotRow count="1">
          <x15:c>
            <x15:v>4.2532019903929748E-2</x15:v>
          </x15:c>
        </x15:pivotRow>
        <x15:pivotRow count="1">
          <x15:c>
            <x15:v>2.9867130751732346E-6</x15:v>
          </x15:c>
        </x15:pivotRow>
        <x15:pivotRow count="1">
          <x15:c>
            <x15:v>1.7289094674769058E-8</x15:v>
          </x15:c>
        </x15:pivotRow>
        <x15:pivotRow count="1">
          <x15:c>
            <x15:v>9.3610782830853506E-5</x15:v>
          </x15:c>
        </x15:pivotRow>
        <x15:pivotRow count="1">
          <x15:c>
            <x15:v>8.0282211568947853E-2</x15:v>
          </x15:c>
        </x15:pivotRow>
        <x15:pivotRow count="1">
          <x15:c>
            <x15:v>6.7130878159238863E-2</x15:v>
          </x15:c>
        </x15:pivotRow>
        <x15:pivotRow count="1">
          <x15:c>
            <x15:v>5.0070224813573226E-2</x15:v>
          </x15:c>
        </x15:pivotRow>
        <x15:pivotRow count="1">
          <x15:c>
            <x15:v>7.8497277601706017E-4</x15:v>
          </x15:c>
        </x15:pivotRow>
        <x15:pivotRow count="1">
          <x15:c>
            <x15:v>3.3617084857590334E-4</x15:v>
          </x15:c>
        </x15:pivotRow>
        <x15:pivotRow count="1">
          <x15:c>
            <x15:v>8.9680541267340291E-2</x15:v>
          </x15:c>
        </x15:pivotRow>
        <x15:pivotRow count="1">
          <x15:c>
            <x15:v>9.2585159438933581E-9</x15:v>
          </x15:c>
        </x15:pivotRow>
        <x15:pivotRow count="1">
          <x15:c>
            <x15:v>3.7687368444691981E-3</x15:v>
          </x15:c>
        </x15:pivotRow>
        <x15:pivotRow count="1">
          <x15:c>
            <x15:v>2.362487097037726E-4</x15:v>
          </x15:c>
        </x15:pivotRow>
        <x15:pivotRow count="1">
          <x15:c>
            <x15:v>1.624448706519471E-7</x15:v>
          </x15:c>
        </x15:pivotRow>
        <x15:pivotRow count="1">
          <x15:c>
            <x15:v>0.28821344804731613</x15:v>
          </x15:c>
        </x15:pivotRow>
        <x15:pivotRow count="1">
          <x15:c>
            <x15:v>2.7337872532514202E-7</x15:v>
          </x15:c>
        </x15:pivotRow>
        <x15:pivotRow count="1">
          <x15:c>
            <x15:v>1.3466932282026702E-2</x15:v>
          </x15:c>
        </x15:pivotRow>
        <x15:pivotRow count="1">
          <x15:c>
            <x15:v>5.6141226054815161E-6</x15:v>
          </x15:c>
        </x15:pivotRow>
        <x15:pivotRow count="1">
          <x15:c>
            <x15:v>0</x15:v>
          </x15:c>
        </x15:pivotRow>
        <x15:pivotRow count="1">
          <x15:c>
            <x15:v>3.004195237914338E-2</x15:v>
          </x15:c>
        </x15:pivotRow>
        <x15:pivotRow count="1">
          <x15:c>
            <x15:v>1.6833665352533377E-3</x15:v>
          </x15:c>
        </x15:pivotRow>
        <x15:pivotRow count="1">
          <x15:c>
            <x15:v>8.0317415813299597E-2</x15:v>
          </x15:c>
        </x15:pivotRow>
        <x15:pivotRow count="1">
          <x15:c>
            <x15:v>2.0899991039800465E-6</x15:v>
          </x15:c>
        </x15:pivotRow>
        <x15:pivotRow count="1">
          <x15:c>
            <x15:v>0</x15:v>
          </x15:c>
        </x15:pivotRow>
        <x15:pivotRow count="1">
          <x15:c>
            <x15:v>3.7956951105001177E-3</x15:v>
          </x15:c>
        </x15:pivotRow>
        <x15:pivotRow count="1">
          <x15:c>
            <x15:v>4.9549382935923534E-3</x15:v>
          </x15:c>
        </x15:pivotRow>
        <x15:pivotRow count="1">
          <x15:c>
            <x15:v>4.4188371550400114E-9</x15:v>
          </x15:c>
        </x15:pivotRow>
        <x15:pivotRow count="1">
          <x15:c>
            <x15:v>4.8932815232210726E-3</x15:v>
          </x15:c>
        </x15:pivotRow>
        <x15:pivotRow count="1">
          <x15:c>
            <x15:v>4.7296014679810992E-5</x15:v>
          </x15:c>
        </x15:pivotRow>
        <x15:pivotRow count="1">
          <x15:c>
            <x15:v>1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DiseaseData]"/>
      </x15:pivotTableUISettings>
    </ext>
  </extLst>
</pivotTableDefinition>
</file>

<file path=xl/tables/table1.xml><?xml version="1.0" encoding="utf-8"?>
<table xmlns="http://schemas.openxmlformats.org/spreadsheetml/2006/main" id="1" name="Table1" displayName="Table1" ref="A1:D4" totalsRowCount="1">
  <autoFilter ref="A1:D3"/>
  <tableColumns count="4">
    <tableColumn id="1" name="Date" dataDxfId="22" totalsRowDxfId="21"/>
    <tableColumn id="2" name="Cases*" totalsRowFunction="custom" dataDxfId="23" totalsRowDxfId="20">
      <totalsRowFormula>B3-B2</totalsRowFormula>
    </tableColumn>
    <tableColumn id="3" name="Deaths*" totalsRowFunction="custom" dataDxfId="25" totalsRowDxfId="19">
      <totalsRowFormula>C3-C2</totalsRowFormula>
    </tableColumn>
    <tableColumn id="4" name="Ratio" totalsRowFunction="custom" dataDxfId="24" totalsRowDxfId="18">
      <calculatedColumnFormula>Table1[[#This Row],[Deaths*]]/Table1[[#This Row],[Cases*]]</calculatedColumnFormula>
      <totalsRowFormula>Table1[[#Totals],[Deaths*]]/Table1[[#Totals],[Cases*]]</totalsRow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6" name="Table6" displayName="Table6" ref="A3:H61" totalsRowShown="0" headerRowDxfId="9" headerRowCellStyle="Normal 2">
  <autoFilter ref="A3:H61"/>
  <sortState ref="A4:H61">
    <sortCondition descending="1" ref="H3:H61"/>
  </sortState>
  <tableColumns count="8">
    <tableColumn id="1" name="ID" dataDxfId="17" dataCellStyle="Normal 2"/>
    <tableColumn id="2" name="Name" dataDxfId="16" dataCellStyle="Normal 2"/>
    <tableColumn id="4" name="R0" dataDxfId="15" dataCellStyle="Normal 2"/>
    <tableColumn id="5" name="CFR_adult" dataDxfId="14" dataCellStyle="Normal 2"/>
    <tableColumn id="6" name="CFR_child" dataDxfId="13" dataCellStyle="Normal 2"/>
    <tableColumn id="7" name="Hits_news" dataDxfId="12" dataCellStyle="Normal 2"/>
    <tableColumn id="8" name="Incidence_raw" dataDxfId="11" dataCellStyle="Normal 2"/>
    <tableColumn id="9" name="Fatal_raw" dataDxfId="10" dataCellStyle="Normal 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7" name="Table68" displayName="Table68" ref="A3:H39" totalsRowShown="0" headerRowDxfId="8" headerRowCellStyle="Normal 2">
  <autoFilter ref="A3:H39"/>
  <sortState ref="A4:H42">
    <sortCondition ref="C3:C42"/>
  </sortState>
  <tableColumns count="8">
    <tableColumn id="1" name="ID" dataDxfId="7" dataCellStyle="Normal 2"/>
    <tableColumn id="2" name="Name" dataDxfId="6" dataCellStyle="Normal 2"/>
    <tableColumn id="4" name="R0" dataDxfId="5" dataCellStyle="Normal 2"/>
    <tableColumn id="5" name="CFR_adult" dataDxfId="4" dataCellStyle="Normal 2"/>
    <tableColumn id="6" name="CFR_child" dataDxfId="3" dataCellStyle="Normal 2"/>
    <tableColumn id="7" name="Hits_news" dataDxfId="2" dataCellStyle="Normal 2"/>
    <tableColumn id="8" name="Incidence_raw" dataDxfId="1" dataCellStyle="Normal 2"/>
    <tableColumn id="9" name="Fatal_raw" dataDxfId="0" dataCellStyle="Normal 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2"/>
  <sheetViews>
    <sheetView workbookViewId="0">
      <selection activeCell="D7" sqref="D7"/>
    </sheetView>
  </sheetViews>
  <sheetFormatPr defaultRowHeight="15" x14ac:dyDescent="0.25"/>
  <cols>
    <col min="1" max="1" width="12.5703125" customWidth="1"/>
    <col min="2" max="2" width="39.140625" bestFit="1" customWidth="1"/>
    <col min="3" max="3" width="39.140625" customWidth="1"/>
    <col min="4" max="4" width="19" customWidth="1"/>
    <col min="5" max="6" width="16.85546875" customWidth="1"/>
    <col min="7" max="7" width="12.7109375" bestFit="1" customWidth="1"/>
    <col min="8" max="8" width="14.42578125" bestFit="1" customWidth="1"/>
    <col min="9" max="9" width="11.140625" bestFit="1" customWidth="1"/>
  </cols>
  <sheetData>
    <row r="1" spans="1:9" x14ac:dyDescent="0.25">
      <c r="A1" s="1" t="s">
        <v>0</v>
      </c>
      <c r="B1" s="1" t="s">
        <v>0</v>
      </c>
      <c r="C1" s="49" t="s">
        <v>0</v>
      </c>
      <c r="D1" s="4" t="s">
        <v>71</v>
      </c>
      <c r="E1" s="4" t="s">
        <v>72</v>
      </c>
      <c r="F1" s="39" t="s">
        <v>72</v>
      </c>
      <c r="G1" s="14" t="s">
        <v>78</v>
      </c>
      <c r="H1" s="18" t="s">
        <v>81</v>
      </c>
      <c r="I1" s="22" t="s">
        <v>84</v>
      </c>
    </row>
    <row r="2" spans="1:9" ht="102" x14ac:dyDescent="0.25">
      <c r="A2" s="3" t="s">
        <v>70</v>
      </c>
      <c r="B2" s="3" t="s">
        <v>3</v>
      </c>
      <c r="C2" s="51" t="s">
        <v>95</v>
      </c>
      <c r="D2" s="24" t="s">
        <v>75</v>
      </c>
      <c r="E2" s="24" t="s">
        <v>76</v>
      </c>
      <c r="F2" s="41" t="s">
        <v>93</v>
      </c>
      <c r="G2" s="24" t="s">
        <v>80</v>
      </c>
      <c r="H2" s="24" t="s">
        <v>83</v>
      </c>
      <c r="I2" s="24" t="s">
        <v>86</v>
      </c>
    </row>
    <row r="3" spans="1:9" x14ac:dyDescent="0.25">
      <c r="A3" s="2" t="s">
        <v>1</v>
      </c>
      <c r="B3" s="2" t="s">
        <v>2</v>
      </c>
      <c r="C3" s="50" t="s">
        <v>94</v>
      </c>
      <c r="D3" s="5" t="s">
        <v>73</v>
      </c>
      <c r="E3" s="5" t="s">
        <v>74</v>
      </c>
      <c r="F3" s="40" t="s">
        <v>92</v>
      </c>
      <c r="G3" s="15" t="s">
        <v>79</v>
      </c>
      <c r="H3" s="19" t="s">
        <v>82</v>
      </c>
      <c r="I3" s="23" t="s">
        <v>85</v>
      </c>
    </row>
    <row r="4" spans="1:9" x14ac:dyDescent="0.25">
      <c r="A4" s="27">
        <v>79</v>
      </c>
      <c r="B4" s="28" t="s">
        <v>4</v>
      </c>
      <c r="C4" s="52" t="s">
        <v>96</v>
      </c>
      <c r="D4" s="6">
        <v>2</v>
      </c>
      <c r="E4" s="7">
        <v>0.02</v>
      </c>
      <c r="F4" s="42" t="s">
        <v>77</v>
      </c>
      <c r="G4" s="17">
        <v>1100000000</v>
      </c>
      <c r="H4" s="20">
        <v>172840357</v>
      </c>
      <c r="I4" s="25">
        <v>3463632</v>
      </c>
    </row>
    <row r="5" spans="1:9" x14ac:dyDescent="0.25">
      <c r="A5" s="29">
        <v>1</v>
      </c>
      <c r="B5" s="28" t="s">
        <v>5</v>
      </c>
      <c r="C5" s="52" t="s">
        <v>97</v>
      </c>
      <c r="D5" s="6">
        <v>0</v>
      </c>
      <c r="E5" s="9">
        <v>0.2</v>
      </c>
      <c r="F5" s="43">
        <v>0.14000000000000001</v>
      </c>
      <c r="G5" s="17">
        <v>25600</v>
      </c>
      <c r="H5" s="20" t="s">
        <v>77</v>
      </c>
      <c r="I5" s="25" t="s">
        <v>77</v>
      </c>
    </row>
    <row r="6" spans="1:9" x14ac:dyDescent="0.25">
      <c r="A6" s="29">
        <v>2</v>
      </c>
      <c r="B6" s="28" t="s">
        <v>5</v>
      </c>
      <c r="C6" s="52" t="s">
        <v>98</v>
      </c>
      <c r="D6" s="6">
        <v>0</v>
      </c>
      <c r="E6" s="9">
        <v>0.5</v>
      </c>
      <c r="F6" s="43">
        <v>0.65</v>
      </c>
      <c r="G6" s="17">
        <v>25600</v>
      </c>
      <c r="H6" s="20" t="s">
        <v>77</v>
      </c>
      <c r="I6" s="25" t="s">
        <v>77</v>
      </c>
    </row>
    <row r="7" spans="1:9" x14ac:dyDescent="0.25">
      <c r="A7" s="29">
        <v>3</v>
      </c>
      <c r="B7" s="28" t="s">
        <v>5</v>
      </c>
      <c r="C7" s="52" t="s">
        <v>99</v>
      </c>
      <c r="D7" s="6">
        <v>0</v>
      </c>
      <c r="E7" s="9">
        <v>0.8</v>
      </c>
      <c r="F7" s="43">
        <v>0.6</v>
      </c>
      <c r="G7" s="17">
        <v>25600</v>
      </c>
      <c r="H7" s="20" t="s">
        <v>77</v>
      </c>
      <c r="I7" s="25" t="s">
        <v>77</v>
      </c>
    </row>
    <row r="8" spans="1:9" x14ac:dyDescent="0.25">
      <c r="A8" s="29">
        <v>4</v>
      </c>
      <c r="B8" s="28" t="s">
        <v>6</v>
      </c>
      <c r="C8" s="61"/>
      <c r="D8" s="6" t="s">
        <v>77</v>
      </c>
      <c r="E8" s="9">
        <v>6.3E-2</v>
      </c>
      <c r="F8" s="44">
        <v>1.4999999999999999E-2</v>
      </c>
      <c r="G8" s="17">
        <v>2760</v>
      </c>
      <c r="H8" s="20" t="s">
        <v>77</v>
      </c>
      <c r="I8" s="25" t="s">
        <v>77</v>
      </c>
    </row>
    <row r="9" spans="1:9" x14ac:dyDescent="0.25">
      <c r="A9" s="29">
        <v>5</v>
      </c>
      <c r="B9" s="28" t="s">
        <v>7</v>
      </c>
      <c r="C9" s="49"/>
      <c r="D9" s="6">
        <v>0</v>
      </c>
      <c r="E9" s="10">
        <v>1.7316777260000001E-4</v>
      </c>
      <c r="F9" s="45">
        <v>2.888408953E-4</v>
      </c>
      <c r="G9" s="17">
        <v>5770</v>
      </c>
      <c r="H9" s="20">
        <v>166175078</v>
      </c>
      <c r="I9" s="25">
        <v>37196</v>
      </c>
    </row>
    <row r="10" spans="1:9" x14ac:dyDescent="0.25">
      <c r="A10" s="29">
        <v>6</v>
      </c>
      <c r="B10" s="28" t="s">
        <v>8</v>
      </c>
      <c r="C10" s="52" t="s">
        <v>100</v>
      </c>
      <c r="D10" s="6">
        <v>8.5</v>
      </c>
      <c r="E10" s="11">
        <v>1.2E-4</v>
      </c>
      <c r="F10" s="46">
        <v>6.0000000000000002E-5</v>
      </c>
      <c r="G10" s="17">
        <v>5710</v>
      </c>
      <c r="H10" s="20">
        <v>148162465.92399999</v>
      </c>
      <c r="I10" s="25">
        <v>12472.360850200001</v>
      </c>
    </row>
    <row r="11" spans="1:9" x14ac:dyDescent="0.25">
      <c r="A11" s="29">
        <v>7</v>
      </c>
      <c r="B11" s="28" t="s">
        <v>9</v>
      </c>
      <c r="C11" s="61"/>
      <c r="D11" s="6">
        <v>1.7</v>
      </c>
      <c r="E11" s="9">
        <v>1E-3</v>
      </c>
      <c r="F11" s="44">
        <v>2.8000000000000001E-2</v>
      </c>
      <c r="G11" s="17">
        <v>39400</v>
      </c>
      <c r="H11" s="20">
        <v>693000</v>
      </c>
      <c r="I11" s="25">
        <v>1000</v>
      </c>
    </row>
    <row r="12" spans="1:9" x14ac:dyDescent="0.25">
      <c r="A12" s="29">
        <v>8</v>
      </c>
      <c r="B12" s="28" t="s">
        <v>10</v>
      </c>
      <c r="C12" s="69"/>
      <c r="D12" s="6">
        <v>9.5</v>
      </c>
      <c r="E12" s="9">
        <v>3.2286846250000001E-2</v>
      </c>
      <c r="F12" s="44">
        <v>3.228313453E-2</v>
      </c>
      <c r="G12" s="17">
        <v>53500</v>
      </c>
      <c r="H12" s="20">
        <v>3183394</v>
      </c>
      <c r="I12" s="25">
        <v>105170</v>
      </c>
    </row>
    <row r="13" spans="1:9" x14ac:dyDescent="0.25">
      <c r="A13" s="29">
        <v>9</v>
      </c>
      <c r="B13" s="28" t="s">
        <v>11</v>
      </c>
      <c r="C13" s="70"/>
      <c r="D13" s="6">
        <v>2</v>
      </c>
      <c r="E13" s="10">
        <v>0</v>
      </c>
      <c r="F13" s="45">
        <v>0</v>
      </c>
      <c r="G13" s="17">
        <v>10100</v>
      </c>
      <c r="H13" s="20" t="s">
        <v>77</v>
      </c>
      <c r="I13" s="25" t="s">
        <v>77</v>
      </c>
    </row>
    <row r="14" spans="1:9" x14ac:dyDescent="0.25">
      <c r="A14" s="29">
        <v>10</v>
      </c>
      <c r="B14" s="28" t="s">
        <v>12</v>
      </c>
      <c r="C14" s="61"/>
      <c r="D14" s="6">
        <v>11</v>
      </c>
      <c r="E14" s="10">
        <v>3.7300000000000001E-4</v>
      </c>
      <c r="F14" s="45">
        <v>3.7599999999999998E-4</v>
      </c>
      <c r="G14" s="17">
        <v>7000</v>
      </c>
      <c r="H14" s="20">
        <v>101064192.529</v>
      </c>
      <c r="I14" s="25">
        <v>37780.350342099999</v>
      </c>
    </row>
    <row r="15" spans="1:9" x14ac:dyDescent="0.25">
      <c r="A15" s="29">
        <v>11</v>
      </c>
      <c r="B15" s="28" t="s">
        <v>12</v>
      </c>
      <c r="C15" s="71" t="s">
        <v>101</v>
      </c>
      <c r="D15" s="6">
        <v>11</v>
      </c>
      <c r="E15" s="9">
        <v>0.2</v>
      </c>
      <c r="F15" s="42" t="s">
        <v>77</v>
      </c>
      <c r="G15" s="17">
        <v>7000</v>
      </c>
      <c r="H15" s="20">
        <v>101064192.529</v>
      </c>
      <c r="I15" s="25">
        <v>37780.350342099999</v>
      </c>
    </row>
    <row r="16" spans="1:9" x14ac:dyDescent="0.25">
      <c r="A16" s="29">
        <v>12</v>
      </c>
      <c r="B16" s="28" t="s">
        <v>13</v>
      </c>
      <c r="C16" s="69"/>
      <c r="D16" s="6">
        <v>2.5</v>
      </c>
      <c r="E16" s="9">
        <v>0.113443</v>
      </c>
      <c r="F16" s="43">
        <v>0.34588400000000002</v>
      </c>
      <c r="G16" s="17">
        <v>582</v>
      </c>
      <c r="H16" s="20">
        <v>7097</v>
      </c>
      <c r="I16" s="25">
        <v>1112.4462564800001</v>
      </c>
    </row>
    <row r="17" spans="1:9" x14ac:dyDescent="0.25">
      <c r="A17" s="29">
        <v>13</v>
      </c>
      <c r="B17" s="28" t="s">
        <v>14</v>
      </c>
      <c r="C17" s="61"/>
      <c r="D17" s="6" t="s">
        <v>77</v>
      </c>
      <c r="E17" s="9">
        <v>5.0000000000000001E-3</v>
      </c>
      <c r="F17" s="42" t="s">
        <v>77</v>
      </c>
      <c r="G17" s="17">
        <v>32400</v>
      </c>
      <c r="H17" s="20">
        <v>324450597</v>
      </c>
      <c r="I17" s="25">
        <v>196886</v>
      </c>
    </row>
    <row r="18" spans="1:9" x14ac:dyDescent="0.25">
      <c r="A18" s="29">
        <v>14</v>
      </c>
      <c r="B18" s="28" t="s">
        <v>15</v>
      </c>
      <c r="C18" s="49"/>
      <c r="D18" s="6">
        <v>1.9</v>
      </c>
      <c r="E18" s="9">
        <v>0.5</v>
      </c>
      <c r="F18" s="42" t="s">
        <v>77</v>
      </c>
      <c r="G18" s="17">
        <v>45400</v>
      </c>
      <c r="H18" s="20">
        <v>41.082186945499998</v>
      </c>
      <c r="I18" s="25">
        <v>4</v>
      </c>
    </row>
    <row r="19" spans="1:9" x14ac:dyDescent="0.25">
      <c r="A19" s="29">
        <v>15</v>
      </c>
      <c r="B19" s="28" t="s">
        <v>16</v>
      </c>
      <c r="C19" s="52" t="s">
        <v>102</v>
      </c>
      <c r="D19" s="6">
        <v>0.8</v>
      </c>
      <c r="E19" s="9">
        <v>4.718E-3</v>
      </c>
      <c r="F19" s="44">
        <v>5.8960000000000002E-3</v>
      </c>
      <c r="G19" s="17">
        <v>39</v>
      </c>
      <c r="H19" s="20">
        <v>204202.07682300001</v>
      </c>
      <c r="I19" s="25">
        <v>1012.11545029</v>
      </c>
    </row>
    <row r="20" spans="1:9" x14ac:dyDescent="0.25">
      <c r="A20" s="29">
        <v>16</v>
      </c>
      <c r="B20" s="28" t="s">
        <v>16</v>
      </c>
      <c r="C20" s="52" t="s">
        <v>103</v>
      </c>
      <c r="D20" s="6">
        <v>0.8</v>
      </c>
      <c r="E20" s="9">
        <v>0.625</v>
      </c>
      <c r="F20" s="42" t="s">
        <v>77</v>
      </c>
      <c r="G20" s="17">
        <v>39</v>
      </c>
      <c r="H20" s="20">
        <v>18235</v>
      </c>
      <c r="I20" s="25">
        <v>11488.05</v>
      </c>
    </row>
    <row r="21" spans="1:9" x14ac:dyDescent="0.25">
      <c r="A21" s="29">
        <v>17</v>
      </c>
      <c r="B21" s="28" t="s">
        <v>17</v>
      </c>
      <c r="C21" s="49"/>
      <c r="D21" s="6">
        <v>10.199999999999999</v>
      </c>
      <c r="E21" s="10">
        <v>5.0000000000000001E-4</v>
      </c>
      <c r="F21" s="42" t="s">
        <v>77</v>
      </c>
      <c r="G21" s="17">
        <v>4090</v>
      </c>
      <c r="H21" s="20">
        <v>26.697604544699999</v>
      </c>
      <c r="I21" s="25" t="s">
        <v>77</v>
      </c>
    </row>
    <row r="22" spans="1:9" x14ac:dyDescent="0.25">
      <c r="A22" s="29">
        <v>18</v>
      </c>
      <c r="B22" s="28" t="s">
        <v>18</v>
      </c>
      <c r="C22" s="49"/>
      <c r="D22" s="6">
        <v>4</v>
      </c>
      <c r="E22" s="10">
        <v>5.9999999999999995E-4</v>
      </c>
      <c r="F22" s="45">
        <v>1E-4</v>
      </c>
      <c r="G22" s="17">
        <v>2790</v>
      </c>
      <c r="H22" s="20" t="s">
        <v>77</v>
      </c>
      <c r="I22" s="25" t="s">
        <v>77</v>
      </c>
    </row>
    <row r="23" spans="1:9" x14ac:dyDescent="0.25">
      <c r="A23" s="29">
        <v>19</v>
      </c>
      <c r="B23" s="28" t="s">
        <v>19</v>
      </c>
      <c r="C23" s="49"/>
      <c r="D23" s="6">
        <v>2.1</v>
      </c>
      <c r="E23" s="9">
        <v>0.36</v>
      </c>
      <c r="F23" s="42" t="s">
        <v>77</v>
      </c>
      <c r="G23" s="17">
        <v>4210</v>
      </c>
      <c r="H23" s="20">
        <v>175000</v>
      </c>
      <c r="I23" s="25" t="s">
        <v>77</v>
      </c>
    </row>
    <row r="24" spans="1:9" x14ac:dyDescent="0.25">
      <c r="A24" s="29">
        <v>20</v>
      </c>
      <c r="B24" s="28" t="s">
        <v>20</v>
      </c>
      <c r="C24" s="49"/>
      <c r="D24" s="6">
        <v>1.9</v>
      </c>
      <c r="E24" s="8" t="s">
        <v>77</v>
      </c>
      <c r="F24" s="42" t="s">
        <v>77</v>
      </c>
      <c r="G24" s="17">
        <v>26</v>
      </c>
      <c r="H24" s="20" t="s">
        <v>77</v>
      </c>
      <c r="I24" s="25">
        <v>2824</v>
      </c>
    </row>
    <row r="25" spans="1:9" x14ac:dyDescent="0.25">
      <c r="A25" s="29">
        <v>21</v>
      </c>
      <c r="B25" s="28" t="s">
        <v>21</v>
      </c>
      <c r="C25" s="71" t="s">
        <v>104</v>
      </c>
      <c r="D25" s="6">
        <v>2</v>
      </c>
      <c r="E25" s="10">
        <v>8.2000000000000001E-5</v>
      </c>
      <c r="F25" s="46">
        <v>2.6999999999999999E-5</v>
      </c>
      <c r="G25" s="17">
        <v>19400</v>
      </c>
      <c r="H25" s="20">
        <v>159515772.123</v>
      </c>
      <c r="I25" s="25">
        <v>5249.3350280100003</v>
      </c>
    </row>
    <row r="26" spans="1:9" x14ac:dyDescent="0.25">
      <c r="A26" s="29">
        <v>22</v>
      </c>
      <c r="B26" s="28" t="s">
        <v>22</v>
      </c>
      <c r="C26" s="69"/>
      <c r="D26" s="6">
        <v>5</v>
      </c>
      <c r="E26" s="9">
        <v>1.1050000000000001E-3</v>
      </c>
      <c r="F26" s="45">
        <v>1.11E-4</v>
      </c>
      <c r="G26" s="17">
        <v>14000</v>
      </c>
      <c r="H26" s="20">
        <v>118976405.352</v>
      </c>
      <c r="I26" s="25">
        <v>100278.495417</v>
      </c>
    </row>
    <row r="27" spans="1:9" x14ac:dyDescent="0.25">
      <c r="A27" s="29">
        <v>23</v>
      </c>
      <c r="B27" s="28" t="s">
        <v>23</v>
      </c>
      <c r="C27" s="52" t="s">
        <v>105</v>
      </c>
      <c r="D27" s="6">
        <v>6</v>
      </c>
      <c r="E27" s="9">
        <v>2.1000000000000001E-2</v>
      </c>
      <c r="F27" s="42" t="s">
        <v>77</v>
      </c>
      <c r="G27" s="17">
        <v>7300000</v>
      </c>
      <c r="H27" s="20">
        <v>1865245.0540700001</v>
      </c>
      <c r="I27" s="25">
        <v>1033750.91186</v>
      </c>
    </row>
    <row r="28" spans="1:9" x14ac:dyDescent="0.25">
      <c r="A28" s="29">
        <v>24</v>
      </c>
      <c r="B28" s="28" t="s">
        <v>24</v>
      </c>
      <c r="C28" s="52" t="s">
        <v>106</v>
      </c>
      <c r="D28" s="6">
        <v>6</v>
      </c>
      <c r="E28" s="9">
        <v>0.8</v>
      </c>
      <c r="F28" s="42" t="s">
        <v>77</v>
      </c>
      <c r="G28" s="17">
        <v>7300000</v>
      </c>
      <c r="H28" s="20">
        <v>1865245.0540700001</v>
      </c>
      <c r="I28" s="25">
        <v>1033750.91186</v>
      </c>
    </row>
    <row r="29" spans="1:9" x14ac:dyDescent="0.25">
      <c r="A29" s="29">
        <v>25</v>
      </c>
      <c r="B29" s="28" t="s">
        <v>25</v>
      </c>
      <c r="C29" s="49"/>
      <c r="D29" s="6">
        <v>1.2</v>
      </c>
      <c r="E29" s="9">
        <v>0.6</v>
      </c>
      <c r="F29" s="43">
        <v>0.48699999999999999</v>
      </c>
      <c r="G29" s="17">
        <v>189000</v>
      </c>
      <c r="H29" s="20">
        <v>2000</v>
      </c>
      <c r="I29" s="25">
        <v>18</v>
      </c>
    </row>
    <row r="30" spans="1:9" x14ac:dyDescent="0.25">
      <c r="A30" s="29">
        <v>26</v>
      </c>
      <c r="B30" s="28" t="s">
        <v>26</v>
      </c>
      <c r="C30" s="49"/>
      <c r="D30" s="6">
        <v>1</v>
      </c>
      <c r="E30" s="9">
        <v>1E-3</v>
      </c>
      <c r="F30" s="45">
        <v>1E-4</v>
      </c>
      <c r="G30" s="17">
        <v>9300</v>
      </c>
      <c r="H30" s="20">
        <v>4000000</v>
      </c>
      <c r="I30" s="25">
        <v>470000</v>
      </c>
    </row>
    <row r="31" spans="1:9" x14ac:dyDescent="0.25">
      <c r="A31" s="29">
        <v>27</v>
      </c>
      <c r="B31" s="28" t="s">
        <v>27</v>
      </c>
      <c r="C31" s="49"/>
      <c r="D31" s="6">
        <v>2.2000000000000002</v>
      </c>
      <c r="E31" s="9">
        <v>2.5000000000000001E-2</v>
      </c>
      <c r="F31" s="42" t="s">
        <v>77</v>
      </c>
      <c r="G31" s="17">
        <v>12900</v>
      </c>
      <c r="H31" s="20" t="s">
        <v>77</v>
      </c>
      <c r="I31" s="25" t="s">
        <v>77</v>
      </c>
    </row>
    <row r="32" spans="1:9" x14ac:dyDescent="0.25">
      <c r="A32" s="29">
        <v>28</v>
      </c>
      <c r="B32" s="28" t="s">
        <v>28</v>
      </c>
      <c r="C32" s="49"/>
      <c r="D32" s="6">
        <v>1.5</v>
      </c>
      <c r="E32" s="9">
        <v>2E-3</v>
      </c>
      <c r="F32" s="42" t="s">
        <v>77</v>
      </c>
      <c r="G32" s="17">
        <v>139000</v>
      </c>
      <c r="H32" s="21" t="s">
        <v>77</v>
      </c>
      <c r="I32" s="25" t="s">
        <v>77</v>
      </c>
    </row>
    <row r="33" spans="1:9" x14ac:dyDescent="0.25">
      <c r="A33" s="29">
        <v>29</v>
      </c>
      <c r="B33" s="28" t="s">
        <v>29</v>
      </c>
      <c r="C33" s="52" t="s">
        <v>107</v>
      </c>
      <c r="D33" s="6">
        <v>0.7</v>
      </c>
      <c r="E33" s="9">
        <v>1.9109999999999999E-2</v>
      </c>
      <c r="F33" s="44">
        <v>1.3785E-2</v>
      </c>
      <c r="G33" s="17">
        <v>2840</v>
      </c>
      <c r="H33" s="20">
        <v>798806.06281699997</v>
      </c>
      <c r="I33" s="25">
        <v>13668.6246137</v>
      </c>
    </row>
    <row r="34" spans="1:9" x14ac:dyDescent="0.25">
      <c r="A34" s="29">
        <v>30</v>
      </c>
      <c r="B34" s="28" t="s">
        <v>30</v>
      </c>
      <c r="C34" s="52" t="s">
        <v>108</v>
      </c>
      <c r="D34" s="6">
        <v>0.5</v>
      </c>
      <c r="E34" s="9">
        <v>0.95</v>
      </c>
      <c r="F34" s="42" t="s">
        <v>77</v>
      </c>
      <c r="G34" s="17">
        <v>2840</v>
      </c>
      <c r="H34" s="20">
        <v>798806.06281699997</v>
      </c>
      <c r="I34" s="25">
        <v>13668.6246137</v>
      </c>
    </row>
    <row r="35" spans="1:9" x14ac:dyDescent="0.25">
      <c r="A35" s="29">
        <v>31</v>
      </c>
      <c r="B35" s="28" t="s">
        <v>31</v>
      </c>
      <c r="C35" s="49"/>
      <c r="D35" s="6">
        <v>2.8</v>
      </c>
      <c r="E35" s="8" t="s">
        <v>77</v>
      </c>
      <c r="F35" s="42" t="s">
        <v>77</v>
      </c>
      <c r="G35" s="17">
        <v>7630</v>
      </c>
      <c r="H35" s="20">
        <v>55317.310551100003</v>
      </c>
      <c r="I35" s="25" t="s">
        <v>77</v>
      </c>
    </row>
    <row r="36" spans="1:9" x14ac:dyDescent="0.25">
      <c r="A36" s="29">
        <v>32</v>
      </c>
      <c r="B36" s="28" t="s">
        <v>32</v>
      </c>
      <c r="C36" s="49"/>
      <c r="D36" s="6">
        <v>0.5</v>
      </c>
      <c r="E36" s="9">
        <v>2E-3</v>
      </c>
      <c r="F36" s="42" t="s">
        <v>77</v>
      </c>
      <c r="G36" s="17">
        <v>6700</v>
      </c>
      <c r="H36" s="20">
        <v>532125</v>
      </c>
      <c r="I36" s="25" t="s">
        <v>77</v>
      </c>
    </row>
    <row r="37" spans="1:9" x14ac:dyDescent="0.25">
      <c r="A37" s="29">
        <v>33</v>
      </c>
      <c r="B37" s="28" t="s">
        <v>33</v>
      </c>
      <c r="C37" s="49"/>
      <c r="D37" s="6">
        <v>16.399999999999999</v>
      </c>
      <c r="E37" s="8" t="s">
        <v>77</v>
      </c>
      <c r="F37" s="42" t="s">
        <v>77</v>
      </c>
      <c r="G37" s="17">
        <v>1800</v>
      </c>
      <c r="H37" s="20">
        <v>7604356.49156</v>
      </c>
      <c r="I37" s="25" t="s">
        <v>77</v>
      </c>
    </row>
    <row r="38" spans="1:9" x14ac:dyDescent="0.25">
      <c r="A38" s="29">
        <v>34</v>
      </c>
      <c r="B38" s="28" t="s">
        <v>34</v>
      </c>
      <c r="C38" s="73" t="s">
        <v>109</v>
      </c>
      <c r="D38" s="12">
        <v>17</v>
      </c>
      <c r="E38" s="9">
        <v>1.9919999999999998E-3</v>
      </c>
      <c r="F38" s="44">
        <v>4.0280000000000003E-3</v>
      </c>
      <c r="G38" s="16">
        <v>85900</v>
      </c>
      <c r="H38" s="20">
        <v>213098073.15099999</v>
      </c>
      <c r="I38" s="25">
        <v>719551.46473200002</v>
      </c>
    </row>
    <row r="39" spans="1:9" x14ac:dyDescent="0.25">
      <c r="A39" s="29">
        <v>35</v>
      </c>
      <c r="B39" s="28" t="s">
        <v>34</v>
      </c>
      <c r="C39" s="73" t="s">
        <v>109</v>
      </c>
      <c r="D39" s="12">
        <v>115</v>
      </c>
      <c r="E39" s="9">
        <v>1.9919999999999998E-3</v>
      </c>
      <c r="F39" s="44">
        <v>4.0280000000000003E-3</v>
      </c>
      <c r="G39" s="16">
        <v>85900</v>
      </c>
      <c r="H39" s="20">
        <v>213098073.15099999</v>
      </c>
      <c r="I39" s="25">
        <v>719551.46473200002</v>
      </c>
    </row>
    <row r="40" spans="1:9" x14ac:dyDescent="0.25">
      <c r="A40" s="29">
        <v>36</v>
      </c>
      <c r="B40" s="28" t="s">
        <v>35</v>
      </c>
      <c r="C40" s="49"/>
      <c r="D40" s="6">
        <v>1.3</v>
      </c>
      <c r="E40" s="9">
        <v>0.5</v>
      </c>
      <c r="F40" s="42" t="s">
        <v>77</v>
      </c>
      <c r="G40" s="17">
        <v>50700</v>
      </c>
      <c r="H40" s="20">
        <v>22</v>
      </c>
      <c r="I40" s="25">
        <v>18.722222219999999</v>
      </c>
    </row>
    <row r="41" spans="1:9" x14ac:dyDescent="0.25">
      <c r="A41" s="29">
        <v>37</v>
      </c>
      <c r="B41" s="28" t="s">
        <v>36</v>
      </c>
      <c r="C41" s="69"/>
      <c r="D41" s="6">
        <v>9</v>
      </c>
      <c r="E41" s="9">
        <v>7.2179999999999996E-3</v>
      </c>
      <c r="F41" s="44">
        <v>7.6150000000000002E-3</v>
      </c>
      <c r="G41" s="17">
        <v>26300</v>
      </c>
      <c r="H41" s="20">
        <v>8955237.6515599992</v>
      </c>
      <c r="I41" s="25">
        <v>68119.460239199994</v>
      </c>
    </row>
    <row r="42" spans="1:9" x14ac:dyDescent="0.25">
      <c r="A42" s="29">
        <v>38</v>
      </c>
      <c r="B42" s="28" t="s">
        <v>37</v>
      </c>
      <c r="C42" s="52" t="s">
        <v>110</v>
      </c>
      <c r="D42" s="6">
        <v>1.3</v>
      </c>
      <c r="E42" s="9">
        <v>0.115</v>
      </c>
      <c r="F42" s="42" t="s">
        <v>77</v>
      </c>
      <c r="G42" s="17">
        <v>14000</v>
      </c>
      <c r="H42" s="20">
        <v>561372.00011100003</v>
      </c>
      <c r="I42" s="25">
        <v>127424.089957</v>
      </c>
    </row>
    <row r="43" spans="1:9" x14ac:dyDescent="0.25">
      <c r="A43" s="29">
        <v>39</v>
      </c>
      <c r="B43" s="28" t="s">
        <v>38</v>
      </c>
      <c r="C43" s="52" t="s">
        <v>111</v>
      </c>
      <c r="D43" s="6">
        <v>1.3</v>
      </c>
      <c r="E43" s="9">
        <v>0.5</v>
      </c>
      <c r="F43" s="42" t="s">
        <v>77</v>
      </c>
      <c r="G43" s="17">
        <v>14000</v>
      </c>
      <c r="H43" s="20">
        <v>561372.00011100003</v>
      </c>
      <c r="I43" s="25">
        <v>127424.089957</v>
      </c>
    </row>
    <row r="44" spans="1:9" x14ac:dyDescent="0.25">
      <c r="A44" s="29">
        <v>40</v>
      </c>
      <c r="B44" s="28" t="s">
        <v>39</v>
      </c>
      <c r="C44" s="65"/>
      <c r="D44" s="6">
        <v>0.5</v>
      </c>
      <c r="E44" s="9">
        <v>0.35590032910000002</v>
      </c>
      <c r="F44" s="43">
        <v>0.18</v>
      </c>
      <c r="G44" s="17">
        <v>287000</v>
      </c>
      <c r="H44" s="20">
        <v>386</v>
      </c>
      <c r="I44" s="25">
        <v>134.54545450000001</v>
      </c>
    </row>
    <row r="45" spans="1:9" x14ac:dyDescent="0.25">
      <c r="A45" s="29">
        <v>41</v>
      </c>
      <c r="B45" s="28" t="s">
        <v>40</v>
      </c>
      <c r="C45" s="70"/>
      <c r="D45" s="6">
        <v>0.4</v>
      </c>
      <c r="E45" s="9">
        <v>0.2</v>
      </c>
      <c r="F45" s="44">
        <v>1.228291651E-2</v>
      </c>
      <c r="G45" s="17">
        <v>14500</v>
      </c>
      <c r="H45" s="20" t="s">
        <v>77</v>
      </c>
      <c r="I45" s="25" t="s">
        <v>77</v>
      </c>
    </row>
    <row r="46" spans="1:9" x14ac:dyDescent="0.25">
      <c r="A46" s="29">
        <v>42</v>
      </c>
      <c r="B46" s="28" t="s">
        <v>41</v>
      </c>
      <c r="C46" s="70"/>
      <c r="D46" s="6">
        <v>7</v>
      </c>
      <c r="E46" s="10">
        <v>1E-4</v>
      </c>
      <c r="F46" s="42" t="s">
        <v>77</v>
      </c>
      <c r="G46" s="17">
        <v>8860</v>
      </c>
      <c r="H46" s="20" t="s">
        <v>77</v>
      </c>
      <c r="I46" s="25" t="s">
        <v>77</v>
      </c>
    </row>
    <row r="47" spans="1:9" x14ac:dyDescent="0.25">
      <c r="A47" s="29">
        <v>43</v>
      </c>
      <c r="B47" s="28" t="s">
        <v>42</v>
      </c>
      <c r="C47" s="70"/>
      <c r="D47" s="6">
        <v>7.8</v>
      </c>
      <c r="E47" s="10">
        <v>8.0000000000000004E-4</v>
      </c>
      <c r="F47" s="47">
        <v>9.9999999999999995E-7</v>
      </c>
      <c r="G47" s="17">
        <v>27400</v>
      </c>
      <c r="H47" s="20">
        <v>684850131</v>
      </c>
      <c r="I47" s="25">
        <v>212489</v>
      </c>
    </row>
    <row r="48" spans="1:9" x14ac:dyDescent="0.25">
      <c r="A48" s="29">
        <v>44</v>
      </c>
      <c r="B48" s="28" t="s">
        <v>43</v>
      </c>
      <c r="C48" s="75" t="s">
        <v>112</v>
      </c>
      <c r="D48" s="6">
        <v>3.5</v>
      </c>
      <c r="E48" s="9">
        <v>0.15</v>
      </c>
      <c r="F48" s="42" t="s">
        <v>77</v>
      </c>
      <c r="G48" s="17">
        <v>895</v>
      </c>
      <c r="H48" s="20">
        <v>649.6</v>
      </c>
      <c r="I48" s="25">
        <v>116.8</v>
      </c>
    </row>
    <row r="49" spans="1:9" x14ac:dyDescent="0.25">
      <c r="A49" s="29">
        <v>45</v>
      </c>
      <c r="B49" s="28" t="s">
        <v>44</v>
      </c>
      <c r="C49" s="52" t="s">
        <v>113</v>
      </c>
      <c r="D49" s="6">
        <v>3.5</v>
      </c>
      <c r="E49" s="9">
        <v>0.6</v>
      </c>
      <c r="F49" s="42" t="s">
        <v>77</v>
      </c>
      <c r="G49" s="17">
        <v>895</v>
      </c>
      <c r="H49" s="20">
        <v>649.6</v>
      </c>
      <c r="I49" s="25">
        <v>116.8</v>
      </c>
    </row>
    <row r="50" spans="1:9" x14ac:dyDescent="0.25">
      <c r="A50" s="29">
        <v>46</v>
      </c>
      <c r="B50" s="28" t="s">
        <v>44</v>
      </c>
      <c r="C50" s="52" t="s">
        <v>114</v>
      </c>
      <c r="D50" s="6">
        <v>3.5</v>
      </c>
      <c r="E50" s="9">
        <v>1</v>
      </c>
      <c r="F50" s="42" t="s">
        <v>77</v>
      </c>
      <c r="G50" s="17">
        <v>410</v>
      </c>
      <c r="H50" s="20">
        <v>649.6</v>
      </c>
      <c r="I50" s="25">
        <v>116.8</v>
      </c>
    </row>
    <row r="51" spans="1:9" x14ac:dyDescent="0.25">
      <c r="A51" s="29">
        <v>47</v>
      </c>
      <c r="B51" s="28" t="s">
        <v>45</v>
      </c>
      <c r="C51" s="52" t="s">
        <v>115</v>
      </c>
      <c r="D51" s="6">
        <v>1.1000000000000001</v>
      </c>
      <c r="E51" s="9">
        <v>0.05</v>
      </c>
      <c r="F51" s="44">
        <v>0.05</v>
      </c>
      <c r="G51" s="17">
        <v>598000</v>
      </c>
      <c r="H51" s="20" t="s">
        <v>77</v>
      </c>
      <c r="I51" s="25">
        <v>1600000</v>
      </c>
    </row>
    <row r="52" spans="1:9" x14ac:dyDescent="0.25">
      <c r="A52" s="29">
        <v>48</v>
      </c>
      <c r="B52" s="28" t="s">
        <v>46</v>
      </c>
      <c r="C52" s="71" t="s">
        <v>116</v>
      </c>
      <c r="D52" s="6">
        <v>3.5</v>
      </c>
      <c r="E52" s="9">
        <v>0.22500000000000001</v>
      </c>
      <c r="F52" s="44">
        <v>3.5000000000000003E-2</v>
      </c>
      <c r="G52" s="17">
        <v>50000</v>
      </c>
      <c r="H52" s="20">
        <v>21</v>
      </c>
      <c r="I52" s="25" t="s">
        <v>77</v>
      </c>
    </row>
    <row r="53" spans="1:9" x14ac:dyDescent="0.25">
      <c r="A53" s="29">
        <v>49</v>
      </c>
      <c r="B53" s="28" t="s">
        <v>47</v>
      </c>
      <c r="C53" s="71" t="s">
        <v>105</v>
      </c>
      <c r="D53" s="6">
        <v>1</v>
      </c>
      <c r="E53" s="9">
        <v>0.01</v>
      </c>
      <c r="F53" s="42" t="s">
        <v>77</v>
      </c>
      <c r="G53" s="17">
        <v>34200</v>
      </c>
      <c r="H53" s="20">
        <v>13340.2262381</v>
      </c>
      <c r="I53" s="25">
        <v>13288.598867500001</v>
      </c>
    </row>
    <row r="54" spans="1:9" x14ac:dyDescent="0.25">
      <c r="A54" s="29">
        <v>50</v>
      </c>
      <c r="B54" s="28" t="s">
        <v>48</v>
      </c>
      <c r="C54" s="71" t="s">
        <v>106</v>
      </c>
      <c r="D54" s="6">
        <v>10</v>
      </c>
      <c r="E54" s="9">
        <v>1</v>
      </c>
      <c r="F54" s="44">
        <v>1</v>
      </c>
      <c r="G54" s="17">
        <v>34200</v>
      </c>
      <c r="H54" s="20">
        <v>13340.2262381</v>
      </c>
      <c r="I54" s="25">
        <v>13288.598867500001</v>
      </c>
    </row>
    <row r="55" spans="1:9" x14ac:dyDescent="0.25">
      <c r="A55" s="29">
        <v>51</v>
      </c>
      <c r="B55" s="28" t="s">
        <v>49</v>
      </c>
      <c r="C55" s="49"/>
      <c r="D55" s="6">
        <v>0.9</v>
      </c>
      <c r="E55" s="9">
        <v>6.4999999999999997E-3</v>
      </c>
      <c r="F55" s="45">
        <v>3.3E-4</v>
      </c>
      <c r="G55" s="17">
        <v>7330</v>
      </c>
      <c r="H55" s="20" t="s">
        <v>77</v>
      </c>
      <c r="I55" s="25">
        <v>215000</v>
      </c>
    </row>
    <row r="56" spans="1:9" x14ac:dyDescent="0.25">
      <c r="A56" s="29">
        <v>52</v>
      </c>
      <c r="B56" s="28" t="s">
        <v>50</v>
      </c>
      <c r="C56" s="61"/>
      <c r="D56" s="6" t="s">
        <v>77</v>
      </c>
      <c r="E56" s="9">
        <v>6.0000000000000001E-3</v>
      </c>
      <c r="F56" s="42" t="s">
        <v>77</v>
      </c>
      <c r="G56" s="17">
        <v>25100</v>
      </c>
      <c r="H56" s="20">
        <v>153694815</v>
      </c>
      <c r="I56" s="25">
        <v>120281</v>
      </c>
    </row>
    <row r="57" spans="1:9" x14ac:dyDescent="0.25">
      <c r="A57" s="29">
        <v>53</v>
      </c>
      <c r="B57" s="28" t="s">
        <v>51</v>
      </c>
      <c r="C57" s="69"/>
      <c r="D57" s="6">
        <v>2.8</v>
      </c>
      <c r="E57" s="9">
        <v>9.6000000000000002E-2</v>
      </c>
      <c r="F57" s="44">
        <v>0.01</v>
      </c>
      <c r="G57" s="17">
        <v>34300</v>
      </c>
      <c r="H57" s="20">
        <v>0</v>
      </c>
      <c r="I57" s="25">
        <v>0</v>
      </c>
    </row>
    <row r="58" spans="1:9" x14ac:dyDescent="0.25">
      <c r="A58" s="29">
        <v>54</v>
      </c>
      <c r="B58" s="28" t="s">
        <v>52</v>
      </c>
      <c r="C58" s="73" t="s">
        <v>117</v>
      </c>
      <c r="D58" s="6">
        <v>4</v>
      </c>
      <c r="E58" s="9">
        <v>0.2</v>
      </c>
      <c r="F58" s="42" t="s">
        <v>77</v>
      </c>
      <c r="G58" s="17">
        <v>5210</v>
      </c>
      <c r="H58" s="20">
        <v>500000</v>
      </c>
      <c r="I58" s="25" t="s">
        <v>77</v>
      </c>
    </row>
    <row r="59" spans="1:9" x14ac:dyDescent="0.25">
      <c r="A59" s="29">
        <v>55</v>
      </c>
      <c r="B59" s="28" t="s">
        <v>53</v>
      </c>
      <c r="C59" s="49"/>
      <c r="D59" s="6">
        <v>3.1</v>
      </c>
      <c r="E59" s="10">
        <v>1.9000000000000001E-4</v>
      </c>
      <c r="F59" s="46">
        <v>3.3000000000000003E-5</v>
      </c>
      <c r="G59" s="17">
        <v>1370</v>
      </c>
      <c r="H59" s="20">
        <v>71385409.534999996</v>
      </c>
      <c r="I59" s="25">
        <v>10094.7700396</v>
      </c>
    </row>
    <row r="60" spans="1:9" x14ac:dyDescent="0.25">
      <c r="A60" s="29">
        <v>56</v>
      </c>
      <c r="B60" s="28" t="s">
        <v>54</v>
      </c>
      <c r="C60" s="61"/>
      <c r="D60" s="6">
        <v>1.5</v>
      </c>
      <c r="E60" s="9">
        <v>0.01</v>
      </c>
      <c r="F60" s="42" t="s">
        <v>77</v>
      </c>
      <c r="G60" s="17">
        <v>4510</v>
      </c>
      <c r="H60" s="20">
        <v>190849501</v>
      </c>
      <c r="I60" s="25">
        <v>65796</v>
      </c>
    </row>
    <row r="61" spans="1:9" x14ac:dyDescent="0.25">
      <c r="A61" s="29">
        <v>57</v>
      </c>
      <c r="B61" s="28" t="s">
        <v>55</v>
      </c>
      <c r="C61" s="52" t="s">
        <v>118</v>
      </c>
      <c r="D61" s="6">
        <v>1.3</v>
      </c>
      <c r="E61" s="9">
        <v>0.06</v>
      </c>
      <c r="F61" s="42" t="s">
        <v>77</v>
      </c>
      <c r="G61" s="17">
        <v>41500</v>
      </c>
      <c r="H61" s="20">
        <v>4966.2365508900002</v>
      </c>
      <c r="I61" s="25">
        <v>2285.72629822</v>
      </c>
    </row>
    <row r="62" spans="1:9" x14ac:dyDescent="0.25">
      <c r="A62" s="29">
        <v>58</v>
      </c>
      <c r="B62" s="28" t="s">
        <v>55</v>
      </c>
      <c r="C62" s="52" t="s">
        <v>106</v>
      </c>
      <c r="D62" s="6">
        <v>1.4</v>
      </c>
      <c r="E62" s="9">
        <v>1</v>
      </c>
      <c r="F62" s="42" t="s">
        <v>77</v>
      </c>
      <c r="G62" s="17">
        <v>41500</v>
      </c>
      <c r="H62" s="20">
        <v>4966.2365508900002</v>
      </c>
      <c r="I62" s="25">
        <v>2285.72629822</v>
      </c>
    </row>
    <row r="63" spans="1:9" x14ac:dyDescent="0.25">
      <c r="A63" s="29">
        <v>59</v>
      </c>
      <c r="B63" s="28" t="s">
        <v>56</v>
      </c>
      <c r="C63" s="49"/>
      <c r="D63" s="6">
        <v>5</v>
      </c>
      <c r="E63" s="9">
        <v>0.3</v>
      </c>
      <c r="F63" s="43">
        <v>0.45</v>
      </c>
      <c r="G63" s="17">
        <v>753</v>
      </c>
      <c r="H63" s="20">
        <v>0</v>
      </c>
      <c r="I63" s="25">
        <v>0</v>
      </c>
    </row>
    <row r="64" spans="1:9" x14ac:dyDescent="0.25">
      <c r="A64" s="29">
        <v>60</v>
      </c>
      <c r="B64" s="28" t="s">
        <v>57</v>
      </c>
      <c r="C64" s="71" t="s">
        <v>106</v>
      </c>
      <c r="D64" s="6" t="s">
        <v>77</v>
      </c>
      <c r="E64" s="9">
        <v>0.33</v>
      </c>
      <c r="F64" s="42" t="s">
        <v>77</v>
      </c>
      <c r="G64" s="17">
        <v>363</v>
      </c>
      <c r="H64" s="20">
        <v>38838004.987899996</v>
      </c>
      <c r="I64" s="25">
        <v>109569.30115</v>
      </c>
    </row>
    <row r="65" spans="1:9" x14ac:dyDescent="0.25">
      <c r="A65" s="29">
        <v>61</v>
      </c>
      <c r="B65" s="28" t="s">
        <v>57</v>
      </c>
      <c r="C65" s="71" t="s">
        <v>107</v>
      </c>
      <c r="D65" s="6" t="s">
        <v>77</v>
      </c>
      <c r="E65" s="11">
        <v>7.7999999999999999E-5</v>
      </c>
      <c r="F65" s="44">
        <v>9.3185000000000004E-2</v>
      </c>
      <c r="G65" s="17">
        <v>363</v>
      </c>
      <c r="H65" s="20">
        <v>38838004.987899996</v>
      </c>
      <c r="I65" s="25">
        <v>109569.30115</v>
      </c>
    </row>
    <row r="66" spans="1:9" x14ac:dyDescent="0.25">
      <c r="A66" s="29">
        <v>62</v>
      </c>
      <c r="B66" s="28" t="s">
        <v>58</v>
      </c>
      <c r="C66" s="61"/>
      <c r="D66" s="6">
        <v>2.2999999999999998</v>
      </c>
      <c r="E66" s="9">
        <v>0.14099999999999999</v>
      </c>
      <c r="F66" s="44">
        <v>5.6000000000000001E-2</v>
      </c>
      <c r="G66" s="17">
        <v>84300</v>
      </c>
      <c r="H66" s="20">
        <v>9019295.6340999994</v>
      </c>
      <c r="I66" s="25">
        <v>1213056.8395499999</v>
      </c>
    </row>
    <row r="67" spans="1:9" x14ac:dyDescent="0.25">
      <c r="A67" s="29">
        <v>63</v>
      </c>
      <c r="B67" s="28" t="s">
        <v>59</v>
      </c>
      <c r="C67" s="71" t="s">
        <v>106</v>
      </c>
      <c r="D67" s="6">
        <v>2.2999999999999998</v>
      </c>
      <c r="E67" s="9">
        <v>0.6</v>
      </c>
      <c r="F67" s="42" t="s">
        <v>77</v>
      </c>
      <c r="G67" s="17">
        <v>84300</v>
      </c>
      <c r="H67" s="20">
        <v>9019295.6340999994</v>
      </c>
      <c r="I67" s="25">
        <v>1213056.8395499999</v>
      </c>
    </row>
    <row r="68" spans="1:9" x14ac:dyDescent="0.25">
      <c r="A68" s="29">
        <v>64</v>
      </c>
      <c r="B68" s="28" t="s">
        <v>60</v>
      </c>
      <c r="C68" s="71" t="s">
        <v>105</v>
      </c>
      <c r="D68" s="6">
        <v>1.2</v>
      </c>
      <c r="E68" s="9">
        <v>1.0340999999999999E-2</v>
      </c>
      <c r="F68" s="44">
        <v>1.1327E-2</v>
      </c>
      <c r="G68" s="17">
        <v>7030</v>
      </c>
      <c r="H68" s="20">
        <v>11773878.569700001</v>
      </c>
      <c r="I68" s="25">
        <v>128174.624213</v>
      </c>
    </row>
    <row r="69" spans="1:9" x14ac:dyDescent="0.25">
      <c r="A69" s="29">
        <v>65</v>
      </c>
      <c r="B69" s="28" t="s">
        <v>60</v>
      </c>
      <c r="C69" s="71" t="s">
        <v>106</v>
      </c>
      <c r="D69" s="6">
        <v>1.2</v>
      </c>
      <c r="E69" s="9">
        <v>0.2</v>
      </c>
      <c r="F69" s="42" t="s">
        <v>77</v>
      </c>
      <c r="G69" s="17">
        <v>7030</v>
      </c>
      <c r="H69" s="20">
        <v>11773878.569700001</v>
      </c>
      <c r="I69" s="25">
        <v>128174.624213</v>
      </c>
    </row>
    <row r="70" spans="1:9" x14ac:dyDescent="0.25">
      <c r="A70" s="29">
        <v>66</v>
      </c>
      <c r="B70" s="28" t="s">
        <v>61</v>
      </c>
      <c r="C70" s="49"/>
      <c r="D70" s="6">
        <v>0.7</v>
      </c>
      <c r="E70" s="9">
        <v>1</v>
      </c>
      <c r="F70" s="42" t="s">
        <v>77</v>
      </c>
      <c r="G70" s="17">
        <v>6380</v>
      </c>
      <c r="H70" s="20">
        <v>10.5</v>
      </c>
      <c r="I70" s="25">
        <v>10.5</v>
      </c>
    </row>
    <row r="71" spans="1:9" x14ac:dyDescent="0.25">
      <c r="A71" s="29">
        <v>67</v>
      </c>
      <c r="B71" s="28" t="s">
        <v>62</v>
      </c>
      <c r="C71" s="61"/>
      <c r="D71" s="6">
        <v>0.5</v>
      </c>
      <c r="E71" s="9">
        <v>4.8197650869999997E-2</v>
      </c>
      <c r="F71" s="42" t="s">
        <v>77</v>
      </c>
      <c r="G71" s="17">
        <v>22900</v>
      </c>
      <c r="H71" s="20">
        <v>2588</v>
      </c>
      <c r="I71" s="25" t="s">
        <v>77</v>
      </c>
    </row>
    <row r="72" spans="1:9" x14ac:dyDescent="0.25">
      <c r="A72" s="29">
        <v>68</v>
      </c>
      <c r="B72" s="28" t="s">
        <v>63</v>
      </c>
      <c r="C72" s="49"/>
      <c r="D72" s="6">
        <v>9</v>
      </c>
      <c r="E72" s="9">
        <v>6.0000000000000001E-3</v>
      </c>
      <c r="F72" s="44">
        <v>6.0000000000000001E-3</v>
      </c>
      <c r="G72" s="17">
        <v>3240</v>
      </c>
      <c r="H72" s="20">
        <v>11627370.321900001</v>
      </c>
      <c r="I72" s="25">
        <v>73005.639723700006</v>
      </c>
    </row>
    <row r="73" spans="1:9" x14ac:dyDescent="0.25">
      <c r="A73" s="29">
        <v>69</v>
      </c>
      <c r="B73" s="28" t="s">
        <v>64</v>
      </c>
      <c r="C73" s="76"/>
      <c r="D73" s="6">
        <v>4.3</v>
      </c>
      <c r="E73" s="9">
        <v>5.5093000000000003E-2</v>
      </c>
      <c r="F73" s="48">
        <v>4.7178999999999999E-2</v>
      </c>
      <c r="G73" s="17">
        <v>5090</v>
      </c>
      <c r="H73" s="20">
        <v>112384.352877</v>
      </c>
      <c r="I73" s="25">
        <v>5799.3911773199998</v>
      </c>
    </row>
    <row r="74" spans="1:9" x14ac:dyDescent="0.25">
      <c r="A74" s="29">
        <v>70</v>
      </c>
      <c r="B74" s="28" t="s">
        <v>65</v>
      </c>
      <c r="C74" s="49"/>
      <c r="D74" s="6">
        <v>4.2</v>
      </c>
      <c r="E74" s="13">
        <v>3.0000000000000001E-6</v>
      </c>
      <c r="F74" s="47">
        <v>1.9999999999999999E-6</v>
      </c>
      <c r="G74" s="17">
        <v>502000</v>
      </c>
      <c r="H74" s="20">
        <v>500000</v>
      </c>
      <c r="I74" s="25" t="s">
        <v>77</v>
      </c>
    </row>
    <row r="75" spans="1:9" x14ac:dyDescent="0.25">
      <c r="A75" s="29">
        <v>71</v>
      </c>
      <c r="B75" s="28" t="s">
        <v>66</v>
      </c>
      <c r="C75" s="49"/>
      <c r="D75" s="6">
        <v>1.8</v>
      </c>
      <c r="E75" s="13">
        <v>1.7E-5</v>
      </c>
      <c r="F75" s="47">
        <v>7.9999999999999996E-6</v>
      </c>
      <c r="G75" s="17">
        <v>32300</v>
      </c>
      <c r="H75" s="20">
        <v>73666588</v>
      </c>
      <c r="I75" s="26">
        <v>1188</v>
      </c>
    </row>
    <row r="76" spans="1:9" x14ac:dyDescent="0.25">
      <c r="A76" s="29">
        <v>72</v>
      </c>
      <c r="B76" s="28" t="s">
        <v>67</v>
      </c>
      <c r="C76" s="49"/>
      <c r="D76" s="6">
        <v>1</v>
      </c>
      <c r="E76" s="13">
        <v>1.8E-5</v>
      </c>
      <c r="F76" s="46">
        <v>1.0000000000000001E-5</v>
      </c>
      <c r="G76" s="17">
        <v>23300</v>
      </c>
      <c r="H76" s="20">
        <v>190765849</v>
      </c>
      <c r="I76" s="26">
        <v>3370</v>
      </c>
    </row>
    <row r="77" spans="1:9" x14ac:dyDescent="0.25">
      <c r="A77" s="29">
        <v>73</v>
      </c>
      <c r="B77" s="28" t="s">
        <v>23</v>
      </c>
      <c r="C77" s="52" t="s">
        <v>107</v>
      </c>
      <c r="D77" s="6">
        <v>6</v>
      </c>
      <c r="E77" s="9">
        <v>0.53163899999999997</v>
      </c>
      <c r="F77" s="44">
        <v>0.84306300000000001</v>
      </c>
      <c r="G77" s="17">
        <v>7300000</v>
      </c>
      <c r="H77" s="20">
        <v>1865245.0540700001</v>
      </c>
      <c r="I77" s="25">
        <v>1033750.91186</v>
      </c>
    </row>
    <row r="78" spans="1:9" x14ac:dyDescent="0.25">
      <c r="A78" s="29">
        <v>74</v>
      </c>
      <c r="B78" s="28" t="s">
        <v>30</v>
      </c>
      <c r="C78" s="52" t="s">
        <v>119</v>
      </c>
      <c r="D78" s="6">
        <v>0.5</v>
      </c>
      <c r="E78" s="9">
        <v>0.11906899999999999</v>
      </c>
      <c r="F78" s="44">
        <v>0.102852</v>
      </c>
      <c r="G78" s="17">
        <v>2840</v>
      </c>
      <c r="H78" s="20">
        <v>798806.06281699997</v>
      </c>
      <c r="I78" s="25">
        <v>13668.6246137</v>
      </c>
    </row>
    <row r="79" spans="1:9" x14ac:dyDescent="0.25">
      <c r="A79" s="29">
        <v>75</v>
      </c>
      <c r="B79" s="28" t="s">
        <v>37</v>
      </c>
      <c r="C79" s="52" t="s">
        <v>120</v>
      </c>
      <c r="D79" s="6">
        <v>1.3</v>
      </c>
      <c r="E79" s="9">
        <v>0.37597199999999997</v>
      </c>
      <c r="F79" s="44">
        <v>0.17105799999999999</v>
      </c>
      <c r="G79" s="17">
        <v>14000</v>
      </c>
      <c r="H79" s="20">
        <v>561372.00011100003</v>
      </c>
      <c r="I79" s="25">
        <v>127424.089957</v>
      </c>
    </row>
    <row r="80" spans="1:9" x14ac:dyDescent="0.25">
      <c r="A80" s="29">
        <v>76</v>
      </c>
      <c r="B80" s="28" t="s">
        <v>68</v>
      </c>
      <c r="C80" s="52" t="s">
        <v>107</v>
      </c>
      <c r="D80" s="6">
        <v>1.4</v>
      </c>
      <c r="E80" s="9">
        <v>0.48257</v>
      </c>
      <c r="F80" s="44">
        <v>0.39249699999999998</v>
      </c>
      <c r="G80" s="17">
        <v>41500</v>
      </c>
      <c r="H80" s="20">
        <v>4966.2365508900002</v>
      </c>
      <c r="I80" s="25">
        <v>2285.72629822</v>
      </c>
    </row>
    <row r="81" spans="1:9" x14ac:dyDescent="0.25">
      <c r="A81" s="29">
        <v>77</v>
      </c>
      <c r="B81" s="28" t="s">
        <v>5</v>
      </c>
      <c r="C81" s="52" t="s">
        <v>121</v>
      </c>
      <c r="D81" s="6">
        <v>0</v>
      </c>
      <c r="E81" s="9">
        <v>0.01</v>
      </c>
      <c r="F81" s="42" t="s">
        <v>77</v>
      </c>
      <c r="G81" s="17">
        <v>25600</v>
      </c>
      <c r="H81" s="20" t="s">
        <v>77</v>
      </c>
      <c r="I81" s="25" t="s">
        <v>77</v>
      </c>
    </row>
    <row r="82" spans="1:9" x14ac:dyDescent="0.25">
      <c r="A82" s="27">
        <v>78</v>
      </c>
      <c r="B82" s="28" t="s">
        <v>69</v>
      </c>
      <c r="C82" s="73" t="s">
        <v>105</v>
      </c>
      <c r="D82" s="6">
        <v>4</v>
      </c>
      <c r="E82" s="9">
        <v>0.01</v>
      </c>
      <c r="F82" s="42" t="s">
        <v>77</v>
      </c>
      <c r="G82" s="17">
        <v>5210</v>
      </c>
      <c r="H82" s="20">
        <v>500000</v>
      </c>
      <c r="I82" s="25" t="s">
        <v>77</v>
      </c>
    </row>
  </sheetData>
  <pageMargins left="0.7" right="0.7" top="0.75" bottom="0.75" header="0.3" footer="0.3"/>
  <pageSetup paperSize="9" orientation="portrait" verticalDpi="0" r:id="rId1"/>
  <headerFooter>
    <oddFooter>&amp;L&amp;1#&amp;"Calibri"&amp;7&amp;K000000C2 General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J12" sqref="J12"/>
    </sheetView>
  </sheetViews>
  <sheetFormatPr defaultRowHeight="15" x14ac:dyDescent="0.25"/>
  <cols>
    <col min="1" max="1" width="12.85546875" style="36" customWidth="1"/>
    <col min="2" max="3" width="15.5703125" style="33" customWidth="1"/>
    <col min="4" max="4" width="15.5703125" customWidth="1"/>
  </cols>
  <sheetData>
    <row r="1" spans="1:4" s="30" customFormat="1" x14ac:dyDescent="0.25">
      <c r="A1" s="31" t="s">
        <v>87</v>
      </c>
      <c r="B1" s="32" t="s">
        <v>91</v>
      </c>
      <c r="C1" s="32" t="s">
        <v>90</v>
      </c>
      <c r="D1" s="30" t="s">
        <v>89</v>
      </c>
    </row>
    <row r="2" spans="1:4" x14ac:dyDescent="0.25">
      <c r="A2" s="35">
        <v>44013</v>
      </c>
      <c r="B2" s="33">
        <v>10357662</v>
      </c>
      <c r="C2" s="33">
        <v>508055</v>
      </c>
      <c r="D2" s="34">
        <f>Table1[[#This Row],[Deaths*]]/Table1[[#This Row],[Cases*]]</f>
        <v>4.9051127561412992E-2</v>
      </c>
    </row>
    <row r="3" spans="1:4" x14ac:dyDescent="0.25">
      <c r="A3" s="35">
        <v>44381</v>
      </c>
      <c r="B3" s="33">
        <v>183198019</v>
      </c>
      <c r="C3" s="33">
        <v>3971687</v>
      </c>
      <c r="D3" s="34">
        <f>Table1[[#This Row],[Deaths*]]/Table1[[#This Row],[Cases*]]</f>
        <v>2.16797486221726E-2</v>
      </c>
    </row>
    <row r="4" spans="1:4" x14ac:dyDescent="0.25">
      <c r="A4" s="38"/>
      <c r="B4" s="33">
        <f>B3-B2</f>
        <v>172840357</v>
      </c>
      <c r="C4" s="33">
        <f>C3-C2</f>
        <v>3463632</v>
      </c>
      <c r="D4" s="34">
        <f>Table1[[#Totals],[Deaths*]]/Table1[[#Totals],[Cases*]]</f>
        <v>2.0039486495622084E-2</v>
      </c>
    </row>
    <row r="6" spans="1:4" x14ac:dyDescent="0.25">
      <c r="A6" s="37" t="s">
        <v>88</v>
      </c>
    </row>
  </sheetData>
  <pageMargins left="0.7" right="0.7" top="0.75" bottom="0.75" header="0.3" footer="0.3"/>
  <pageSetup paperSize="9" orientation="portrait" verticalDpi="0" r:id="rId1"/>
  <headerFooter>
    <oddFooter>&amp;L&amp;1#&amp;"Calibri"&amp;7&amp;K000000C2 General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1"/>
  <sheetViews>
    <sheetView tabSelected="1" workbookViewId="0">
      <selection activeCell="B22" sqref="B22"/>
    </sheetView>
  </sheetViews>
  <sheetFormatPr defaultRowHeight="15" x14ac:dyDescent="0.25"/>
  <cols>
    <col min="1" max="1" width="12.5703125" customWidth="1"/>
    <col min="2" max="2" width="39.140625" bestFit="1" customWidth="1"/>
    <col min="3" max="3" width="19" customWidth="1"/>
    <col min="4" max="5" width="16.85546875" customWidth="1"/>
    <col min="6" max="6" width="12.7109375" bestFit="1" customWidth="1"/>
    <col min="7" max="7" width="16.42578125" customWidth="1"/>
    <col min="8" max="8" width="12.140625" customWidth="1"/>
  </cols>
  <sheetData>
    <row r="1" spans="1:8" x14ac:dyDescent="0.25">
      <c r="A1" s="49" t="s">
        <v>0</v>
      </c>
      <c r="B1" s="49" t="s">
        <v>0</v>
      </c>
      <c r="C1" s="49" t="s">
        <v>71</v>
      </c>
      <c r="D1" s="49" t="s">
        <v>72</v>
      </c>
      <c r="E1" s="49" t="s">
        <v>72</v>
      </c>
      <c r="F1" s="49" t="s">
        <v>78</v>
      </c>
      <c r="G1" s="49" t="s">
        <v>81</v>
      </c>
      <c r="H1" s="49" t="s">
        <v>84</v>
      </c>
    </row>
    <row r="2" spans="1:8" ht="102" x14ac:dyDescent="0.25">
      <c r="A2" s="3" t="s">
        <v>70</v>
      </c>
      <c r="B2" s="3" t="s">
        <v>3</v>
      </c>
      <c r="C2" s="51" t="s">
        <v>75</v>
      </c>
      <c r="D2" s="51" t="s">
        <v>76</v>
      </c>
      <c r="E2" s="51" t="s">
        <v>93</v>
      </c>
      <c r="F2" s="51" t="s">
        <v>80</v>
      </c>
      <c r="G2" s="51" t="s">
        <v>83</v>
      </c>
      <c r="H2" s="51" t="s">
        <v>86</v>
      </c>
    </row>
    <row r="3" spans="1:8" x14ac:dyDescent="0.25">
      <c r="A3" s="50" t="s">
        <v>1</v>
      </c>
      <c r="B3" s="50" t="s">
        <v>2</v>
      </c>
      <c r="C3" s="50" t="s">
        <v>73</v>
      </c>
      <c r="D3" s="50" t="s">
        <v>74</v>
      </c>
      <c r="E3" s="50" t="s">
        <v>92</v>
      </c>
      <c r="F3" s="50" t="s">
        <v>79</v>
      </c>
      <c r="G3" s="50" t="s">
        <v>82</v>
      </c>
      <c r="H3" s="50" t="s">
        <v>85</v>
      </c>
    </row>
    <row r="4" spans="1:8" x14ac:dyDescent="0.25">
      <c r="A4" s="29">
        <v>9</v>
      </c>
      <c r="B4" s="28" t="s">
        <v>11</v>
      </c>
      <c r="C4" s="54">
        <v>2</v>
      </c>
      <c r="D4" s="63">
        <v>0</v>
      </c>
      <c r="E4" s="64">
        <v>0</v>
      </c>
      <c r="F4" s="58">
        <v>10100</v>
      </c>
      <c r="G4" s="56" t="s">
        <v>77</v>
      </c>
      <c r="H4" s="56" t="s">
        <v>77</v>
      </c>
    </row>
    <row r="5" spans="1:8" x14ac:dyDescent="0.25">
      <c r="A5" s="29">
        <v>70</v>
      </c>
      <c r="B5" s="28" t="s">
        <v>65</v>
      </c>
      <c r="C5" s="54">
        <v>4.2</v>
      </c>
      <c r="D5" s="78">
        <v>3.0000000000000001E-6</v>
      </c>
      <c r="E5" s="74">
        <v>1.9999999999999999E-6</v>
      </c>
      <c r="F5" s="58">
        <v>502000</v>
      </c>
      <c r="G5" s="56">
        <v>500000</v>
      </c>
      <c r="H5" s="56" t="s">
        <v>77</v>
      </c>
    </row>
    <row r="6" spans="1:8" x14ac:dyDescent="0.25">
      <c r="A6" s="29">
        <v>18</v>
      </c>
      <c r="B6" s="28" t="s">
        <v>18</v>
      </c>
      <c r="C6" s="54">
        <v>4</v>
      </c>
      <c r="D6" s="63">
        <v>5.9999999999999995E-4</v>
      </c>
      <c r="E6" s="64">
        <v>1E-4</v>
      </c>
      <c r="F6" s="58">
        <v>2790</v>
      </c>
      <c r="G6" s="56" t="s">
        <v>77</v>
      </c>
      <c r="H6" s="56" t="s">
        <v>77</v>
      </c>
    </row>
    <row r="7" spans="1:8" x14ac:dyDescent="0.25">
      <c r="A7" s="29">
        <v>41</v>
      </c>
      <c r="B7" s="28" t="s">
        <v>40</v>
      </c>
      <c r="C7" s="54">
        <v>0.4</v>
      </c>
      <c r="D7" s="59">
        <v>0.2</v>
      </c>
      <c r="E7" s="62">
        <v>1.228291651E-2</v>
      </c>
      <c r="F7" s="58">
        <v>14500</v>
      </c>
      <c r="G7" s="56" t="s">
        <v>77</v>
      </c>
      <c r="H7" s="56" t="s">
        <v>77</v>
      </c>
    </row>
    <row r="8" spans="1:8" x14ac:dyDescent="0.25">
      <c r="A8" s="29">
        <v>4</v>
      </c>
      <c r="B8" s="28" t="s">
        <v>6</v>
      </c>
      <c r="C8" s="54" t="s">
        <v>77</v>
      </c>
      <c r="D8" s="59">
        <v>6.3E-2</v>
      </c>
      <c r="E8" s="62">
        <v>1.4999999999999999E-2</v>
      </c>
      <c r="F8" s="58">
        <v>2760</v>
      </c>
      <c r="G8" s="56" t="s">
        <v>77</v>
      </c>
      <c r="H8" s="56" t="s">
        <v>77</v>
      </c>
    </row>
    <row r="9" spans="1:8" x14ac:dyDescent="0.25">
      <c r="A9" s="29">
        <v>48</v>
      </c>
      <c r="B9" s="28" t="s">
        <v>46</v>
      </c>
      <c r="C9" s="54">
        <v>3.5</v>
      </c>
      <c r="D9" s="59">
        <v>0.22500000000000001</v>
      </c>
      <c r="E9" s="62">
        <v>3.5000000000000003E-2</v>
      </c>
      <c r="F9" s="58">
        <v>50000</v>
      </c>
      <c r="G9" s="56">
        <v>21</v>
      </c>
      <c r="H9" s="56" t="s">
        <v>77</v>
      </c>
    </row>
    <row r="10" spans="1:8" x14ac:dyDescent="0.25">
      <c r="A10" s="29">
        <v>77</v>
      </c>
      <c r="B10" s="28" t="s">
        <v>5</v>
      </c>
      <c r="C10" s="54">
        <v>0</v>
      </c>
      <c r="D10" s="59">
        <v>0.01</v>
      </c>
      <c r="E10" s="53" t="s">
        <v>77</v>
      </c>
      <c r="F10" s="58">
        <v>25600</v>
      </c>
      <c r="G10" s="56" t="s">
        <v>77</v>
      </c>
      <c r="H10" s="56" t="s">
        <v>77</v>
      </c>
    </row>
    <row r="11" spans="1:8" x14ac:dyDescent="0.25">
      <c r="A11" s="29">
        <v>17</v>
      </c>
      <c r="B11" s="28" t="s">
        <v>17</v>
      </c>
      <c r="C11" s="54">
        <v>10.199999999999999</v>
      </c>
      <c r="D11" s="63">
        <v>5.0000000000000001E-4</v>
      </c>
      <c r="E11" s="53" t="s">
        <v>77</v>
      </c>
      <c r="F11" s="58">
        <v>4090</v>
      </c>
      <c r="G11" s="56">
        <v>26.697604544699999</v>
      </c>
      <c r="H11" s="56" t="s">
        <v>77</v>
      </c>
    </row>
    <row r="12" spans="1:8" x14ac:dyDescent="0.25">
      <c r="A12" s="29">
        <v>19</v>
      </c>
      <c r="B12" s="28" t="s">
        <v>19</v>
      </c>
      <c r="C12" s="54">
        <v>2.1</v>
      </c>
      <c r="D12" s="59">
        <v>0.36</v>
      </c>
      <c r="E12" s="53" t="s">
        <v>77</v>
      </c>
      <c r="F12" s="58">
        <v>4210</v>
      </c>
      <c r="G12" s="56">
        <v>175000</v>
      </c>
      <c r="H12" s="56" t="s">
        <v>77</v>
      </c>
    </row>
    <row r="13" spans="1:8" x14ac:dyDescent="0.25">
      <c r="A13" s="29">
        <v>31</v>
      </c>
      <c r="B13" s="28" t="s">
        <v>31</v>
      </c>
      <c r="C13" s="54">
        <v>2.8</v>
      </c>
      <c r="D13" s="57" t="s">
        <v>77</v>
      </c>
      <c r="E13" s="53" t="s">
        <v>77</v>
      </c>
      <c r="F13" s="58">
        <v>7630</v>
      </c>
      <c r="G13" s="56">
        <v>55317.310551100003</v>
      </c>
      <c r="H13" s="56" t="s">
        <v>77</v>
      </c>
    </row>
    <row r="14" spans="1:8" x14ac:dyDescent="0.25">
      <c r="A14" s="29">
        <v>32</v>
      </c>
      <c r="B14" s="28" t="s">
        <v>32</v>
      </c>
      <c r="C14" s="54">
        <v>0.5</v>
      </c>
      <c r="D14" s="59">
        <v>2E-3</v>
      </c>
      <c r="E14" s="53" t="s">
        <v>77</v>
      </c>
      <c r="F14" s="58">
        <v>6700</v>
      </c>
      <c r="G14" s="56">
        <v>532125</v>
      </c>
      <c r="H14" s="56" t="s">
        <v>77</v>
      </c>
    </row>
    <row r="15" spans="1:8" x14ac:dyDescent="0.25">
      <c r="A15" s="29">
        <v>33</v>
      </c>
      <c r="B15" s="28" t="s">
        <v>33</v>
      </c>
      <c r="C15" s="54">
        <v>16.399999999999999</v>
      </c>
      <c r="D15" s="57" t="s">
        <v>77</v>
      </c>
      <c r="E15" s="53" t="s">
        <v>77</v>
      </c>
      <c r="F15" s="58">
        <v>1800</v>
      </c>
      <c r="G15" s="56">
        <v>7604356.49156</v>
      </c>
      <c r="H15" s="56" t="s">
        <v>77</v>
      </c>
    </row>
    <row r="16" spans="1:8" x14ac:dyDescent="0.25">
      <c r="A16" s="29">
        <v>42</v>
      </c>
      <c r="B16" s="28" t="s">
        <v>41</v>
      </c>
      <c r="C16" s="54">
        <v>7</v>
      </c>
      <c r="D16" s="63">
        <v>1E-4</v>
      </c>
      <c r="E16" s="53" t="s">
        <v>77</v>
      </c>
      <c r="F16" s="58">
        <v>8860</v>
      </c>
      <c r="G16" s="56" t="s">
        <v>77</v>
      </c>
      <c r="H16" s="56" t="s">
        <v>77</v>
      </c>
    </row>
    <row r="17" spans="1:8" x14ac:dyDescent="0.25">
      <c r="A17" s="27">
        <v>78</v>
      </c>
      <c r="B17" s="28" t="s">
        <v>69</v>
      </c>
      <c r="C17" s="54">
        <v>4</v>
      </c>
      <c r="D17" s="59">
        <v>0.01</v>
      </c>
      <c r="E17" s="53" t="s">
        <v>77</v>
      </c>
      <c r="F17" s="58">
        <v>5210</v>
      </c>
      <c r="G17" s="56">
        <v>500000</v>
      </c>
      <c r="H17" s="56" t="s">
        <v>77</v>
      </c>
    </row>
    <row r="18" spans="1:8" x14ac:dyDescent="0.25">
      <c r="A18" s="29">
        <v>27</v>
      </c>
      <c r="B18" s="28" t="s">
        <v>27</v>
      </c>
      <c r="C18" s="54">
        <v>2.2000000000000002</v>
      </c>
      <c r="D18" s="59">
        <v>2.5000000000000001E-2</v>
      </c>
      <c r="E18" s="53" t="s">
        <v>77</v>
      </c>
      <c r="F18" s="58">
        <v>12900</v>
      </c>
      <c r="G18" s="56" t="s">
        <v>77</v>
      </c>
      <c r="H18" s="56" t="s">
        <v>77</v>
      </c>
    </row>
    <row r="19" spans="1:8" x14ac:dyDescent="0.25">
      <c r="A19" s="29">
        <v>28</v>
      </c>
      <c r="B19" s="28" t="s">
        <v>28</v>
      </c>
      <c r="C19" s="54">
        <v>1.5</v>
      </c>
      <c r="D19" s="59">
        <v>2E-3</v>
      </c>
      <c r="E19" s="53" t="s">
        <v>77</v>
      </c>
      <c r="F19" s="58">
        <v>139000</v>
      </c>
      <c r="G19" s="72" t="s">
        <v>77</v>
      </c>
      <c r="H19" s="56" t="s">
        <v>77</v>
      </c>
    </row>
    <row r="20" spans="1:8" x14ac:dyDescent="0.25">
      <c r="A20" s="29">
        <v>67</v>
      </c>
      <c r="B20" s="28" t="s">
        <v>62</v>
      </c>
      <c r="C20" s="54">
        <v>0.5</v>
      </c>
      <c r="D20" s="59">
        <v>4.8197650869999997E-2</v>
      </c>
      <c r="E20" s="53" t="s">
        <v>77</v>
      </c>
      <c r="F20" s="58">
        <v>22900</v>
      </c>
      <c r="G20" s="56">
        <v>2588</v>
      </c>
      <c r="H20" s="56" t="s">
        <v>77</v>
      </c>
    </row>
    <row r="21" spans="1:8" x14ac:dyDescent="0.25">
      <c r="A21" s="27">
        <v>79</v>
      </c>
      <c r="B21" s="28" t="s">
        <v>4</v>
      </c>
      <c r="C21" s="54">
        <v>2</v>
      </c>
      <c r="D21" s="55">
        <v>0.02</v>
      </c>
      <c r="E21" s="53" t="s">
        <v>77</v>
      </c>
      <c r="F21" s="58">
        <v>1100000000</v>
      </c>
      <c r="G21" s="56">
        <v>172840357</v>
      </c>
      <c r="H21" s="56">
        <v>3463632</v>
      </c>
    </row>
    <row r="22" spans="1:8" x14ac:dyDescent="0.25">
      <c r="A22" s="29">
        <v>47</v>
      </c>
      <c r="B22" s="28" t="s">
        <v>45</v>
      </c>
      <c r="C22" s="54">
        <v>1.1000000000000001</v>
      </c>
      <c r="D22" s="59">
        <v>0.05</v>
      </c>
      <c r="E22" s="62">
        <v>0.05</v>
      </c>
      <c r="F22" s="58">
        <v>598000</v>
      </c>
      <c r="G22" s="56" t="s">
        <v>77</v>
      </c>
      <c r="H22" s="56">
        <v>1600000</v>
      </c>
    </row>
    <row r="23" spans="1:8" x14ac:dyDescent="0.25">
      <c r="A23" s="29">
        <v>62</v>
      </c>
      <c r="B23" s="28" t="s">
        <v>58</v>
      </c>
      <c r="C23" s="54">
        <v>2.2999999999999998</v>
      </c>
      <c r="D23" s="59">
        <v>0.14099999999999999</v>
      </c>
      <c r="E23" s="62">
        <v>5.6000000000000001E-2</v>
      </c>
      <c r="F23" s="58">
        <v>84300</v>
      </c>
      <c r="G23" s="56">
        <v>9019295.6340999994</v>
      </c>
      <c r="H23" s="56">
        <v>1213056.8395499999</v>
      </c>
    </row>
    <row r="24" spans="1:8" x14ac:dyDescent="0.25">
      <c r="A24" s="29">
        <v>73</v>
      </c>
      <c r="B24" s="28" t="s">
        <v>23</v>
      </c>
      <c r="C24" s="54">
        <v>6</v>
      </c>
      <c r="D24" s="59">
        <v>0.53163899999999997</v>
      </c>
      <c r="E24" s="62">
        <v>0.84306300000000001</v>
      </c>
      <c r="F24" s="58">
        <v>7300000</v>
      </c>
      <c r="G24" s="56">
        <v>1865245.0540700001</v>
      </c>
      <c r="H24" s="56">
        <v>1033750.91186</v>
      </c>
    </row>
    <row r="25" spans="1:8" x14ac:dyDescent="0.25">
      <c r="A25" s="29">
        <v>34</v>
      </c>
      <c r="B25" s="28" t="s">
        <v>34</v>
      </c>
      <c r="C25" s="67">
        <v>17</v>
      </c>
      <c r="D25" s="59">
        <v>1.9919999999999998E-3</v>
      </c>
      <c r="E25" s="62">
        <v>4.0280000000000003E-3</v>
      </c>
      <c r="F25" s="56">
        <v>85900</v>
      </c>
      <c r="G25" s="56">
        <v>213098073.15099999</v>
      </c>
      <c r="H25" s="56">
        <v>719551.46473200002</v>
      </c>
    </row>
    <row r="26" spans="1:8" x14ac:dyDescent="0.25">
      <c r="A26" s="29">
        <v>26</v>
      </c>
      <c r="B26" s="28" t="s">
        <v>26</v>
      </c>
      <c r="C26" s="54">
        <v>1</v>
      </c>
      <c r="D26" s="59">
        <v>1E-3</v>
      </c>
      <c r="E26" s="64">
        <v>1E-4</v>
      </c>
      <c r="F26" s="58">
        <v>9300</v>
      </c>
      <c r="G26" s="56">
        <v>4000000</v>
      </c>
      <c r="H26" s="56">
        <v>470000</v>
      </c>
    </row>
    <row r="27" spans="1:8" x14ac:dyDescent="0.25">
      <c r="A27" s="29">
        <v>51</v>
      </c>
      <c r="B27" s="28" t="s">
        <v>49</v>
      </c>
      <c r="C27" s="54">
        <v>0.9</v>
      </c>
      <c r="D27" s="59">
        <v>6.4999999999999997E-3</v>
      </c>
      <c r="E27" s="64">
        <v>3.3E-4</v>
      </c>
      <c r="F27" s="58">
        <v>7330</v>
      </c>
      <c r="G27" s="56" t="s">
        <v>77</v>
      </c>
      <c r="H27" s="56">
        <v>215000</v>
      </c>
    </row>
    <row r="28" spans="1:8" x14ac:dyDescent="0.25">
      <c r="A28" s="29">
        <v>43</v>
      </c>
      <c r="B28" s="28" t="s">
        <v>42</v>
      </c>
      <c r="C28" s="54">
        <v>7.8</v>
      </c>
      <c r="D28" s="63">
        <v>8.0000000000000004E-4</v>
      </c>
      <c r="E28" s="74">
        <v>9.9999999999999995E-7</v>
      </c>
      <c r="F28" s="58">
        <v>27400</v>
      </c>
      <c r="G28" s="56">
        <v>684850131</v>
      </c>
      <c r="H28" s="56">
        <v>212489</v>
      </c>
    </row>
    <row r="29" spans="1:8" x14ac:dyDescent="0.25">
      <c r="A29" s="29">
        <v>13</v>
      </c>
      <c r="B29" s="28" t="s">
        <v>14</v>
      </c>
      <c r="C29" s="54" t="s">
        <v>77</v>
      </c>
      <c r="D29" s="59">
        <v>5.0000000000000001E-3</v>
      </c>
      <c r="E29" s="53" t="s">
        <v>77</v>
      </c>
      <c r="F29" s="58">
        <v>32400</v>
      </c>
      <c r="G29" s="56">
        <v>324450597</v>
      </c>
      <c r="H29" s="56">
        <v>196886</v>
      </c>
    </row>
    <row r="30" spans="1:8" x14ac:dyDescent="0.25">
      <c r="A30" s="29">
        <v>64</v>
      </c>
      <c r="B30" s="28" t="s">
        <v>60</v>
      </c>
      <c r="C30" s="54">
        <v>1.2</v>
      </c>
      <c r="D30" s="59">
        <v>1.0340999999999999E-2</v>
      </c>
      <c r="E30" s="62">
        <v>1.1327E-2</v>
      </c>
      <c r="F30" s="58">
        <v>7030</v>
      </c>
      <c r="G30" s="56">
        <v>11773878.569700001</v>
      </c>
      <c r="H30" s="56">
        <v>128174.624213</v>
      </c>
    </row>
    <row r="31" spans="1:8" x14ac:dyDescent="0.25">
      <c r="A31" s="29">
        <v>75</v>
      </c>
      <c r="B31" s="28" t="s">
        <v>37</v>
      </c>
      <c r="C31" s="54">
        <v>1.3</v>
      </c>
      <c r="D31" s="59">
        <v>0.37597199999999997</v>
      </c>
      <c r="E31" s="62">
        <v>0.17105799999999999</v>
      </c>
      <c r="F31" s="58">
        <v>14000</v>
      </c>
      <c r="G31" s="56">
        <v>561372.00011100003</v>
      </c>
      <c r="H31" s="56">
        <v>127424.089957</v>
      </c>
    </row>
    <row r="32" spans="1:8" x14ac:dyDescent="0.25">
      <c r="A32" s="29">
        <v>52</v>
      </c>
      <c r="B32" s="28" t="s">
        <v>50</v>
      </c>
      <c r="C32" s="54" t="s">
        <v>77</v>
      </c>
      <c r="D32" s="59">
        <v>6.0000000000000001E-3</v>
      </c>
      <c r="E32" s="53" t="s">
        <v>77</v>
      </c>
      <c r="F32" s="58">
        <v>25100</v>
      </c>
      <c r="G32" s="56">
        <v>153694815</v>
      </c>
      <c r="H32" s="56">
        <v>120281</v>
      </c>
    </row>
    <row r="33" spans="1:8" x14ac:dyDescent="0.25">
      <c r="A33" s="29">
        <v>61</v>
      </c>
      <c r="B33" s="28" t="s">
        <v>57</v>
      </c>
      <c r="C33" s="54" t="s">
        <v>77</v>
      </c>
      <c r="D33" s="66">
        <v>7.7999999999999999E-5</v>
      </c>
      <c r="E33" s="62">
        <v>9.3185000000000004E-2</v>
      </c>
      <c r="F33" s="58">
        <v>363</v>
      </c>
      <c r="G33" s="56">
        <v>38838004.987899996</v>
      </c>
      <c r="H33" s="56">
        <v>109569.30115</v>
      </c>
    </row>
    <row r="34" spans="1:8" x14ac:dyDescent="0.25">
      <c r="A34" s="29">
        <v>8</v>
      </c>
      <c r="B34" s="28" t="s">
        <v>10</v>
      </c>
      <c r="C34" s="54">
        <v>9.5</v>
      </c>
      <c r="D34" s="59">
        <v>3.2286846250000001E-2</v>
      </c>
      <c r="E34" s="62">
        <v>3.228313453E-2</v>
      </c>
      <c r="F34" s="58">
        <v>53500</v>
      </c>
      <c r="G34" s="56">
        <v>3183394</v>
      </c>
      <c r="H34" s="56">
        <v>105170</v>
      </c>
    </row>
    <row r="35" spans="1:8" x14ac:dyDescent="0.25">
      <c r="A35" s="29">
        <v>22</v>
      </c>
      <c r="B35" s="28" t="s">
        <v>22</v>
      </c>
      <c r="C35" s="54">
        <v>5</v>
      </c>
      <c r="D35" s="59">
        <v>1.1050000000000001E-3</v>
      </c>
      <c r="E35" s="64">
        <v>1.11E-4</v>
      </c>
      <c r="F35" s="58">
        <v>14000</v>
      </c>
      <c r="G35" s="56">
        <v>118976405.352</v>
      </c>
      <c r="H35" s="56">
        <v>100278.495417</v>
      </c>
    </row>
    <row r="36" spans="1:8" x14ac:dyDescent="0.25">
      <c r="A36" s="29">
        <v>68</v>
      </c>
      <c r="B36" s="28" t="s">
        <v>63</v>
      </c>
      <c r="C36" s="54">
        <v>9</v>
      </c>
      <c r="D36" s="59">
        <v>6.0000000000000001E-3</v>
      </c>
      <c r="E36" s="62">
        <v>6.0000000000000001E-3</v>
      </c>
      <c r="F36" s="58">
        <v>3240</v>
      </c>
      <c r="G36" s="56">
        <v>11627370.321900001</v>
      </c>
      <c r="H36" s="56">
        <v>73005.639723700006</v>
      </c>
    </row>
    <row r="37" spans="1:8" x14ac:dyDescent="0.25">
      <c r="A37" s="29">
        <v>37</v>
      </c>
      <c r="B37" s="28" t="s">
        <v>36</v>
      </c>
      <c r="C37" s="54">
        <v>9</v>
      </c>
      <c r="D37" s="59">
        <v>7.2179999999999996E-3</v>
      </c>
      <c r="E37" s="62">
        <v>7.6150000000000002E-3</v>
      </c>
      <c r="F37" s="58">
        <v>26300</v>
      </c>
      <c r="G37" s="56">
        <v>8955237.6515599992</v>
      </c>
      <c r="H37" s="56">
        <v>68119.460239199994</v>
      </c>
    </row>
    <row r="38" spans="1:8" x14ac:dyDescent="0.25">
      <c r="A38" s="29">
        <v>56</v>
      </c>
      <c r="B38" s="28" t="s">
        <v>54</v>
      </c>
      <c r="C38" s="54">
        <v>1.5</v>
      </c>
      <c r="D38" s="59">
        <v>0.01</v>
      </c>
      <c r="E38" s="53" t="s">
        <v>77</v>
      </c>
      <c r="F38" s="58">
        <v>4510</v>
      </c>
      <c r="G38" s="56">
        <v>190849501</v>
      </c>
      <c r="H38" s="56">
        <v>65796</v>
      </c>
    </row>
    <row r="39" spans="1:8" x14ac:dyDescent="0.25">
      <c r="A39" s="29">
        <v>10</v>
      </c>
      <c r="B39" s="28" t="s">
        <v>12</v>
      </c>
      <c r="C39" s="54">
        <v>11</v>
      </c>
      <c r="D39" s="63">
        <v>3.7300000000000001E-4</v>
      </c>
      <c r="E39" s="64">
        <v>3.7599999999999998E-4</v>
      </c>
      <c r="F39" s="58">
        <v>7000</v>
      </c>
      <c r="G39" s="56">
        <v>101064192.529</v>
      </c>
      <c r="H39" s="56">
        <v>37780.350342099999</v>
      </c>
    </row>
    <row r="40" spans="1:8" x14ac:dyDescent="0.25">
      <c r="A40" s="29">
        <v>5</v>
      </c>
      <c r="B40" s="28" t="s">
        <v>7</v>
      </c>
      <c r="C40" s="54">
        <v>0</v>
      </c>
      <c r="D40" s="63">
        <v>1.7316777260000001E-4</v>
      </c>
      <c r="E40" s="64">
        <v>2.888408953E-4</v>
      </c>
      <c r="F40" s="58">
        <v>5770</v>
      </c>
      <c r="G40" s="56">
        <v>166175078</v>
      </c>
      <c r="H40" s="56">
        <v>37196</v>
      </c>
    </row>
    <row r="41" spans="1:8" x14ac:dyDescent="0.25">
      <c r="A41" s="29">
        <v>29</v>
      </c>
      <c r="B41" s="28" t="s">
        <v>29</v>
      </c>
      <c r="C41" s="54">
        <v>0.7</v>
      </c>
      <c r="D41" s="59">
        <v>1.9109999999999999E-2</v>
      </c>
      <c r="E41" s="62">
        <v>1.3785E-2</v>
      </c>
      <c r="F41" s="58">
        <v>2840</v>
      </c>
      <c r="G41" s="56">
        <v>798806.06281699997</v>
      </c>
      <c r="H41" s="56">
        <v>13668.6246137</v>
      </c>
    </row>
    <row r="42" spans="1:8" x14ac:dyDescent="0.25">
      <c r="A42" s="29">
        <v>49</v>
      </c>
      <c r="B42" s="28" t="s">
        <v>47</v>
      </c>
      <c r="C42" s="54">
        <v>1</v>
      </c>
      <c r="D42" s="59">
        <v>0.01</v>
      </c>
      <c r="E42" s="53" t="s">
        <v>77</v>
      </c>
      <c r="F42" s="58">
        <v>34200</v>
      </c>
      <c r="G42" s="56">
        <v>13340.2262381</v>
      </c>
      <c r="H42" s="56">
        <v>13288.598867500001</v>
      </c>
    </row>
    <row r="43" spans="1:8" x14ac:dyDescent="0.25">
      <c r="A43" s="29">
        <v>15</v>
      </c>
      <c r="B43" s="28" t="s">
        <v>16</v>
      </c>
      <c r="C43" s="54">
        <v>0.8</v>
      </c>
      <c r="D43" s="59">
        <v>4.718E-3</v>
      </c>
      <c r="E43" s="62">
        <v>5.8960000000000002E-3</v>
      </c>
      <c r="F43" s="58">
        <v>39</v>
      </c>
      <c r="G43" s="56">
        <f>204202.076823+18235</f>
        <v>222437.07682300001</v>
      </c>
      <c r="H43" s="56">
        <f>1012.11545029+11488</f>
        <v>12500.115450290001</v>
      </c>
    </row>
    <row r="44" spans="1:8" x14ac:dyDescent="0.25">
      <c r="A44" s="29">
        <v>6</v>
      </c>
      <c r="B44" s="28" t="s">
        <v>8</v>
      </c>
      <c r="C44" s="54">
        <v>8.5</v>
      </c>
      <c r="D44" s="66">
        <v>1.2E-4</v>
      </c>
      <c r="E44" s="68">
        <v>6.0000000000000002E-5</v>
      </c>
      <c r="F44" s="58">
        <v>5710</v>
      </c>
      <c r="G44" s="56">
        <v>148162465.92399999</v>
      </c>
      <c r="H44" s="56">
        <v>12472.360850200001</v>
      </c>
    </row>
    <row r="45" spans="1:8" x14ac:dyDescent="0.25">
      <c r="A45" s="29">
        <v>55</v>
      </c>
      <c r="B45" s="28" t="s">
        <v>53</v>
      </c>
      <c r="C45" s="54">
        <v>3.1</v>
      </c>
      <c r="D45" s="63">
        <v>1.9000000000000001E-4</v>
      </c>
      <c r="E45" s="68">
        <v>3.3000000000000003E-5</v>
      </c>
      <c r="F45" s="58">
        <v>1370</v>
      </c>
      <c r="G45" s="56">
        <v>71385409.534999996</v>
      </c>
      <c r="H45" s="56">
        <v>10094.7700396</v>
      </c>
    </row>
    <row r="46" spans="1:8" x14ac:dyDescent="0.25">
      <c r="A46" s="29">
        <v>69</v>
      </c>
      <c r="B46" s="28" t="s">
        <v>64</v>
      </c>
      <c r="C46" s="54">
        <v>4.3</v>
      </c>
      <c r="D46" s="59">
        <v>5.5093000000000003E-2</v>
      </c>
      <c r="E46" s="77">
        <v>4.7178999999999999E-2</v>
      </c>
      <c r="F46" s="58">
        <v>5090</v>
      </c>
      <c r="G46" s="56">
        <v>112384.352877</v>
      </c>
      <c r="H46" s="56">
        <v>5799.3911773199998</v>
      </c>
    </row>
    <row r="47" spans="1:8" x14ac:dyDescent="0.25">
      <c r="A47" s="29">
        <v>21</v>
      </c>
      <c r="B47" s="28" t="s">
        <v>21</v>
      </c>
      <c r="C47" s="54">
        <v>2</v>
      </c>
      <c r="D47" s="63">
        <v>8.2000000000000001E-5</v>
      </c>
      <c r="E47" s="68">
        <v>2.6999999999999999E-5</v>
      </c>
      <c r="F47" s="58">
        <v>19400</v>
      </c>
      <c r="G47" s="56">
        <v>159515772.123</v>
      </c>
      <c r="H47" s="56">
        <v>5249.3350280100003</v>
      </c>
    </row>
    <row r="48" spans="1:8" x14ac:dyDescent="0.25">
      <c r="A48" s="29">
        <v>72</v>
      </c>
      <c r="B48" s="28" t="s">
        <v>67</v>
      </c>
      <c r="C48" s="54">
        <v>1</v>
      </c>
      <c r="D48" s="78">
        <v>1.8E-5</v>
      </c>
      <c r="E48" s="68">
        <v>1.0000000000000001E-5</v>
      </c>
      <c r="F48" s="58">
        <v>23300</v>
      </c>
      <c r="G48" s="56">
        <v>190765849</v>
      </c>
      <c r="H48" s="58">
        <v>3370</v>
      </c>
    </row>
    <row r="49" spans="1:8" x14ac:dyDescent="0.25">
      <c r="A49" s="29">
        <v>20</v>
      </c>
      <c r="B49" s="28" t="s">
        <v>20</v>
      </c>
      <c r="C49" s="54">
        <v>1.9</v>
      </c>
      <c r="D49" s="57" t="s">
        <v>77</v>
      </c>
      <c r="E49" s="53" t="s">
        <v>77</v>
      </c>
      <c r="F49" s="58">
        <v>26</v>
      </c>
      <c r="G49" s="56" t="s">
        <v>77</v>
      </c>
      <c r="H49" s="56">
        <v>2824</v>
      </c>
    </row>
    <row r="50" spans="1:8" x14ac:dyDescent="0.25">
      <c r="A50" s="29">
        <v>76</v>
      </c>
      <c r="B50" s="28" t="s">
        <v>68</v>
      </c>
      <c r="C50" s="54">
        <v>1.4</v>
      </c>
      <c r="D50" s="59">
        <v>0.48257</v>
      </c>
      <c r="E50" s="62">
        <v>0.39249699999999998</v>
      </c>
      <c r="F50" s="58">
        <v>41500</v>
      </c>
      <c r="G50" s="56">
        <v>4966.2365508900002</v>
      </c>
      <c r="H50" s="56">
        <v>2285.72629822</v>
      </c>
    </row>
    <row r="51" spans="1:8" x14ac:dyDescent="0.25">
      <c r="A51" s="29">
        <v>71</v>
      </c>
      <c r="B51" s="28" t="s">
        <v>66</v>
      </c>
      <c r="C51" s="54">
        <v>1.8</v>
      </c>
      <c r="D51" s="78">
        <v>1.7E-5</v>
      </c>
      <c r="E51" s="74">
        <v>7.9999999999999996E-6</v>
      </c>
      <c r="F51" s="58">
        <v>32300</v>
      </c>
      <c r="G51" s="56">
        <v>73666588</v>
      </c>
      <c r="H51" s="58">
        <v>1188</v>
      </c>
    </row>
    <row r="52" spans="1:8" x14ac:dyDescent="0.25">
      <c r="A52" s="29">
        <v>12</v>
      </c>
      <c r="B52" s="28" t="s">
        <v>13</v>
      </c>
      <c r="C52" s="54">
        <v>2.5</v>
      </c>
      <c r="D52" s="59">
        <v>0.113443</v>
      </c>
      <c r="E52" s="60">
        <v>0.34588400000000002</v>
      </c>
      <c r="F52" s="58">
        <v>582</v>
      </c>
      <c r="G52" s="56">
        <v>7097</v>
      </c>
      <c r="H52" s="56">
        <v>1112.4462564800001</v>
      </c>
    </row>
    <row r="53" spans="1:8" x14ac:dyDescent="0.25">
      <c r="A53" s="29">
        <v>7</v>
      </c>
      <c r="B53" s="28" t="s">
        <v>9</v>
      </c>
      <c r="C53" s="54">
        <v>1.7</v>
      </c>
      <c r="D53" s="59">
        <v>1E-3</v>
      </c>
      <c r="E53" s="62">
        <v>2.8000000000000001E-2</v>
      </c>
      <c r="F53" s="58">
        <v>39400</v>
      </c>
      <c r="G53" s="56">
        <v>693000</v>
      </c>
      <c r="H53" s="56">
        <v>1000</v>
      </c>
    </row>
    <row r="54" spans="1:8" x14ac:dyDescent="0.25">
      <c r="A54" s="29">
        <v>40</v>
      </c>
      <c r="B54" s="28" t="s">
        <v>39</v>
      </c>
      <c r="C54" s="54">
        <v>0.5</v>
      </c>
      <c r="D54" s="59">
        <v>0.35590032910000002</v>
      </c>
      <c r="E54" s="60">
        <v>0.18</v>
      </c>
      <c r="F54" s="58">
        <v>287000</v>
      </c>
      <c r="G54" s="56">
        <v>386</v>
      </c>
      <c r="H54" s="56">
        <v>134.54545450000001</v>
      </c>
    </row>
    <row r="55" spans="1:8" x14ac:dyDescent="0.25">
      <c r="A55" s="29">
        <v>44</v>
      </c>
      <c r="B55" s="28" t="s">
        <v>43</v>
      </c>
      <c r="C55" s="54">
        <v>3.5</v>
      </c>
      <c r="D55" s="59">
        <v>0.15</v>
      </c>
      <c r="E55" s="53" t="s">
        <v>77</v>
      </c>
      <c r="F55" s="58">
        <f>895+410</f>
        <v>1305</v>
      </c>
      <c r="G55" s="56">
        <v>649.6</v>
      </c>
      <c r="H55" s="56">
        <v>116.8</v>
      </c>
    </row>
    <row r="56" spans="1:8" x14ac:dyDescent="0.25">
      <c r="A56" s="29">
        <v>36</v>
      </c>
      <c r="B56" s="28" t="s">
        <v>35</v>
      </c>
      <c r="C56" s="54">
        <v>1.3</v>
      </c>
      <c r="D56" s="59">
        <v>0.5</v>
      </c>
      <c r="E56" s="53" t="s">
        <v>77</v>
      </c>
      <c r="F56" s="58">
        <v>50700</v>
      </c>
      <c r="G56" s="56">
        <v>22</v>
      </c>
      <c r="H56" s="56">
        <v>18.722222219999999</v>
      </c>
    </row>
    <row r="57" spans="1:8" x14ac:dyDescent="0.25">
      <c r="A57" s="29">
        <v>25</v>
      </c>
      <c r="B57" s="28" t="s">
        <v>25</v>
      </c>
      <c r="C57" s="54">
        <v>1.2</v>
      </c>
      <c r="D57" s="59">
        <v>0.6</v>
      </c>
      <c r="E57" s="60">
        <v>0.48699999999999999</v>
      </c>
      <c r="F57" s="58">
        <v>189000</v>
      </c>
      <c r="G57" s="56">
        <v>2000</v>
      </c>
      <c r="H57" s="56">
        <v>18</v>
      </c>
    </row>
    <row r="58" spans="1:8" x14ac:dyDescent="0.25">
      <c r="A58" s="29">
        <v>66</v>
      </c>
      <c r="B58" s="28" t="s">
        <v>61</v>
      </c>
      <c r="C58" s="54">
        <v>0.7</v>
      </c>
      <c r="D58" s="59">
        <v>1</v>
      </c>
      <c r="E58" s="53" t="s">
        <v>77</v>
      </c>
      <c r="F58" s="58">
        <v>6380</v>
      </c>
      <c r="G58" s="56">
        <v>10.5</v>
      </c>
      <c r="H58" s="56">
        <v>10.5</v>
      </c>
    </row>
    <row r="59" spans="1:8" x14ac:dyDescent="0.25">
      <c r="A59" s="29">
        <v>14</v>
      </c>
      <c r="B59" s="28" t="s">
        <v>15</v>
      </c>
      <c r="C59" s="54">
        <v>1.9</v>
      </c>
      <c r="D59" s="59">
        <v>0.5</v>
      </c>
      <c r="E59" s="53" t="s">
        <v>77</v>
      </c>
      <c r="F59" s="58">
        <v>45400</v>
      </c>
      <c r="G59" s="56">
        <v>41.082186945499998</v>
      </c>
      <c r="H59" s="56">
        <v>4</v>
      </c>
    </row>
    <row r="60" spans="1:8" x14ac:dyDescent="0.25">
      <c r="A60" s="29">
        <v>53</v>
      </c>
      <c r="B60" s="28" t="s">
        <v>51</v>
      </c>
      <c r="C60" s="54">
        <v>2.8</v>
      </c>
      <c r="D60" s="59">
        <v>9.6000000000000002E-2</v>
      </c>
      <c r="E60" s="62">
        <v>0.01</v>
      </c>
      <c r="F60" s="58">
        <v>34300</v>
      </c>
      <c r="G60" s="56">
        <v>0</v>
      </c>
      <c r="H60" s="56">
        <v>0</v>
      </c>
    </row>
    <row r="61" spans="1:8" x14ac:dyDescent="0.25">
      <c r="A61" s="29">
        <v>59</v>
      </c>
      <c r="B61" s="28" t="s">
        <v>56</v>
      </c>
      <c r="C61" s="54">
        <v>5</v>
      </c>
      <c r="D61" s="59">
        <v>0.3</v>
      </c>
      <c r="E61" s="60">
        <v>0.45</v>
      </c>
      <c r="F61" s="58">
        <v>753</v>
      </c>
      <c r="G61" s="56">
        <v>0</v>
      </c>
      <c r="H61" s="56">
        <v>0</v>
      </c>
    </row>
  </sheetData>
  <pageMargins left="0.7" right="0.7" top="0.75" bottom="0.75" header="0.3" footer="0.3"/>
  <pageSetup paperSize="9" orientation="portrait" verticalDpi="0" r:id="rId1"/>
  <headerFooter>
    <oddFooter>&amp;L&amp;1#&amp;"Calibri"&amp;7&amp;K000000C2 General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X32" sqref="X32"/>
    </sheetView>
  </sheetViews>
  <sheetFormatPr defaultRowHeight="15" x14ac:dyDescent="0.25"/>
  <sheetData/>
  <pageMargins left="0.7" right="0.7" top="0.75" bottom="0.75" header="0.3" footer="0.3"/>
  <pageSetup paperSize="9" orientation="portrait" verticalDpi="0" r:id="rId1"/>
  <headerFooter>
    <oddFooter>&amp;L&amp;1#&amp;"Calibri"&amp;7&amp;K000000C2 General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workbookViewId="0">
      <selection activeCell="D50" sqref="D50"/>
    </sheetView>
  </sheetViews>
  <sheetFormatPr defaultRowHeight="15" x14ac:dyDescent="0.25"/>
  <cols>
    <col min="1" max="1" width="12.5703125" customWidth="1"/>
    <col min="2" max="2" width="39.140625" bestFit="1" customWidth="1"/>
    <col min="3" max="3" width="19" customWidth="1"/>
    <col min="4" max="5" width="16.85546875" customWidth="1"/>
    <col min="6" max="6" width="12.7109375" bestFit="1" customWidth="1"/>
    <col min="7" max="7" width="16.42578125" customWidth="1"/>
    <col min="8" max="8" width="12.140625" customWidth="1"/>
  </cols>
  <sheetData>
    <row r="1" spans="1:8" x14ac:dyDescent="0.25">
      <c r="A1" s="49" t="s">
        <v>0</v>
      </c>
      <c r="B1" s="49" t="s">
        <v>0</v>
      </c>
      <c r="C1" s="49" t="s">
        <v>71</v>
      </c>
      <c r="D1" s="49" t="s">
        <v>72</v>
      </c>
      <c r="E1" s="49" t="s">
        <v>72</v>
      </c>
      <c r="F1" s="49" t="s">
        <v>78</v>
      </c>
      <c r="G1" s="49" t="s">
        <v>81</v>
      </c>
      <c r="H1" s="49" t="s">
        <v>84</v>
      </c>
    </row>
    <row r="2" spans="1:8" ht="102" x14ac:dyDescent="0.25">
      <c r="A2" s="3" t="s">
        <v>70</v>
      </c>
      <c r="B2" s="3" t="s">
        <v>3</v>
      </c>
      <c r="C2" s="51" t="s">
        <v>75</v>
      </c>
      <c r="D2" s="51" t="s">
        <v>76</v>
      </c>
      <c r="E2" s="51" t="s">
        <v>93</v>
      </c>
      <c r="F2" s="51" t="s">
        <v>80</v>
      </c>
      <c r="G2" s="51" t="s">
        <v>83</v>
      </c>
      <c r="H2" s="51" t="s">
        <v>86</v>
      </c>
    </row>
    <row r="3" spans="1:8" ht="14.25" customHeight="1" x14ac:dyDescent="0.25">
      <c r="A3" s="50" t="s">
        <v>1</v>
      </c>
      <c r="B3" s="50" t="s">
        <v>2</v>
      </c>
      <c r="C3" s="50" t="s">
        <v>73</v>
      </c>
      <c r="D3" s="50" t="s">
        <v>74</v>
      </c>
      <c r="E3" s="50" t="s">
        <v>92</v>
      </c>
      <c r="F3" s="50" t="s">
        <v>79</v>
      </c>
      <c r="G3" s="50" t="s">
        <v>82</v>
      </c>
      <c r="H3" s="50" t="s">
        <v>85</v>
      </c>
    </row>
    <row r="4" spans="1:8" x14ac:dyDescent="0.25">
      <c r="A4" s="29">
        <v>5</v>
      </c>
      <c r="B4" s="28" t="s">
        <v>7</v>
      </c>
      <c r="C4" s="54">
        <v>0</v>
      </c>
      <c r="D4" s="63">
        <v>1.7316777260000001E-4</v>
      </c>
      <c r="E4" s="64">
        <v>2.888408953E-4</v>
      </c>
      <c r="F4" s="58">
        <v>5770</v>
      </c>
      <c r="G4" s="56">
        <v>166175078</v>
      </c>
      <c r="H4" s="56">
        <v>37196</v>
      </c>
    </row>
    <row r="5" spans="1:8" x14ac:dyDescent="0.25">
      <c r="A5" s="29">
        <v>40</v>
      </c>
      <c r="B5" s="28" t="s">
        <v>39</v>
      </c>
      <c r="C5" s="54">
        <v>0.5</v>
      </c>
      <c r="D5" s="59">
        <v>0.35590032910000002</v>
      </c>
      <c r="E5" s="60">
        <v>0.18</v>
      </c>
      <c r="F5" s="58">
        <v>287000</v>
      </c>
      <c r="G5" s="56">
        <v>386</v>
      </c>
      <c r="H5" s="56">
        <v>134.54545450000001</v>
      </c>
    </row>
    <row r="6" spans="1:8" x14ac:dyDescent="0.25">
      <c r="A6" s="29">
        <v>29</v>
      </c>
      <c r="B6" s="28" t="s">
        <v>29</v>
      </c>
      <c r="C6" s="54">
        <v>0.7</v>
      </c>
      <c r="D6" s="59">
        <v>1.9109999999999999E-2</v>
      </c>
      <c r="E6" s="62">
        <v>1.3785E-2</v>
      </c>
      <c r="F6" s="58">
        <v>2840</v>
      </c>
      <c r="G6" s="56">
        <v>798806.06281699997</v>
      </c>
      <c r="H6" s="56">
        <v>13668.6246137</v>
      </c>
    </row>
    <row r="7" spans="1:8" x14ac:dyDescent="0.25">
      <c r="A7" s="29">
        <v>66</v>
      </c>
      <c r="B7" s="28" t="s">
        <v>61</v>
      </c>
      <c r="C7" s="54">
        <v>0.7</v>
      </c>
      <c r="D7" s="59">
        <v>1</v>
      </c>
      <c r="E7" s="53" t="s">
        <v>77</v>
      </c>
      <c r="F7" s="58">
        <v>6380</v>
      </c>
      <c r="G7" s="56">
        <v>10.5</v>
      </c>
      <c r="H7" s="56">
        <v>10.5</v>
      </c>
    </row>
    <row r="8" spans="1:8" x14ac:dyDescent="0.25">
      <c r="A8" s="29">
        <v>15</v>
      </c>
      <c r="B8" s="28" t="s">
        <v>16</v>
      </c>
      <c r="C8" s="54">
        <v>0.8</v>
      </c>
      <c r="D8" s="59">
        <v>4.718E-3</v>
      </c>
      <c r="E8" s="62">
        <v>5.8960000000000002E-3</v>
      </c>
      <c r="F8" s="58">
        <v>39</v>
      </c>
      <c r="G8" s="56">
        <f>204202.076823+18235</f>
        <v>222437.07682300001</v>
      </c>
      <c r="H8" s="56">
        <f>1012.11545029+11488</f>
        <v>12500.115450290001</v>
      </c>
    </row>
    <row r="9" spans="1:8" x14ac:dyDescent="0.25">
      <c r="A9" s="29">
        <v>26</v>
      </c>
      <c r="B9" s="28" t="s">
        <v>26</v>
      </c>
      <c r="C9" s="54">
        <v>1</v>
      </c>
      <c r="D9" s="59">
        <v>1E-3</v>
      </c>
      <c r="E9" s="64">
        <v>1E-4</v>
      </c>
      <c r="F9" s="58">
        <v>9300</v>
      </c>
      <c r="G9" s="56">
        <v>4000000</v>
      </c>
      <c r="H9" s="56">
        <v>470000</v>
      </c>
    </row>
    <row r="10" spans="1:8" x14ac:dyDescent="0.25">
      <c r="A10" s="29">
        <v>49</v>
      </c>
      <c r="B10" s="28" t="s">
        <v>47</v>
      </c>
      <c r="C10" s="54">
        <v>1</v>
      </c>
      <c r="D10" s="59">
        <v>0.01</v>
      </c>
      <c r="E10" s="53" t="s">
        <v>77</v>
      </c>
      <c r="F10" s="58">
        <v>34200</v>
      </c>
      <c r="G10" s="56">
        <v>13340.2262381</v>
      </c>
      <c r="H10" s="56">
        <v>13288.598867500001</v>
      </c>
    </row>
    <row r="11" spans="1:8" x14ac:dyDescent="0.25">
      <c r="A11" s="29">
        <v>72</v>
      </c>
      <c r="B11" s="28" t="s">
        <v>67</v>
      </c>
      <c r="C11" s="54">
        <v>1</v>
      </c>
      <c r="D11" s="78">
        <v>1.8E-5</v>
      </c>
      <c r="E11" s="68">
        <v>1.0000000000000001E-5</v>
      </c>
      <c r="F11" s="58">
        <v>23300</v>
      </c>
      <c r="G11" s="56">
        <v>190765849</v>
      </c>
      <c r="H11" s="58">
        <v>3370</v>
      </c>
    </row>
    <row r="12" spans="1:8" x14ac:dyDescent="0.25">
      <c r="A12" s="29">
        <v>47</v>
      </c>
      <c r="B12" s="28" t="s">
        <v>45</v>
      </c>
      <c r="C12" s="54">
        <v>1.1000000000000001</v>
      </c>
      <c r="D12" s="59">
        <v>0.05</v>
      </c>
      <c r="E12" s="62">
        <v>0.05</v>
      </c>
      <c r="F12" s="58">
        <v>598000</v>
      </c>
      <c r="G12" s="56">
        <f>Table68[[#This Row],[Fatal_raw]]/Table68[[#This Row],[CFR_adult]]</f>
        <v>32000000</v>
      </c>
      <c r="H12" s="56">
        <v>1600000</v>
      </c>
    </row>
    <row r="13" spans="1:8" x14ac:dyDescent="0.25">
      <c r="A13" s="29">
        <v>64</v>
      </c>
      <c r="B13" s="28" t="s">
        <v>60</v>
      </c>
      <c r="C13" s="54">
        <v>1.2</v>
      </c>
      <c r="D13" s="59">
        <v>1.0340999999999999E-2</v>
      </c>
      <c r="E13" s="62">
        <v>1.1327E-2</v>
      </c>
      <c r="F13" s="58">
        <v>7030</v>
      </c>
      <c r="G13" s="56">
        <v>11773878.569700001</v>
      </c>
      <c r="H13" s="56">
        <v>128174.624213</v>
      </c>
    </row>
    <row r="14" spans="1:8" x14ac:dyDescent="0.25">
      <c r="A14" s="29">
        <v>25</v>
      </c>
      <c r="B14" s="28" t="s">
        <v>25</v>
      </c>
      <c r="C14" s="54">
        <v>1.2</v>
      </c>
      <c r="D14" s="59">
        <v>0.6</v>
      </c>
      <c r="E14" s="60">
        <v>0.48699999999999999</v>
      </c>
      <c r="F14" s="58">
        <v>189000</v>
      </c>
      <c r="G14" s="56">
        <v>2000</v>
      </c>
      <c r="H14" s="56">
        <v>18</v>
      </c>
    </row>
    <row r="15" spans="1:8" x14ac:dyDescent="0.25">
      <c r="A15" s="29">
        <v>75</v>
      </c>
      <c r="B15" s="28" t="s">
        <v>37</v>
      </c>
      <c r="C15" s="54">
        <v>1.3</v>
      </c>
      <c r="D15" s="59">
        <v>0.37597199999999997</v>
      </c>
      <c r="E15" s="62">
        <v>0.17105799999999999</v>
      </c>
      <c r="F15" s="58">
        <v>14000</v>
      </c>
      <c r="G15" s="56">
        <v>561372.00011100003</v>
      </c>
      <c r="H15" s="56">
        <v>127424.089957</v>
      </c>
    </row>
    <row r="16" spans="1:8" x14ac:dyDescent="0.25">
      <c r="A16" s="29">
        <v>36</v>
      </c>
      <c r="B16" s="28" t="s">
        <v>35</v>
      </c>
      <c r="C16" s="54">
        <v>1.3</v>
      </c>
      <c r="D16" s="59">
        <v>0.5</v>
      </c>
      <c r="E16" s="53" t="s">
        <v>77</v>
      </c>
      <c r="F16" s="58">
        <v>50700</v>
      </c>
      <c r="G16" s="56">
        <v>22</v>
      </c>
      <c r="H16" s="56">
        <v>18.722222219999999</v>
      </c>
    </row>
    <row r="17" spans="1:8" x14ac:dyDescent="0.25">
      <c r="A17" s="29">
        <v>76</v>
      </c>
      <c r="B17" s="28" t="s">
        <v>68</v>
      </c>
      <c r="C17" s="54">
        <v>1.4</v>
      </c>
      <c r="D17" s="59">
        <v>0.48257</v>
      </c>
      <c r="E17" s="62">
        <v>0.39249699999999998</v>
      </c>
      <c r="F17" s="58">
        <v>41500</v>
      </c>
      <c r="G17" s="56">
        <v>4966.2365508900002</v>
      </c>
      <c r="H17" s="56">
        <v>2285.72629822</v>
      </c>
    </row>
    <row r="18" spans="1:8" x14ac:dyDescent="0.25">
      <c r="A18" s="29">
        <v>56</v>
      </c>
      <c r="B18" s="28" t="s">
        <v>54</v>
      </c>
      <c r="C18" s="54">
        <v>1.5</v>
      </c>
      <c r="D18" s="59">
        <v>0.01</v>
      </c>
      <c r="E18" s="53" t="s">
        <v>77</v>
      </c>
      <c r="F18" s="58">
        <v>4510</v>
      </c>
      <c r="G18" s="56">
        <v>190849501</v>
      </c>
      <c r="H18" s="56">
        <v>65796</v>
      </c>
    </row>
    <row r="19" spans="1:8" x14ac:dyDescent="0.25">
      <c r="A19" s="29">
        <v>7</v>
      </c>
      <c r="B19" s="28" t="s">
        <v>9</v>
      </c>
      <c r="C19" s="54">
        <v>1.7</v>
      </c>
      <c r="D19" s="59">
        <v>1E-3</v>
      </c>
      <c r="E19" s="62">
        <v>2.8000000000000001E-2</v>
      </c>
      <c r="F19" s="58">
        <v>39400</v>
      </c>
      <c r="G19" s="56">
        <v>693000</v>
      </c>
      <c r="H19" s="56">
        <v>1000</v>
      </c>
    </row>
    <row r="20" spans="1:8" x14ac:dyDescent="0.25">
      <c r="A20" s="29">
        <v>71</v>
      </c>
      <c r="B20" s="28" t="s">
        <v>66</v>
      </c>
      <c r="C20" s="54">
        <v>1.8</v>
      </c>
      <c r="D20" s="78">
        <v>1.7E-5</v>
      </c>
      <c r="E20" s="74">
        <v>7.9999999999999996E-6</v>
      </c>
      <c r="F20" s="58">
        <v>32300</v>
      </c>
      <c r="G20" s="56">
        <v>73666588</v>
      </c>
      <c r="H20" s="58">
        <v>1188</v>
      </c>
    </row>
    <row r="21" spans="1:8" x14ac:dyDescent="0.25">
      <c r="A21" s="29">
        <v>14</v>
      </c>
      <c r="B21" s="28" t="s">
        <v>15</v>
      </c>
      <c r="C21" s="54">
        <v>1.9</v>
      </c>
      <c r="D21" s="59">
        <v>0.5</v>
      </c>
      <c r="E21" s="53" t="s">
        <v>77</v>
      </c>
      <c r="F21" s="58">
        <v>45400</v>
      </c>
      <c r="G21" s="56">
        <v>41.082186945499998</v>
      </c>
      <c r="H21" s="56">
        <v>4</v>
      </c>
    </row>
    <row r="22" spans="1:8" x14ac:dyDescent="0.25">
      <c r="A22" s="27">
        <v>79</v>
      </c>
      <c r="B22" s="28" t="s">
        <v>4</v>
      </c>
      <c r="C22" s="54">
        <v>2</v>
      </c>
      <c r="D22" s="55">
        <v>0.02</v>
      </c>
      <c r="E22" s="53" t="s">
        <v>77</v>
      </c>
      <c r="F22" s="58">
        <v>1100000000</v>
      </c>
      <c r="G22" s="56">
        <v>172840357</v>
      </c>
      <c r="H22" s="56">
        <v>3463632</v>
      </c>
    </row>
    <row r="23" spans="1:8" x14ac:dyDescent="0.25">
      <c r="A23" s="29">
        <v>21</v>
      </c>
      <c r="B23" s="28" t="s">
        <v>21</v>
      </c>
      <c r="C23" s="54">
        <v>2</v>
      </c>
      <c r="D23" s="63">
        <v>8.2000000000000001E-5</v>
      </c>
      <c r="E23" s="68">
        <v>2.6999999999999999E-5</v>
      </c>
      <c r="F23" s="58">
        <v>19400</v>
      </c>
      <c r="G23" s="56">
        <v>159515772.123</v>
      </c>
      <c r="H23" s="56">
        <v>5249.3350280100003</v>
      </c>
    </row>
    <row r="24" spans="1:8" x14ac:dyDescent="0.25">
      <c r="A24" s="29">
        <v>62</v>
      </c>
      <c r="B24" s="28" t="s">
        <v>58</v>
      </c>
      <c r="C24" s="54">
        <v>2.2999999999999998</v>
      </c>
      <c r="D24" s="59">
        <v>0.14099999999999999</v>
      </c>
      <c r="E24" s="62">
        <v>5.6000000000000001E-2</v>
      </c>
      <c r="F24" s="58">
        <v>84300</v>
      </c>
      <c r="G24" s="56">
        <v>9019295.6340999994</v>
      </c>
      <c r="H24" s="56">
        <v>1213056.8395499999</v>
      </c>
    </row>
    <row r="25" spans="1:8" x14ac:dyDescent="0.25">
      <c r="A25" s="29">
        <v>12</v>
      </c>
      <c r="B25" s="28" t="s">
        <v>13</v>
      </c>
      <c r="C25" s="54">
        <v>2.5</v>
      </c>
      <c r="D25" s="59">
        <v>0.113443</v>
      </c>
      <c r="E25" s="60">
        <v>0.34588400000000002</v>
      </c>
      <c r="F25" s="58">
        <v>582</v>
      </c>
      <c r="G25" s="56">
        <v>7097</v>
      </c>
      <c r="H25" s="56">
        <v>1112.4462564800001</v>
      </c>
    </row>
    <row r="26" spans="1:8" x14ac:dyDescent="0.25">
      <c r="A26" s="29">
        <v>53</v>
      </c>
      <c r="B26" s="28" t="s">
        <v>51</v>
      </c>
      <c r="C26" s="54">
        <v>2.8</v>
      </c>
      <c r="D26" s="59">
        <v>9.6000000000000002E-2</v>
      </c>
      <c r="E26" s="62">
        <v>0.01</v>
      </c>
      <c r="F26" s="58">
        <v>34300</v>
      </c>
      <c r="G26" s="56">
        <v>0</v>
      </c>
      <c r="H26" s="56">
        <v>0</v>
      </c>
    </row>
    <row r="27" spans="1:8" x14ac:dyDescent="0.25">
      <c r="A27" s="29">
        <v>55</v>
      </c>
      <c r="B27" s="28" t="s">
        <v>53</v>
      </c>
      <c r="C27" s="54">
        <v>3.1</v>
      </c>
      <c r="D27" s="63">
        <v>1.9000000000000001E-4</v>
      </c>
      <c r="E27" s="68">
        <v>3.3000000000000003E-5</v>
      </c>
      <c r="F27" s="58">
        <v>1370</v>
      </c>
      <c r="G27" s="56">
        <v>71385409.534999996</v>
      </c>
      <c r="H27" s="56">
        <v>10094.7700396</v>
      </c>
    </row>
    <row r="28" spans="1:8" x14ac:dyDescent="0.25">
      <c r="A28" s="29">
        <v>44</v>
      </c>
      <c r="B28" s="28" t="s">
        <v>43</v>
      </c>
      <c r="C28" s="54">
        <v>3.5</v>
      </c>
      <c r="D28" s="59">
        <v>0.15</v>
      </c>
      <c r="E28" s="53" t="s">
        <v>77</v>
      </c>
      <c r="F28" s="58">
        <f>895+410</f>
        <v>1305</v>
      </c>
      <c r="G28" s="56">
        <v>649.6</v>
      </c>
      <c r="H28" s="56">
        <v>116.8</v>
      </c>
    </row>
    <row r="29" spans="1:8" x14ac:dyDescent="0.25">
      <c r="A29" s="29">
        <v>69</v>
      </c>
      <c r="B29" s="28" t="s">
        <v>64</v>
      </c>
      <c r="C29" s="54">
        <v>4.3</v>
      </c>
      <c r="D29" s="59">
        <v>5.5093000000000003E-2</v>
      </c>
      <c r="E29" s="77">
        <v>4.7178999999999999E-2</v>
      </c>
      <c r="F29" s="58">
        <v>5090</v>
      </c>
      <c r="G29" s="56">
        <v>112384.352877</v>
      </c>
      <c r="H29" s="56">
        <v>5799.3911773199998</v>
      </c>
    </row>
    <row r="30" spans="1:8" x14ac:dyDescent="0.25">
      <c r="A30" s="29">
        <v>22</v>
      </c>
      <c r="B30" s="28" t="s">
        <v>22</v>
      </c>
      <c r="C30" s="54">
        <v>5</v>
      </c>
      <c r="D30" s="59">
        <v>1.1050000000000001E-3</v>
      </c>
      <c r="E30" s="64">
        <v>1.11E-4</v>
      </c>
      <c r="F30" s="58">
        <v>14000</v>
      </c>
      <c r="G30" s="56">
        <v>118976405.352</v>
      </c>
      <c r="H30" s="56">
        <v>100278.495417</v>
      </c>
    </row>
    <row r="31" spans="1:8" x14ac:dyDescent="0.25">
      <c r="A31" s="29">
        <v>59</v>
      </c>
      <c r="B31" s="28" t="s">
        <v>56</v>
      </c>
      <c r="C31" s="54">
        <v>5</v>
      </c>
      <c r="D31" s="59">
        <v>0.3</v>
      </c>
      <c r="E31" s="60">
        <v>0.45</v>
      </c>
      <c r="F31" s="58">
        <v>753</v>
      </c>
      <c r="G31" s="56">
        <v>0</v>
      </c>
      <c r="H31" s="56">
        <v>0</v>
      </c>
    </row>
    <row r="32" spans="1:8" x14ac:dyDescent="0.25">
      <c r="A32" s="29">
        <v>73</v>
      </c>
      <c r="B32" s="28" t="s">
        <v>23</v>
      </c>
      <c r="C32" s="54">
        <v>6</v>
      </c>
      <c r="D32" s="59">
        <v>0.53163899999999997</v>
      </c>
      <c r="E32" s="62">
        <v>0.84306300000000001</v>
      </c>
      <c r="F32" s="58">
        <v>7300000</v>
      </c>
      <c r="G32" s="56">
        <v>1865245.0540700001</v>
      </c>
      <c r="H32" s="56">
        <v>1033750.91186</v>
      </c>
    </row>
    <row r="33" spans="1:8" x14ac:dyDescent="0.25">
      <c r="A33" s="29">
        <v>43</v>
      </c>
      <c r="B33" s="28" t="s">
        <v>42</v>
      </c>
      <c r="C33" s="54">
        <v>7.8</v>
      </c>
      <c r="D33" s="63">
        <v>8.0000000000000004E-4</v>
      </c>
      <c r="E33" s="74">
        <v>9.9999999999999995E-7</v>
      </c>
      <c r="F33" s="58">
        <v>27400</v>
      </c>
      <c r="G33" s="56">
        <v>684850131</v>
      </c>
      <c r="H33" s="56">
        <v>212489</v>
      </c>
    </row>
    <row r="34" spans="1:8" x14ac:dyDescent="0.25">
      <c r="A34" s="29">
        <v>6</v>
      </c>
      <c r="B34" s="28" t="s">
        <v>8</v>
      </c>
      <c r="C34" s="54">
        <v>8.5</v>
      </c>
      <c r="D34" s="66">
        <v>1.2E-4</v>
      </c>
      <c r="E34" s="68">
        <v>6.0000000000000002E-5</v>
      </c>
      <c r="F34" s="58">
        <v>5710</v>
      </c>
      <c r="G34" s="56">
        <v>148162465.92399999</v>
      </c>
      <c r="H34" s="56">
        <v>12472.360850200001</v>
      </c>
    </row>
    <row r="35" spans="1:8" x14ac:dyDescent="0.25">
      <c r="A35" s="29">
        <v>68</v>
      </c>
      <c r="B35" s="28" t="s">
        <v>63</v>
      </c>
      <c r="C35" s="54">
        <v>9</v>
      </c>
      <c r="D35" s="59">
        <v>6.0000000000000001E-3</v>
      </c>
      <c r="E35" s="62">
        <v>6.0000000000000001E-3</v>
      </c>
      <c r="F35" s="58">
        <v>3240</v>
      </c>
      <c r="G35" s="56">
        <v>11627370.321900001</v>
      </c>
      <c r="H35" s="56">
        <v>73005.639723700006</v>
      </c>
    </row>
    <row r="36" spans="1:8" x14ac:dyDescent="0.25">
      <c r="A36" s="29">
        <v>37</v>
      </c>
      <c r="B36" s="28" t="s">
        <v>36</v>
      </c>
      <c r="C36" s="54">
        <v>9</v>
      </c>
      <c r="D36" s="59">
        <v>7.2179999999999996E-3</v>
      </c>
      <c r="E36" s="62">
        <v>7.6150000000000002E-3</v>
      </c>
      <c r="F36" s="58">
        <v>26300</v>
      </c>
      <c r="G36" s="56">
        <v>8955237.6515599992</v>
      </c>
      <c r="H36" s="56">
        <v>68119.460239199994</v>
      </c>
    </row>
    <row r="37" spans="1:8" x14ac:dyDescent="0.25">
      <c r="A37" s="29">
        <v>8</v>
      </c>
      <c r="B37" s="28" t="s">
        <v>10</v>
      </c>
      <c r="C37" s="54">
        <v>9.5</v>
      </c>
      <c r="D37" s="59">
        <v>3.2286846250000001E-2</v>
      </c>
      <c r="E37" s="62">
        <v>3.228313453E-2</v>
      </c>
      <c r="F37" s="58">
        <v>53500</v>
      </c>
      <c r="G37" s="56">
        <v>3183394</v>
      </c>
      <c r="H37" s="56">
        <v>105170</v>
      </c>
    </row>
    <row r="38" spans="1:8" x14ac:dyDescent="0.25">
      <c r="A38" s="29">
        <v>10</v>
      </c>
      <c r="B38" s="28" t="s">
        <v>12</v>
      </c>
      <c r="C38" s="54">
        <v>11</v>
      </c>
      <c r="D38" s="63">
        <v>3.7300000000000001E-4</v>
      </c>
      <c r="E38" s="64">
        <v>3.7599999999999998E-4</v>
      </c>
      <c r="F38" s="58">
        <v>7000</v>
      </c>
      <c r="G38" s="56">
        <v>101064192.529</v>
      </c>
      <c r="H38" s="56">
        <v>37780.350342099999</v>
      </c>
    </row>
    <row r="39" spans="1:8" x14ac:dyDescent="0.25">
      <c r="A39" s="29">
        <v>34</v>
      </c>
      <c r="B39" s="28" t="s">
        <v>34</v>
      </c>
      <c r="C39" s="67">
        <v>17</v>
      </c>
      <c r="D39" s="59">
        <v>1.9919999999999998E-3</v>
      </c>
      <c r="E39" s="62">
        <v>4.0280000000000003E-3</v>
      </c>
      <c r="F39" s="56">
        <v>85900</v>
      </c>
      <c r="G39" s="56">
        <v>213098073.15099999</v>
      </c>
      <c r="H39" s="56">
        <v>719551.46473200002</v>
      </c>
    </row>
  </sheetData>
  <pageMargins left="0.7" right="0.7" top="0.75" bottom="0.75" header="0.3" footer="0.3"/>
  <pageSetup paperSize="9" orientation="portrait" verticalDpi="0" r:id="rId1"/>
  <headerFooter>
    <oddFooter>&amp;L&amp;1#&amp;"Calibri"&amp;7&amp;K000000C2 General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C l i e n t W i n d o w X M L " > < C u s t o m C o n t e n t > < ! [ C D A T A [ T a b l e 6 8 ] ] > < / C u s t o m C o n t e n t > < / G e m i n i > 
</file>

<file path=customXml/item10.xml>��< ? x m l   v e r s i o n = " 1 . 0 "   e n c o d i n g = " U T F - 1 6 " ? > < G e m i n i   x m l n s = " h t t p : / / g e m i n i / p i v o t c u s t o m i z a t i o n / M e a s u r e G r i d S t a t e " > < C u s t o m C o n t e n t > & l t ; A r r a y O f K e y V a l u e O f s t r i n g S a n d b o x E d i t o r . M e a s u r e G r i d S t a t e S c d E 3 5 R y 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& g t ; & l t ; K e y V a l u e O f s t r i n g S a n d b o x E d i t o r . M e a s u r e G r i d S t a t e S c d E 3 5 R y & g t ; & l t ; K e y & g t ; T a b l e 6 8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1 2 1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/ A r r a y O f K e y V a l u e O f s t r i n g S a n d b o x E d i t o r . M e a s u r e G r i d S t a t e S c d E 3 5 R y & g t ; < / C u s t o m C o n t e n t > < / G e m i n i > 
</file>

<file path=customXml/item11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5.xml>��< ? x m l   v e r s i o n = " 1 . 0 "   e n c o d i n g = " U T F - 1 6 " ? > < G e m i n i   x m l n s = " h t t p : / / g e m i n i / p i v o t c u s t o m i z a t i o n / P o w e r P i v o t V e r s i o n " > < C u s t o m C o n t e n t > < ! [ C D A T A [ 1 1 . 0 . 9 1 6 6 . 1 8 8 ] ] > < / C u s t o m C o n t e n t > < / G e m i n i > 
</file>

<file path=customXml/item16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d = " h t t p : / / w w w . w 3 . o r g / 2 0 0 1 / X M L S c h e m a "   x m l n s : x s i = " h t t p : / / w w w . w 3 . o r g / 2 0 0 1 / X M L S c h e m a - i n s t a n c e " > < L i n k e d T a b l e L i s t > < L i n k e d T a b l e I n f o > < E x c e l T a b l e N a m e > T a b l e 6 8 < / E x c e l T a b l e N a m e > < G e m i n i T a b l e I d > T a b l e 6 8 < / G e m i n i T a b l e I d > < L i n k e d C o l u m n L i s t   / > < U p d a t e N e e d e d > f a l s e < / U p d a t e N e e d e d > < R o w C o u n t > 0 < / R o w C o u n t > < / L i n k e d T a b l e I n f o > < / L i n k e d T a b l e L i s t > < / L i n k e d T a b l e s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 2 0 2 1 - 0 7 - 0 7 T 1 8 : 0 0 : 1 3 . 6 5 6 9 4 8 3 + 0 2 : 0 0 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T a b l e 6 8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< / s t r i n g > < / k e y > < v a l u e > < i n t > 4 9 < / i n t > < / v a l u e > < / i t e m > < i t e m > < k e y > < s t r i n g > N a m e < / s t r i n g > < / k e y > < v a l u e > < i n t > 7 3 < / i n t > < / v a l u e > < / i t e m > < i t e m > < k e y > < s t r i n g > R 0 < / s t r i n g > < / k e y > < v a l u e > < i n t > 5 1 < / i n t > < / v a l u e > < / i t e m > < i t e m > < k e y > < s t r i n g > C F R _ a d u l t < / s t r i n g > < / k e y > < v a l u e > < i n t > 9 8 < / i n t > < / v a l u e > < / i t e m > < i t e m > < k e y > < s t r i n g > C F R _ c h i l d < / s t r i n g > < / k e y > < v a l u e > < i n t > 9 6 < / i n t > < / v a l u e > < / i t e m > < i t e m > < k e y > < s t r i n g > H i t s _ n e w s < / s t r i n g > < / k e y > < v a l u e > < i n t > 1 0 0 < / i n t > < / v a l u e > < / i t e m > < i t e m > < k e y > < s t r i n g > I n c i d e n c e _ r a w < / s t r i n g > < / k e y > < v a l u e > < i n t > 1 2 6 < / i n t > < / v a l u e > < / i t e m > < i t e m > < k e y > < s t r i n g > F a t a l _ r a w < / s t r i n g > < / k e y > < v a l u e > < i n t > 9 6 < / i n t > < / v a l u e > < / i t e m > < / C o l u m n W i d t h s > < C o l u m n D i s p l a y I n d e x > < i t e m > < k e y > < s t r i n g > I D < / s t r i n g > < / k e y > < v a l u e > < i n t > 0 < / i n t > < / v a l u e > < / i t e m > < i t e m > < k e y > < s t r i n g > N a m e < / s t r i n g > < / k e y > < v a l u e > < i n t > 1 < / i n t > < / v a l u e > < / i t e m > < i t e m > < k e y > < s t r i n g > R 0 < / s t r i n g > < / k e y > < v a l u e > < i n t > 2 < / i n t > < / v a l u e > < / i t e m > < i t e m > < k e y > < s t r i n g > C F R _ a d u l t < / s t r i n g > < / k e y > < v a l u e > < i n t > 3 < / i n t > < / v a l u e > < / i t e m > < i t e m > < k e y > < s t r i n g > C F R _ c h i l d < / s t r i n g > < / k e y > < v a l u e > < i n t > 4 < / i n t > < / v a l u e > < / i t e m > < i t e m > < k e y > < s t r i n g > H i t s _ n e w s < / s t r i n g > < / k e y > < v a l u e > < i n t > 5 < / i n t > < / v a l u e > < / i t e m > < i t e m > < k e y > < s t r i n g > I n c i d e n c e _ r a w < / s t r i n g > < / k e y > < v a l u e > < i n t > 6 < / i n t > < / v a l u e > < / i t e m > < i t e m > < k e y > < s t r i n g > F a t a l _ r a w 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O r d e r " > < C u s t o m C o n t e n t > < ! [ C D A T A [ T a b l e 6 8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C o u n t I n S a n d b o x " > < C u s t o m C o n t e n t > < ! [ C D A T A [ 1 ] ] > < / C u s t o m C o n t e n t > < / G e m i n i > 
</file>

<file path=customXml/item8.xml>��< ? x m l   v e r s i o n = " 1 . 0 "   e n c o d i n g = " U T F - 1 6 " ? > < G e m i n i   x m l n s = " h t t p : / / g e m i n i / p i v o t c u s t o m i z a t i o n / D i a g r a m s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M e a s u r e D i a g r a m S a n d b o x A d a p t e r " & g t ; & l t ; T a b l e N a m e & g t ; D i s e a s e D a t a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 i : t y p e = " S a n d b o x E d i t o r M e a s u r e G r i d K e y " & g t ; & l t ; T a b l e N a m e & g t ; D i s e a s e D a t a & l t ; / T a b l e N a m e & g t ; & l t ; / K e y & g t ; & l t ; M a i n t a i n e r 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 r e a d o n l y & l t ; / K e y & g t ; & l t ; / D i a g r a m O b j e c t K e y & g t ; & l t ; D i a g r a m O b j e c t K e y & g t ; & l t ; K e y & g t ; M e a s u r e s \ S u m   o f   H i t s _ n e w s & l t ; / K e y & g t ; & l t ; / D i a g r a m O b j e c t K e y & g t ; & l t ; D i a g r a m O b j e c t K e y & g t ; & l t ; K e y & g t ; M e a s u r e s \ S u m   o f   H i t s _ n e w s \ T a g I n f o \ F o r m u l a & l t ; / K e y & g t ; & l t ; / D i a g r a m O b j e c t K e y & g t ; & l t ; D i a g r a m O b j e c t K e y & g t ; & l t ; K e y & g t ; M e a s u r e s \ S u m   o f   H i t s _ n e w s \ T a g I n f o \ V a l u e & l t ; / K e y & g t ; & l t ; / D i a g r a m O b j e c t K e y & g t ; & l t ; D i a g r a m O b j e c t K e y & g t ; & l t ; K e y & g t ; M e a s u r e s \ S u m   o f   F a t a l _ r a w & l t ; / K e y & g t ; & l t ; / D i a g r a m O b j e c t K e y & g t ; & l t ; D i a g r a m O b j e c t K e y & g t ; & l t ; K e y & g t ; M e a s u r e s \ S u m   o f   F a t a l _ r a w \ T a g I n f o \ F o r m u l a & l t ; / K e y & g t ; & l t ; / D i a g r a m O b j e c t K e y & g t ; & l t ; D i a g r a m O b j e c t K e y & g t ; & l t ; K e y & g t ; M e a s u r e s \ S u m   o f   F a t a l _ r a w \ T a g I n f o \ V a l u e & l t ; / K e y & g t ; & l t ; / D i a g r a m O b j e c t K e y & g t ; & l t ; D i a g r a m O b j e c t K e y & g t ; & l t ; K e y & g t ; M e a s u r e s \ S u m   o f   I n c i d e n c e _ r a w & l t ; / K e y & g t ; & l t ; / D i a g r a m O b j e c t K e y & g t ; & l t ; D i a g r a m O b j e c t K e y & g t ; & l t ; K e y & g t ; M e a s u r e s \ S u m   o f   I n c i d e n c e _ r a w \ T a g I n f o \ F o r m u l a & l t ; / K e y & g t ; & l t ; / D i a g r a m O b j e c t K e y & g t ; & l t ; D i a g r a m O b j e c t K e y & g t ; & l t ; K e y & g t ; M e a s u r e s \ S u m   o f   I n c i d e n c e _ r a w \ T a g I n f o \ V a l u e & l t ; / K e y & g t ; & l t ; / D i a g r a m O b j e c t K e y & g t ; & l t ; D i a g r a m O b j e c t K e y & g t ; & l t ; K e y & g t ; M e a s u r e s \ C o u n t   o f   R 0 & l t ; / K e y & g t ; & l t ; / D i a g r a m O b j e c t K e y & g t ; & l t ; D i a g r a m O b j e c t K e y & g t ; & l t ; K e y & g t ; M e a s u r e s \ C o u n t   o f   R 0 \ T a g I n f o \ F o r m u l a & l t ; / K e y & g t ; & l t ; / D i a g r a m O b j e c t K e y & g t ; & l t ; D i a g r a m O b j e c t K e y & g t ; & l t ; K e y & g t ; M e a s u r e s \ C o u n t   o f   R 0 \ T a g I n f o \ V a l u e & l t ; / K e y & g t ; & l t ; / D i a g r a m O b j e c t K e y & g t ; & l t ; D i a g r a m O b j e c t K e y & g t ; & l t ; K e y & g t ; C o l u m n s \ I D & l t ; / K e y & g t ; & l t ; / D i a g r a m O b j e c t K e y & g t ; & l t ; D i a g r a m O b j e c t K e y & g t ; & l t ; K e y & g t ; C o l u m n s \ N a m e & l t ; / K e y & g t ; & l t ; / D i a g r a m O b j e c t K e y & g t ; & l t ; D i a g r a m O b j e c t K e y & g t ; & l t ; K e y & g t ; C o l u m n s \ R 0 & l t ; / K e y & g t ; & l t ; / D i a g r a m O b j e c t K e y & g t ; & l t ; D i a g r a m O b j e c t K e y & g t ; & l t ; K e y & g t ; C o l u m n s \ C F R _ a d u l t & l t ; / K e y & g t ; & l t ; / D i a g r a m O b j e c t K e y & g t ; & l t ; D i a g r a m O b j e c t K e y & g t ; & l t ; K e y & g t ; C o l u m n s \ C F R _ c h i l d & l t ; / K e y & g t ; & l t ; / D i a g r a m O b j e c t K e y & g t ; & l t ; D i a g r a m O b j e c t K e y & g t ; & l t ; K e y & g t ; C o l u m n s \ H i t s _ n e w s & l t ; / K e y & g t ; & l t ; / D i a g r a m O b j e c t K e y & g t ; & l t ; D i a g r a m O b j e c t K e y & g t ; & l t ; K e y & g t ; C o l u m n s \ I n c i d e n c e _ r a w & l t ; / K e y & g t ; & l t ; / D i a g r a m O b j e c t K e y & g t ; & l t ; D i a g r a m O b j e c t K e y & g t ; & l t ; K e y & g t ; C o l u m n s \ F a t a l _ r a w & l t ; / K e y & g t ; & l t ; / D i a g r a m O b j e c t K e y & g t ; & l t ; D i a g r a m O b j e c t K e y & g t ; & l t ; K e y & g t ; M e a s u r e s \ S u m   o f   R 0 & l t ; / K e y & g t ; & l t ; / D i a g r a m O b j e c t K e y & g t ; & l t ; D i a g r a m O b j e c t K e y & g t ; & l t ; K e y & g t ; M e a s u r e s \ S u m   o f   R 0 \ T a g I n f o \ F o r m u l a & l t ; / K e y & g t ; & l t ; / D i a g r a m O b j e c t K e y & g t ; & l t ; D i a g r a m O b j e c t K e y & g t ; & l t ; K e y & g t ; M e a s u r e s \ S u m   o f   R 0 \ T a g I n f o \ V a l u e & l t ; / K e y & g t ; & l t ; / D i a g r a m O b j e c t K e y & g t ; & l t ; D i a g r a m O b j e c t K e y & g t ; & l t ; K e y & g t ; M e a s u r e s \ C o u n t   o f   N a m e & l t ; / K e y & g t ; & l t ; / D i a g r a m O b j e c t K e y & g t ; & l t ; D i a g r a m O b j e c t K e y & g t ; & l t ; K e y & g t ; M e a s u r e s \ C o u n t   o f   N a m e \ T a g I n f o \ F o r m u l a & l t ; / K e y & g t ; & l t ; / D i a g r a m O b j e c t K e y & g t ; & l t ; D i a g r a m O b j e c t K e y & g t ; & l t ; K e y & g t ; M e a s u r e s \ C o u n t   o f   N a m e \ T a g I n f o \ V a l u e & l t ; / K e y & g t ; & l t ; / D i a g r a m O b j e c t K e y & g t ; & l t ; D i a g r a m O b j e c t K e y & g t ; & l t ; K e y & g t ; M e a s u r e s \ S u m   o f   C F R _ a d u l t & l t ; / K e y & g t ; & l t ; / D i a g r a m O b j e c t K e y & g t ; & l t ; D i a g r a m O b j e c t K e y & g t ; & l t ; K e y & g t ; M e a s u r e s \ S u m   o f   C F R _ a d u l t \ T a g I n f o \ F o r m u l a & l t ; / K e y & g t ; & l t ; / D i a g r a m O b j e c t K e y & g t ; & l t ; D i a g r a m O b j e c t K e y & g t ; & l t ; K e y & g t ; M e a s u r e s \ S u m   o f   C F R _ a d u l t \ T a g I n f o \ V a l u e & l t ; / K e y & g t ; & l t ; / D i a g r a m O b j e c t K e y & g t ; & l t ; D i a g r a m O b j e c t K e y & g t ; & l t ; K e y & g t ; M e a s u r e s \ C o u n t   o f   C F R _ c h i l d & l t ; / K e y & g t ; & l t ; / D i a g r a m O b j e c t K e y & g t ; & l t ; D i a g r a m O b j e c t K e y & g t ; & l t ; K e y & g t ; M e a s u r e s \ C o u n t   o f   C F R _ c h i l d \ T a g I n f o \ F o r m u l a & l t ; / K e y & g t ; & l t ; / D i a g r a m O b j e c t K e y & g t ; & l t ; D i a g r a m O b j e c t K e y & g t ; & l t ; K e y & g t ; M e a s u r e s \ C o u n t   o f   C F R _ c h i l d \ T a g I n f o \ V a l u e & l t ; / K e y & g t ; & l t ; / D i a g r a m O b j e c t K e y & g t ; & l t ; D i a g r a m O b j e c t K e y & g t ; & l t ; K e y & g t ; L i n k s \ & a m p ; l t ; C o l u m n s \ S u m   o f   H i t s _ n e w s & a m p ; g t ; - & a m p ; l t ; M e a s u r e s \ H i t s _ n e w s & a m p ; g t ; & l t ; / K e y & g t ; & l t ; / D i a g r a m O b j e c t K e y & g t ; & l t ; D i a g r a m O b j e c t K e y & g t ; & l t ; K e y & g t ; L i n k s \ & a m p ; l t ; C o l u m n s \ S u m   o f   H i t s _ n e w s & a m p ; g t ; - & a m p ; l t ; M e a s u r e s \ H i t s _ n e w s & a m p ; g t ; \ C O L U M N & l t ; / K e y & g t ; & l t ; / D i a g r a m O b j e c t K e y & g t ; & l t ; D i a g r a m O b j e c t K e y & g t ; & l t ; K e y & g t ; L i n k s \ & a m p ; l t ; C o l u m n s \ S u m   o f   H i t s _ n e w s & a m p ; g t ; - & a m p ; l t ; M e a s u r e s \ H i t s _ n e w s & a m p ; g t ; \ M E A S U R E & l t ; / K e y & g t ; & l t ; / D i a g r a m O b j e c t K e y & g t ; & l t ; D i a g r a m O b j e c t K e y & g t ; & l t ; K e y & g t ; L i n k s \ & a m p ; l t ; C o l u m n s \ S u m   o f   F a t a l _ r a w & a m p ; g t ; - & a m p ; l t ; M e a s u r e s \ F a t a l _ r a w & a m p ; g t ; & l t ; / K e y & g t ; & l t ; / D i a g r a m O b j e c t K e y & g t ; & l t ; D i a g r a m O b j e c t K e y & g t ; & l t ; K e y & g t ; L i n k s \ & a m p ; l t ; C o l u m n s \ S u m   o f   F a t a l _ r a w & a m p ; g t ; - & a m p ; l t ; M e a s u r e s \ F a t a l _ r a w & a m p ; g t ; \ C O L U M N & l t ; / K e y & g t ; & l t ; / D i a g r a m O b j e c t K e y & g t ; & l t ; D i a g r a m O b j e c t K e y & g t ; & l t ; K e y & g t ; L i n k s \ & a m p ; l t ; C o l u m n s \ S u m   o f   F a t a l _ r a w & a m p ; g t ; - & a m p ; l t ; M e a s u r e s \ F a t a l _ r a w & a m p ; g t ; \ M E A S U R E & l t ; / K e y & g t ; & l t ; / D i a g r a m O b j e c t K e y & g t ; & l t ; D i a g r a m O b j e c t K e y & g t ; & l t ; K e y & g t ; L i n k s \ & a m p ; l t ; C o l u m n s \ S u m   o f   I n c i d e n c e _ r a w & a m p ; g t ; - & a m p ; l t ; M e a s u r e s \ I n c i d e n c e _ r a w & a m p ; g t ; & l t ; / K e y & g t ; & l t ; / D i a g r a m O b j e c t K e y & g t ; & l t ; D i a g r a m O b j e c t K e y & g t ; & l t ; K e y & g t ; L i n k s \ & a m p ; l t ; C o l u m n s \ S u m   o f   I n c i d e n c e _ r a w & a m p ; g t ; - & a m p ; l t ; M e a s u r e s \ I n c i d e n c e _ r a w & a m p ; g t ; \ C O L U M N & l t ; / K e y & g t ; & l t ; / D i a g r a m O b j e c t K e y & g t ; & l t ; D i a g r a m O b j e c t K e y & g t ; & l t ; K e y & g t ; L i n k s \ & a m p ; l t ; C o l u m n s \ S u m   o f   I n c i d e n c e _ r a w & a m p ; g t ; - & a m p ; l t ; M e a s u r e s \ I n c i d e n c e _ r a w & a m p ; g t ; \ M E A S U R E & l t ; / K e y & g t ; & l t ; / D i a g r a m O b j e c t K e y & g t ; & l t ; D i a g r a m O b j e c t K e y & g t ; & l t ; K e y & g t ; L i n k s \ & a m p ; l t ; C o l u m n s \ C o u n t   o f   R 0 & a m p ; g t ; - & a m p ; l t ; M e a s u r e s \ R 0 & a m p ; g t ; & l t ; / K e y & g t ; & l t ; / D i a g r a m O b j e c t K e y & g t ; & l t ; D i a g r a m O b j e c t K e y & g t ; & l t ; K e y & g t ; L i n k s \ & a m p ; l t ; C o l u m n s \ C o u n t   o f   R 0 & a m p ; g t ; - & a m p ; l t ; M e a s u r e s \ R 0 & a m p ; g t ; \ C O L U M N & l t ; / K e y & g t ; & l t ; / D i a g r a m O b j e c t K e y & g t ; & l t ; D i a g r a m O b j e c t K e y & g t ; & l t ; K e y & g t ; L i n k s \ & a m p ; l t ; C o l u m n s \ C o u n t   o f   R 0 & a m p ; g t ; - & a m p ; l t ; M e a s u r e s \ R 0 & a m p ; g t ; \ M E A S U R E & l t ; / K e y & g t ; & l t ; / D i a g r a m O b j e c t K e y & g t ; & l t ; D i a g r a m O b j e c t K e y & g t ; & l t ; K e y & g t ; L i n k s \ & a m p ; l t ; C o l u m n s \ S u m   o f   R 0 & a m p ; g t ; - & a m p ; l t ; M e a s u r e s \ R 0 & a m p ; g t ; & l t ; / K e y & g t ; & l t ; / D i a g r a m O b j e c t K e y & g t ; & l t ; D i a g r a m O b j e c t K e y & g t ; & l t ; K e y & g t ; L i n k s \ & a m p ; l t ; C o l u m n s \ S u m   o f   R 0 & a m p ; g t ; - & a m p ; l t ; M e a s u r e s \ R 0 & a m p ; g t ; \ C O L U M N & l t ; / K e y & g t ; & l t ; / D i a g r a m O b j e c t K e y & g t ; & l t ; D i a g r a m O b j e c t K e y & g t ; & l t ; K e y & g t ; L i n k s \ & a m p ; l t ; C o l u m n s \ S u m   o f   R 0 & a m p ; g t ; - & a m p ; l t ; M e a s u r e s \ R 0 & a m p ; g t ; \ M E A S U R E & l t ; / K e y & g t ; & l t ; / D i a g r a m O b j e c t K e y & g t ; & l t ; D i a g r a m O b j e c t K e y & g t ; & l t ; K e y & g t ; L i n k s \ & a m p ; l t ; C o l u m n s \ C o u n t   o f   N a m e & a m p ; g t ; - & a m p ; l t ; M e a s u r e s \ N a m e & a m p ; g t ; & l t ; / K e y & g t ; & l t ; / D i a g r a m O b j e c t K e y & g t ; & l t ; D i a g r a m O b j e c t K e y & g t ; & l t ; K e y & g t ; L i n k s \ & a m p ; l t ; C o l u m n s \ C o u n t   o f   N a m e & a m p ; g t ; - & a m p ; l t ; M e a s u r e s \ N a m e & a m p ; g t ; \ C O L U M N & l t ; / K e y & g t ; & l t ; / D i a g r a m O b j e c t K e y & g t ; & l t ; D i a g r a m O b j e c t K e y & g t ; & l t ; K e y & g t ; L i n k s \ & a m p ; l t ; C o l u m n s \ C o u n t   o f   N a m e & a m p ; g t ; - & a m p ; l t ; M e a s u r e s \ N a m e & a m p ; g t ; \ M E A S U R E & l t ; / K e y & g t ; & l t ; / D i a g r a m O b j e c t K e y & g t ; & l t ; D i a g r a m O b j e c t K e y & g t ; & l t ; K e y & g t ; L i n k s \ & a m p ; l t ; C o l u m n s \ S u m   o f   C F R _ a d u l t & a m p ; g t ; - & a m p ; l t ; M e a s u r e s \ C F R _ a d u l t & a m p ; g t ; & l t ; / K e y & g t ; & l t ; / D i a g r a m O b j e c t K e y & g t ; & l t ; D i a g r a m O b j e c t K e y & g t ; & l t ; K e y & g t ; L i n k s \ & a m p ; l t ; C o l u m n s \ S u m   o f   C F R _ a d u l t & a m p ; g t ; - & a m p ; l t ; M e a s u r e s \ C F R _ a d u l t & a m p ; g t ; \ C O L U M N & l t ; / K e y & g t ; & l t ; / D i a g r a m O b j e c t K e y & g t ; & l t ; D i a g r a m O b j e c t K e y & g t ; & l t ; K e y & g t ; L i n k s \ & a m p ; l t ; C o l u m n s \ S u m   o f   C F R _ a d u l t & a m p ; g t ; - & a m p ; l t ; M e a s u r e s \ C F R _ a d u l t & a m p ; g t ; \ M E A S U R E & l t ; / K e y & g t ; & l t ; / D i a g r a m O b j e c t K e y & g t ; & l t ; D i a g r a m O b j e c t K e y & g t ; & l t ; K e y & g t ; L i n k s \ & a m p ; l t ; C o l u m n s \ C o u n t   o f   C F R _ c h i l d & a m p ; g t ; - & a m p ; l t ; M e a s u r e s \ C F R _ c h i l d & a m p ; g t ; & l t ; / K e y & g t ; & l t ; / D i a g r a m O b j e c t K e y & g t ; & l t ; D i a g r a m O b j e c t K e y & g t ; & l t ; K e y & g t ; L i n k s \ & a m p ; l t ; C o l u m n s \ C o u n t   o f   C F R _ c h i l d & a m p ; g t ; - & a m p ; l t ; M e a s u r e s \ C F R _ c h i l d & a m p ; g t ; \ C O L U M N & l t ; / K e y & g t ; & l t ; / D i a g r a m O b j e c t K e y & g t ; & l t ; D i a g r a m O b j e c t K e y & g t ; & l t ; K e y & g t ; L i n k s \ & a m p ; l t ; C o l u m n s \ C o u n t   o f   C F R _ c h i l d & a m p ; g t ; - & a m p ; l t ; M e a s u r e s \ C F R _ c h i l d & a m p ; g t ; \ M E A S U R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 H i t s _ n e w s & l t ; / K e y & g t ; & l t ; / a : K e y & g t ; & l t ; a : V a l u e 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 H i t s _ n e w s \ T a g I n f o \ F o r m u l a & l t ; / K e y & g t ; & l t ; / a : K e y & g t ; & l t ; a : V a l u e 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 H i t s _ n e w s \ T a g I n f o \ V a l u e & l t ; / K e y & g t ; & l t ; / a : K e y & g t ; & l t ; a : V a l u e 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 F a t a l _ r a w & l t ; / K e y & g t ; & l t ; / a : K e y & g t ; & l t ; a : V a l u e 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 F a t a l _ r a w \ T a g I n f o \ F o r m u l a & l t ; / K e y & g t ; & l t ; / a : K e y & g t ; & l t ; a : V a l u e 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 F a t a l _ r a w \ T a g I n f o \ V a l u e & l t ; / K e y & g t ; & l t ; / a : K e y & g t ; & l t ; a : V a l u e 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 I n c i d e n c e _ r a w & l t ; / K e y & g t ; & l t ; / a : K e y & g t ; & l t ; a : V a l u e 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 I n c i d e n c e _ r a w \ T a g I n f o \ F o r m u l a & l t ; / K e y & g t ; & l t ; / a : K e y & g t ; & l t ; a : V a l u e 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 I n c i d e n c e _ r a w \ T a g I n f o \ V a l u e & l t ; / K e y & g t ; & l t ; / a : K e y & g t ; & l t ; a : V a l u e 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C o u n t   o f   R 0 & l t ; / K e y & g t ; & l t ; / a : K e y & g t ; & l t ; a : V a l u e 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C o u n t   o f   R 0 \ T a g I n f o \ F o r m u l a & l t ; / K e y & g t ; & l t ; / a : K e y & g t ; & l t ; a : V a l u e 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C o u n t   o f   R 0 \ T a g I n f o \ V a l u e & l t ; / K e y & g t ; & l t ; / a : K e y & g t ; & l t ; a : V a l u e 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D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a m e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0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F R _ a d u l t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F R _ c h i l d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H i t s _ n e w s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n c i d e n c e _ r a w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a t a l _ r a w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 R 0 & l t ; / K e y & g t ; & l t ; / a : K e y & g t ; & l t ; a : V a l u e 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 R 0 \ T a g I n f o \ F o r m u l a & l t ; / K e y & g t ; & l t ; / a : K e y & g t ; & l t ; a : V a l u e 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 R 0 \ T a g I n f o \ V a l u e & l t ; / K e y & g t ; & l t ; / a : K e y & g t ; & l t ; a : V a l u e 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C o u n t   o f   N a m e & l t ; / K e y & g t ; & l t ; / a : K e y & g t ; & l t ; a : V a l u e 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C o u n t   o f   N a m e \ T a g I n f o \ F o r m u l a & l t ; / K e y & g t ; & l t ; / a : K e y & g t ; & l t ; a : V a l u e 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C o u n t   o f   N a m e \ T a g I n f o \ V a l u e & l t ; / K e y & g t ; & l t ; / a : K e y & g t ; & l t ; a : V a l u e 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 C F R _ a d u l t & l t ; / K e y & g t ; & l t ; / a : K e y & g t ; & l t ; a : V a l u e 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 C F R _ a d u l t \ T a g I n f o \ F o r m u l a & l t ; / K e y & g t ; & l t ; / a : K e y & g t ; & l t ; a : V a l u e 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 C F R _ a d u l t \ T a g I n f o \ V a l u e & l t ; / K e y & g t ; & l t ; / a : K e y & g t ; & l t ; a : V a l u e 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C o u n t   o f   C F R _ c h i l d & l t ; / K e y & g t ; & l t ; / a : K e y & g t ; & l t ; a : V a l u e 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C o u n t   o f   C F R _ c h i l d \ T a g I n f o \ F o r m u l a & l t ; / K e y & g t ; & l t ; / a : K e y & g t ; & l t ; a : V a l u e 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C o u n t   o f   C F R _ c h i l d \ T a g I n f o \ V a l u e & l t ; / K e y & g t ; & l t ; / a : K e y & g t ; & l t ; a : V a l u e 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 H i t s _ n e w s & a m p ; g t ; - & a m p ; l t ; M e a s u r e s \ H i t s _ n e w s & a m p ; g t ; & l t ; / K e y & g t ; & l t ; / a : K e y & g t ; & l t ; a : V a l u e 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 H i t s _ n e w s & a m p ; g t ; - & a m p ; l t ; M e a s u r e s \ H i t s _ n e w s & a m p ; g t ; \ C O L U M N & l t ; / K e y & g t ; & l t ; / a : K e y & g t ; & l t ; a : V a l u e 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 H i t s _ n e w s & a m p ; g t ; - & a m p ; l t ; M e a s u r e s \ H i t s _ n e w s & a m p ; g t ; \ M E A S U R E & l t ; / K e y & g t ; & l t ; / a : K e y & g t ; & l t ; a : V a l u e 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 F a t a l _ r a w & a m p ; g t ; - & a m p ; l t ; M e a s u r e s \ F a t a l _ r a w & a m p ; g t ; & l t ; / K e y & g t ; & l t ; / a : K e y & g t ; & l t ; a : V a l u e 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 F a t a l _ r a w & a m p ; g t ; - & a m p ; l t ; M e a s u r e s \ F a t a l _ r a w & a m p ; g t ; \ C O L U M N & l t ; / K e y & g t ; & l t ; / a : K e y & g t ; & l t ; a : V a l u e 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 F a t a l _ r a w & a m p ; g t ; - & a m p ; l t ; M e a s u r e s \ F a t a l _ r a w & a m p ; g t ; \ M E A S U R E & l t ; / K e y & g t ; & l t ; / a : K e y & g t ; & l t ; a : V a l u e 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 I n c i d e n c e _ r a w & a m p ; g t ; - & a m p ; l t ; M e a s u r e s \ I n c i d e n c e _ r a w & a m p ; g t ; & l t ; / K e y & g t ; & l t ; / a : K e y & g t ; & l t ; a : V a l u e 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 I n c i d e n c e _ r a w & a m p ; g t ; - & a m p ; l t ; M e a s u r e s \ I n c i d e n c e _ r a w & a m p ; g t ; \ C O L U M N & l t ; / K e y & g t ; & l t ; / a : K e y & g t ; & l t ; a : V a l u e 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 I n c i d e n c e _ r a w & a m p ; g t ; - & a m p ; l t ; M e a s u r e s \ I n c i d e n c e _ r a w & a m p ; g t ; \ M E A S U R E & l t ; / K e y & g t ; & l t ; / a : K e y & g t ; & l t ; a : V a l u e 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C o u n t   o f   R 0 & a m p ; g t ; - & a m p ; l t ; M e a s u r e s \ R 0 & a m p ; g t ; & l t ; / K e y & g t ; & l t ; / a : K e y & g t ; & l t ; a : V a l u e 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C o u n t   o f   R 0 & a m p ; g t ; - & a m p ; l t ; M e a s u r e s \ R 0 & a m p ; g t ; \ C O L U M N & l t ; / K e y & g t ; & l t ; / a : K e y & g t ; & l t ; a : V a l u e 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C o u n t   o f   R 0 & a m p ; g t ; - & a m p ; l t ; M e a s u r e s \ R 0 & a m p ; g t ; \ M E A S U R E & l t ; / K e y & g t ; & l t ; / a : K e y & g t ; & l t ; a : V a l u e 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 R 0 & a m p ; g t ; - & a m p ; l t ; M e a s u r e s \ R 0 & a m p ; g t ; & l t ; / K e y & g t ; & l t ; / a : K e y & g t ; & l t ; a : V a l u e 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 R 0 & a m p ; g t ; - & a m p ; l t ; M e a s u r e s \ R 0 & a m p ; g t ; \ C O L U M N & l t ; / K e y & g t ; & l t ; / a : K e y & g t ; & l t ; a : V a l u e 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 R 0 & a m p ; g t ; - & a m p ; l t ; M e a s u r e s \ R 0 & a m p ; g t ; \ M E A S U R E & l t ; / K e y & g t ; & l t ; / a : K e y & g t ; & l t ; a : V a l u e 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C o u n t   o f   N a m e & a m p ; g t ; - & a m p ; l t ; M e a s u r e s \ N a m e & a m p ; g t ; & l t ; / K e y & g t ; & l t ; / a : K e y & g t ; & l t ; a : V a l u e 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C o u n t   o f   N a m e & a m p ; g t ; - & a m p ; l t ; M e a s u r e s \ N a m e & a m p ; g t ; \ C O L U M N & l t ; / K e y & g t ; & l t ; / a : K e y & g t ; & l t ; a : V a l u e 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C o u n t   o f   N a m e & a m p ; g t ; - & a m p ; l t ; M e a s u r e s \ N a m e & a m p ; g t ; \ M E A S U R E & l t ; / K e y & g t ; & l t ; / a : K e y & g t ; & l t ; a : V a l u e 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 C F R _ a d u l t & a m p ; g t ; - & a m p ; l t ; M e a s u r e s \ C F R _ a d u l t & a m p ; g t ; & l t ; / K e y & g t ; & l t ; / a : K e y & g t ; & l t ; a : V a l u e 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 C F R _ a d u l t & a m p ; g t ; - & a m p ; l t ; M e a s u r e s \ C F R _ a d u l t & a m p ; g t ; \ C O L U M N & l t ; / K e y & g t ; & l t ; / a : K e y & g t ; & l t ; a : V a l u e 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 C F R _ a d u l t & a m p ; g t ; - & a m p ; l t ; M e a s u r e s \ C F R _ a d u l t & a m p ; g t ; \ M E A S U R E & l t ; / K e y & g t ; & l t ; / a : K e y & g t ; & l t ; a : V a l u e 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C o u n t   o f   C F R _ c h i l d & a m p ; g t ; - & a m p ; l t ; M e a s u r e s \ C F R _ c h i l d & a m p ; g t ; & l t ; / K e y & g t ; & l t ; / a : K e y & g t ; & l t ; a : V a l u e 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C o u n t   o f   C F R _ c h i l d & a m p ; g t ; - & a m p ; l t ; M e a s u r e s \ C F R _ c h i l d & a m p ; g t ; \ C O L U M N & l t ; / K e y & g t ; & l t ; / a : K e y & g t ; & l t ; a : V a l u e 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C o u n t   o f   C F R _ c h i l d & a m p ; g t ; - & a m p ; l t ; M e a s u r e s \ C F R _ c h i l d & a m p ; g t ; \ M E A S U R E & l t ; / K e y & g t ; & l t ; / a : K e y & g t ; & l t ; a : V a l u e 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 D i s e a s e D a t a 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 D i s e a s e D a t a 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 C o l u m n s \ R 0 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 C o l u m n s \ C F R _ a d u l t 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 C o l u m n s \ C F R _ c h i l d 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 C o l u m n s \ H i t s _ n e w s 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 C o l u m n s \ I n c i d e n c e _ r a w 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 C o l u m n s \ F a t a l _ r a w 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Props1.xml><?xml version="1.0" encoding="utf-8"?>
<ds:datastoreItem xmlns:ds="http://schemas.openxmlformats.org/officeDocument/2006/customXml" ds:itemID="{F81BC0F5-6D01-47D7-8F99-6CB178795125}">
  <ds:schemaRefs/>
</ds:datastoreItem>
</file>

<file path=customXml/itemProps10.xml><?xml version="1.0" encoding="utf-8"?>
<ds:datastoreItem xmlns:ds="http://schemas.openxmlformats.org/officeDocument/2006/customXml" ds:itemID="{ED0A937D-6922-4EB2-9D24-F2BA3AE9A6DC}">
  <ds:schemaRefs/>
</ds:datastoreItem>
</file>

<file path=customXml/itemProps11.xml><?xml version="1.0" encoding="utf-8"?>
<ds:datastoreItem xmlns:ds="http://schemas.openxmlformats.org/officeDocument/2006/customXml" ds:itemID="{24D991A2-95F7-4898-8267-C39FECF3424B}">
  <ds:schemaRefs/>
</ds:datastoreItem>
</file>

<file path=customXml/itemProps12.xml><?xml version="1.0" encoding="utf-8"?>
<ds:datastoreItem xmlns:ds="http://schemas.openxmlformats.org/officeDocument/2006/customXml" ds:itemID="{5ADCFC71-F3E0-4121-B11B-B0B015D67F64}">
  <ds:schemaRefs/>
</ds:datastoreItem>
</file>

<file path=customXml/itemProps13.xml><?xml version="1.0" encoding="utf-8"?>
<ds:datastoreItem xmlns:ds="http://schemas.openxmlformats.org/officeDocument/2006/customXml" ds:itemID="{4F1CD160-A49F-4FDB-9F9C-2E9BD4AF076F}">
  <ds:schemaRefs/>
</ds:datastoreItem>
</file>

<file path=customXml/itemProps14.xml><?xml version="1.0" encoding="utf-8"?>
<ds:datastoreItem xmlns:ds="http://schemas.openxmlformats.org/officeDocument/2006/customXml" ds:itemID="{8657E286-7DF3-4830-9A12-0A60BD23C63A}">
  <ds:schemaRefs/>
</ds:datastoreItem>
</file>

<file path=customXml/itemProps15.xml><?xml version="1.0" encoding="utf-8"?>
<ds:datastoreItem xmlns:ds="http://schemas.openxmlformats.org/officeDocument/2006/customXml" ds:itemID="{64302988-0D2A-444B-B149-671EB30D731D}">
  <ds:schemaRefs/>
</ds:datastoreItem>
</file>

<file path=customXml/itemProps16.xml><?xml version="1.0" encoding="utf-8"?>
<ds:datastoreItem xmlns:ds="http://schemas.openxmlformats.org/officeDocument/2006/customXml" ds:itemID="{9CB77DE1-8A93-4273-B73D-B15C91F5A02B}">
  <ds:schemaRefs/>
</ds:datastoreItem>
</file>

<file path=customXml/itemProps17.xml><?xml version="1.0" encoding="utf-8"?>
<ds:datastoreItem xmlns:ds="http://schemas.openxmlformats.org/officeDocument/2006/customXml" ds:itemID="{700CF97D-9B5E-4A96-9C2E-BB166D882551}">
  <ds:schemaRefs/>
</ds:datastoreItem>
</file>

<file path=customXml/itemProps18.xml><?xml version="1.0" encoding="utf-8"?>
<ds:datastoreItem xmlns:ds="http://schemas.openxmlformats.org/officeDocument/2006/customXml" ds:itemID="{7A5E07E4-2D9B-4017-8955-70AE82C66C40}">
  <ds:schemaRefs/>
</ds:datastoreItem>
</file>

<file path=customXml/itemProps2.xml><?xml version="1.0" encoding="utf-8"?>
<ds:datastoreItem xmlns:ds="http://schemas.openxmlformats.org/officeDocument/2006/customXml" ds:itemID="{66FDB979-9070-4546-BF79-312E72C46889}">
  <ds:schemaRefs/>
</ds:datastoreItem>
</file>

<file path=customXml/itemProps3.xml><?xml version="1.0" encoding="utf-8"?>
<ds:datastoreItem xmlns:ds="http://schemas.openxmlformats.org/officeDocument/2006/customXml" ds:itemID="{D6F70793-0F7C-4D61-BACE-5AC2D80789C9}">
  <ds:schemaRefs/>
</ds:datastoreItem>
</file>

<file path=customXml/itemProps4.xml><?xml version="1.0" encoding="utf-8"?>
<ds:datastoreItem xmlns:ds="http://schemas.openxmlformats.org/officeDocument/2006/customXml" ds:itemID="{523E8E52-EFE4-4C70-B3E0-87DD5ACDA83C}">
  <ds:schemaRefs/>
</ds:datastoreItem>
</file>

<file path=customXml/itemProps5.xml><?xml version="1.0" encoding="utf-8"?>
<ds:datastoreItem xmlns:ds="http://schemas.openxmlformats.org/officeDocument/2006/customXml" ds:itemID="{DF79ABE0-AB56-4165-AB69-E7098219C01C}">
  <ds:schemaRefs/>
</ds:datastoreItem>
</file>

<file path=customXml/itemProps6.xml><?xml version="1.0" encoding="utf-8"?>
<ds:datastoreItem xmlns:ds="http://schemas.openxmlformats.org/officeDocument/2006/customXml" ds:itemID="{68A43DC6-7207-42CA-826D-EBC2870B810F}">
  <ds:schemaRefs/>
</ds:datastoreItem>
</file>

<file path=customXml/itemProps7.xml><?xml version="1.0" encoding="utf-8"?>
<ds:datastoreItem xmlns:ds="http://schemas.openxmlformats.org/officeDocument/2006/customXml" ds:itemID="{9A1AA21A-4967-43E2-A6E9-C342DDCB4475}">
  <ds:schemaRefs/>
</ds:datastoreItem>
</file>

<file path=customXml/itemProps8.xml><?xml version="1.0" encoding="utf-8"?>
<ds:datastoreItem xmlns:ds="http://schemas.openxmlformats.org/officeDocument/2006/customXml" ds:itemID="{D3CECB06-E323-4474-8E71-53589FFCACC9}">
  <ds:schemaRefs/>
</ds:datastoreItem>
</file>

<file path=customXml/itemProps9.xml><?xml version="1.0" encoding="utf-8"?>
<ds:datastoreItem xmlns:ds="http://schemas.openxmlformats.org/officeDocument/2006/customXml" ds:itemID="{1E2F04D6-2727-4E92-950A-D566251EDCD4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Data_FULL</vt:lpstr>
      <vt:lpstr>Covid-19</vt:lpstr>
      <vt:lpstr>DATA_DEDUPE</vt:lpstr>
      <vt:lpstr>Sheet9</vt:lpstr>
      <vt:lpstr>REMOVE_NULLS</vt:lpstr>
    </vt:vector>
  </TitlesOfParts>
  <Company>Vodacom 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Vodacom</dc:creator>
  <cp:lastModifiedBy>Vodacom</cp:lastModifiedBy>
  <dcterms:created xsi:type="dcterms:W3CDTF">2021-07-07T10:24:09Z</dcterms:created>
  <dcterms:modified xsi:type="dcterms:W3CDTF">2021-07-07T16:00:15Z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359f705-2ba0-454b-9cfc-6ce5bcaac040_Enabled">
    <vt:lpwstr>True</vt:lpwstr>
  </property>
  <property fmtid="{D5CDD505-2E9C-101B-9397-08002B2CF9AE}" pid="3" name="MSIP_Label_0359f705-2ba0-454b-9cfc-6ce5bcaac040_SiteId">
    <vt:lpwstr>68283f3b-8487-4c86-adb3-a5228f18b893</vt:lpwstr>
  </property>
  <property fmtid="{D5CDD505-2E9C-101B-9397-08002B2CF9AE}" pid="4" name="MSIP_Label_0359f705-2ba0-454b-9cfc-6ce5bcaac040_Owner">
    <vt:lpwstr>Johannes.Foulds@vodacom.co.za</vt:lpwstr>
  </property>
  <property fmtid="{D5CDD505-2E9C-101B-9397-08002B2CF9AE}" pid="5" name="MSIP_Label_0359f705-2ba0-454b-9cfc-6ce5bcaac040_SetDate">
    <vt:lpwstr>2021-07-07T10:49:07.9948392Z</vt:lpwstr>
  </property>
  <property fmtid="{D5CDD505-2E9C-101B-9397-08002B2CF9AE}" pid="6" name="MSIP_Label_0359f705-2ba0-454b-9cfc-6ce5bcaac040_Name">
    <vt:lpwstr>C2 General</vt:lpwstr>
  </property>
  <property fmtid="{D5CDD505-2E9C-101B-9397-08002B2CF9AE}" pid="7" name="MSIP_Label_0359f705-2ba0-454b-9cfc-6ce5bcaac040_Application">
    <vt:lpwstr>Microsoft Azure Information Protection</vt:lpwstr>
  </property>
  <property fmtid="{D5CDD505-2E9C-101B-9397-08002B2CF9AE}" pid="8" name="MSIP_Label_0359f705-2ba0-454b-9cfc-6ce5bcaac040_ActionId">
    <vt:lpwstr>98a7254d-698b-4f74-9dc0-d5c591103715</vt:lpwstr>
  </property>
  <property fmtid="{D5CDD505-2E9C-101B-9397-08002B2CF9AE}" pid="9" name="MSIP_Label_0359f705-2ba0-454b-9cfc-6ce5bcaac040_Extended_MSFT_Method">
    <vt:lpwstr>Automatic</vt:lpwstr>
  </property>
  <property fmtid="{D5CDD505-2E9C-101B-9397-08002B2CF9AE}" pid="10" name="Sensitivity">
    <vt:lpwstr>C2 General</vt:lpwstr>
  </property>
</Properties>
</file>