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zy\Documents\School Files\EGT 320\"/>
    </mc:Choice>
  </mc:AlternateContent>
  <xr:revisionPtr revIDLastSave="0" documentId="13_ncr:1_{EAD608AA-B646-4380-94CC-8D854A3D82FD}" xr6:coauthVersionLast="47" xr6:coauthVersionMax="47" xr10:uidLastSave="{00000000-0000-0000-0000-000000000000}"/>
  <bookViews>
    <workbookView xWindow="4350" yWindow="5565" windowWidth="28785" windowHeight="15435" xr2:uid="{F61E8C5C-0081-4954-AB4C-7019CEB1A5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3" i="1" l="1"/>
  <c r="H34" i="1" s="1"/>
  <c r="E32" i="1"/>
  <c r="D34" i="1"/>
  <c r="D33" i="1"/>
  <c r="D32" i="1"/>
  <c r="C34" i="1"/>
  <c r="C33" i="1"/>
  <c r="C32" i="1"/>
  <c r="B33" i="1"/>
  <c r="B32" i="1"/>
  <c r="D28" i="1"/>
  <c r="C28" i="1"/>
  <c r="D21" i="1"/>
  <c r="C21" i="1"/>
  <c r="E13" i="1"/>
  <c r="C15" i="1"/>
  <c r="D15" i="1"/>
  <c r="E34" i="1"/>
  <c r="H35" i="1" s="1"/>
  <c r="E28" i="1"/>
  <c r="H28" i="1" s="1"/>
  <c r="E21" i="1"/>
  <c r="H21" i="1" s="1"/>
  <c r="E15" i="1"/>
  <c r="H15" i="1" s="1"/>
  <c r="H9" i="1"/>
  <c r="H8" i="1"/>
  <c r="C27" i="1" s="1"/>
  <c r="H7" i="1"/>
  <c r="D19" i="1" s="1"/>
  <c r="H6" i="1"/>
  <c r="C13" i="1" s="1"/>
  <c r="C19" i="1" l="1"/>
  <c r="D27" i="1"/>
  <c r="B27" i="1"/>
  <c r="D26" i="1"/>
  <c r="B26" i="1"/>
  <c r="E26" i="1"/>
  <c r="E27" i="1"/>
  <c r="C26" i="1"/>
  <c r="B14" i="1"/>
  <c r="D14" i="1"/>
  <c r="C14" i="1"/>
  <c r="E14" i="1"/>
  <c r="H14" i="1" s="1"/>
  <c r="H13" i="1"/>
  <c r="B13" i="1"/>
  <c r="D13" i="1"/>
  <c r="B20" i="1"/>
  <c r="E20" i="1"/>
  <c r="E19" i="1"/>
  <c r="D20" i="1"/>
  <c r="B19" i="1"/>
  <c r="C20" i="1"/>
  <c r="H33" i="1"/>
  <c r="H20" i="1"/>
  <c r="L19" i="1" l="1"/>
  <c r="N22" i="1"/>
  <c r="N21" i="1"/>
  <c r="M22" i="1"/>
  <c r="M21" i="1"/>
  <c r="L22" i="1"/>
  <c r="L21" i="1"/>
  <c r="K22" i="1"/>
  <c r="K21" i="1"/>
  <c r="K19" i="1"/>
  <c r="N20" i="1"/>
  <c r="M20" i="1"/>
  <c r="L20" i="1"/>
  <c r="K20" i="1"/>
  <c r="M19" i="1"/>
  <c r="N19" i="1"/>
  <c r="H19" i="1"/>
  <c r="L28" i="1" l="1"/>
  <c r="N28" i="1"/>
  <c r="M28" i="1"/>
  <c r="K28" i="1"/>
  <c r="M27" i="1"/>
  <c r="L27" i="1"/>
  <c r="K27" i="1"/>
  <c r="N27" i="1"/>
  <c r="M26" i="1"/>
  <c r="L26" i="1"/>
  <c r="K26" i="1"/>
  <c r="N26" i="1"/>
  <c r="M25" i="1"/>
  <c r="L25" i="1"/>
  <c r="K25" i="1"/>
  <c r="N25" i="1"/>
  <c r="H26" i="1"/>
  <c r="H27" i="1"/>
  <c r="M35" i="1" l="1"/>
  <c r="L35" i="1"/>
  <c r="K35" i="1"/>
  <c r="N35" i="1"/>
  <c r="K34" i="1"/>
  <c r="M34" i="1"/>
  <c r="L34" i="1"/>
  <c r="N34" i="1"/>
  <c r="P35" i="1" s="1"/>
  <c r="M33" i="1"/>
  <c r="N33" i="1"/>
  <c r="P34" i="1" s="1"/>
  <c r="L33" i="1"/>
  <c r="K33" i="1"/>
  <c r="M32" i="1"/>
  <c r="L32" i="1"/>
  <c r="N32" i="1"/>
  <c r="P33" i="1" s="1"/>
  <c r="K32" i="1"/>
</calcChain>
</file>

<file path=xl/sharedStrings.xml><?xml version="1.0" encoding="utf-8"?>
<sst xmlns="http://schemas.openxmlformats.org/spreadsheetml/2006/main" count="22" uniqueCount="22">
  <si>
    <t>Theta 1</t>
  </si>
  <si>
    <t>Theta 2</t>
  </si>
  <si>
    <t>Theta 3</t>
  </si>
  <si>
    <t>Theta 4</t>
  </si>
  <si>
    <t>H12</t>
  </si>
  <si>
    <t>i</t>
  </si>
  <si>
    <t>alpha</t>
  </si>
  <si>
    <t>theta</t>
  </si>
  <si>
    <t>H23</t>
  </si>
  <si>
    <t>H34</t>
  </si>
  <si>
    <t>D12</t>
  </si>
  <si>
    <t>D23</t>
  </si>
  <si>
    <t>D34</t>
  </si>
  <si>
    <t>H45</t>
  </si>
  <si>
    <t>D45</t>
  </si>
  <si>
    <t>H12*H23</t>
  </si>
  <si>
    <t>(H12 * 23) * H34</t>
  </si>
  <si>
    <t>((H12 *23) * H34) * H45</t>
  </si>
  <si>
    <t>D15</t>
  </si>
  <si>
    <t>ai (mm)</t>
  </si>
  <si>
    <t>di</t>
  </si>
  <si>
    <t>Input (Degrees)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</si>
</sst>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0" xfId="0" applyBorder="1" applyAlignment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47625</xdr:colOff>
      <xdr:row>4</xdr:row>
      <xdr:rowOff>113562</xdr:rowOff>
    </xdr:from>
    <xdr:to>
      <xdr:col>16</xdr:col>
      <xdr:colOff>361950</xdr:colOff>
      <xdr:row>13</xdr:row>
      <xdr:rowOff>124252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E59A47-BC46-4F3E-BDD8-A2467CAFA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5125" y="885087"/>
          <a:ext cx="3971925" cy="2106190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5F04E-EB4F-4DD3-836E-558CE37FC346}">
  <dimension ref="A4:P35"/>
  <sheetViews>
    <sheetView tabSelected="1" topLeftCell="A4" workbookViewId="0">
      <selection activeCell="G11" sqref="G11"/>
    </sheetView>
  </sheetViews>
  <sheetFormatPr defaultRowHeight="15" x14ac:dyDescent="0.25"/>
  <cols>
    <col min="2" max="2" width="12.5703125" customWidth="1"/>
    <col min="3" max="3" width="12" bestFit="1" customWidth="1"/>
    <col min="5" max="5" width="12" bestFit="1" customWidth="1"/>
  </cols>
  <sheetData>
    <row r="4" spans="1:8" ht="15.75" customHeight="1" thickBot="1" x14ac:dyDescent="0.3"/>
    <row r="5" spans="1:8" ht="33.75" customHeight="1" thickBot="1" x14ac:dyDescent="0.35">
      <c r="B5" s="26" t="s">
        <v>21</v>
      </c>
      <c r="C5" s="2"/>
      <c r="D5" s="22" t="s">
        <v>5</v>
      </c>
      <c r="E5" s="23" t="s">
        <v>6</v>
      </c>
      <c r="F5" s="24" t="s">
        <v>19</v>
      </c>
      <c r="G5" s="22" t="s">
        <v>20</v>
      </c>
      <c r="H5" s="25" t="s">
        <v>7</v>
      </c>
    </row>
    <row r="6" spans="1:8" ht="16.5" thickBot="1" x14ac:dyDescent="0.3">
      <c r="A6" s="21" t="s">
        <v>0</v>
      </c>
      <c r="B6" s="1">
        <v>60</v>
      </c>
      <c r="D6" s="3">
        <v>1</v>
      </c>
      <c r="E6" s="4">
        <v>90</v>
      </c>
      <c r="F6" s="4">
        <v>0</v>
      </c>
      <c r="G6" s="4">
        <v>65</v>
      </c>
      <c r="H6" s="5">
        <f>B6</f>
        <v>60</v>
      </c>
    </row>
    <row r="7" spans="1:8" ht="16.5" thickBot="1" x14ac:dyDescent="0.3">
      <c r="A7" s="21" t="s">
        <v>1</v>
      </c>
      <c r="B7" s="1">
        <v>60</v>
      </c>
      <c r="D7" s="3">
        <v>2</v>
      </c>
      <c r="E7" s="4">
        <v>0</v>
      </c>
      <c r="F7" s="4">
        <v>101</v>
      </c>
      <c r="G7" s="4">
        <v>0</v>
      </c>
      <c r="H7" s="5">
        <f>B7</f>
        <v>60</v>
      </c>
    </row>
    <row r="8" spans="1:8" ht="16.5" thickBot="1" x14ac:dyDescent="0.3">
      <c r="A8" s="21" t="s">
        <v>2</v>
      </c>
      <c r="B8" s="1">
        <v>30</v>
      </c>
      <c r="D8" s="3">
        <v>3</v>
      </c>
      <c r="E8" s="4">
        <v>0</v>
      </c>
      <c r="F8" s="4">
        <v>95</v>
      </c>
      <c r="G8" s="4">
        <v>0</v>
      </c>
      <c r="H8" s="5">
        <f>B8</f>
        <v>30</v>
      </c>
    </row>
    <row r="9" spans="1:8" ht="16.5" thickBot="1" x14ac:dyDescent="0.3">
      <c r="A9" s="21" t="s">
        <v>3</v>
      </c>
      <c r="B9" s="1">
        <v>90</v>
      </c>
      <c r="D9" s="6">
        <v>4</v>
      </c>
      <c r="E9" s="7">
        <v>0</v>
      </c>
      <c r="F9" s="7">
        <v>154</v>
      </c>
      <c r="G9" s="7">
        <v>0</v>
      </c>
      <c r="H9" s="8">
        <f>B9</f>
        <v>90</v>
      </c>
    </row>
    <row r="10" spans="1:8" x14ac:dyDescent="0.25">
      <c r="D10" s="4"/>
      <c r="E10" s="4"/>
      <c r="F10" s="4"/>
      <c r="G10" s="4"/>
      <c r="H10" s="4"/>
    </row>
    <row r="11" spans="1:8" ht="15.75" thickBot="1" x14ac:dyDescent="0.3"/>
    <row r="12" spans="1:8" ht="19.5" thickBot="1" x14ac:dyDescent="0.35">
      <c r="B12" s="17" t="s">
        <v>4</v>
      </c>
      <c r="C12" s="18"/>
      <c r="D12" s="18"/>
      <c r="E12" s="19"/>
      <c r="F12" s="2"/>
      <c r="G12" s="2"/>
      <c r="H12" s="20" t="s">
        <v>10</v>
      </c>
    </row>
    <row r="13" spans="1:8" x14ac:dyDescent="0.25">
      <c r="B13" s="9">
        <f>COS(RADIANS(H6))</f>
        <v>0.50000000000000011</v>
      </c>
      <c r="C13" s="10">
        <f>SIN(RADIANS(H6))*COS(RADIANS(E6))</f>
        <v>5.3050484267905938E-17</v>
      </c>
      <c r="D13" s="10">
        <f>SIN(RADIANS(H6))*SIN(RADIANS(E6))</f>
        <v>0.8660254037844386</v>
      </c>
      <c r="E13" s="11">
        <f>F6*COS(RADIANS(H6))</f>
        <v>0</v>
      </c>
      <c r="H13" s="15">
        <f>E13</f>
        <v>0</v>
      </c>
    </row>
    <row r="14" spans="1:8" x14ac:dyDescent="0.25">
      <c r="B14" s="9">
        <f>SIN(RADIANS(H6))</f>
        <v>0.8660254037844386</v>
      </c>
      <c r="C14" s="10">
        <f>COS(RADIANS(H6))*COS(RADIANS(E6))</f>
        <v>3.0628711372715506E-17</v>
      </c>
      <c r="D14" s="10">
        <f>COS(RADIANS(H6))*SIN(RADIANS(E6))</f>
        <v>0.50000000000000011</v>
      </c>
      <c r="E14" s="11">
        <f>F6*SIN(RADIANS(H6))</f>
        <v>0</v>
      </c>
      <c r="H14" s="15">
        <f t="shared" ref="H14:H15" si="0">E14</f>
        <v>0</v>
      </c>
    </row>
    <row r="15" spans="1:8" ht="15.75" thickBot="1" x14ac:dyDescent="0.3">
      <c r="B15" s="9">
        <v>0</v>
      </c>
      <c r="C15" s="10">
        <f>SIN(RADIANS(E6))</f>
        <v>1</v>
      </c>
      <c r="D15" s="10">
        <f>COS(RADIANS(E6))</f>
        <v>6.1257422745431001E-17</v>
      </c>
      <c r="E15" s="11">
        <f>G6</f>
        <v>65</v>
      </c>
      <c r="H15" s="16">
        <f t="shared" si="0"/>
        <v>65</v>
      </c>
    </row>
    <row r="16" spans="1:8" ht="15.75" thickBot="1" x14ac:dyDescent="0.3">
      <c r="B16" s="12">
        <v>0</v>
      </c>
      <c r="C16" s="13">
        <v>0</v>
      </c>
      <c r="D16" s="13">
        <v>0</v>
      </c>
      <c r="E16" s="14">
        <v>1</v>
      </c>
    </row>
    <row r="17" spans="2:16" ht="15.75" thickBot="1" x14ac:dyDescent="0.3"/>
    <row r="18" spans="2:16" ht="19.5" thickBot="1" x14ac:dyDescent="0.35">
      <c r="B18" s="17" t="s">
        <v>8</v>
      </c>
      <c r="C18" s="18"/>
      <c r="D18" s="18"/>
      <c r="E18" s="19"/>
      <c r="H18" s="20" t="s">
        <v>11</v>
      </c>
      <c r="K18" s="17" t="s">
        <v>15</v>
      </c>
      <c r="L18" s="18"/>
      <c r="M18" s="18"/>
      <c r="N18" s="19"/>
    </row>
    <row r="19" spans="2:16" x14ac:dyDescent="0.25">
      <c r="B19" s="9">
        <f>COS(RADIANS(H7))</f>
        <v>0.50000000000000011</v>
      </c>
      <c r="C19" s="10">
        <f>SIN(RADIANS(H7))*COS(RADIANS(E7))</f>
        <v>0.8660254037844386</v>
      </c>
      <c r="D19" s="10">
        <f>SIN(RADIANS(H7))*SIN(RADIANS(E7))</f>
        <v>0</v>
      </c>
      <c r="E19" s="11">
        <f>F7*COS(RADIANS(H7))</f>
        <v>50.500000000000014</v>
      </c>
      <c r="H19" s="15">
        <f>E19</f>
        <v>50.500000000000014</v>
      </c>
      <c r="K19" s="9">
        <f>B13*B19+C13*B20+D13*B21+E13*B22</f>
        <v>0.25000000000000017</v>
      </c>
      <c r="L19" s="10">
        <f>B13*C19+C13*C20+D13*C21+E13*C22</f>
        <v>0.43301270189221941</v>
      </c>
      <c r="M19" s="10">
        <f>B13*D19+C13*D20+D13*D21+E13*D22</f>
        <v>0.8660254037844386</v>
      </c>
      <c r="N19" s="11">
        <f>B13*E19+C13*E20+D13*E21+E13*E22</f>
        <v>25.250000000000018</v>
      </c>
    </row>
    <row r="20" spans="2:16" x14ac:dyDescent="0.25">
      <c r="B20" s="9">
        <f>SIN(RADIANS(H7))</f>
        <v>0.8660254037844386</v>
      </c>
      <c r="C20" s="10">
        <f>COS(RADIANS(H7))*COS(RADIANS(E7))</f>
        <v>0.50000000000000011</v>
      </c>
      <c r="D20" s="10">
        <f>COS(RADIANS(H7))*SIN(RADIANS(E7))</f>
        <v>0</v>
      </c>
      <c r="E20" s="11">
        <f>F7*SIN(RADIANS(H7))</f>
        <v>87.468565782228296</v>
      </c>
      <c r="H20" s="15">
        <f t="shared" ref="H20:H21" si="1">E20</f>
        <v>87.468565782228296</v>
      </c>
      <c r="K20" s="9">
        <f>B14*B19+C14*B20+D14*B21+E14*B22</f>
        <v>0.43301270189221941</v>
      </c>
      <c r="L20" s="10">
        <f>B14*C19+C14*C20+D14*C21+E14*C22</f>
        <v>0.74999999999999989</v>
      </c>
      <c r="M20" s="10">
        <f>B14*D19+C14*D20+D14*D21+E14*D22</f>
        <v>0.50000000000000011</v>
      </c>
      <c r="N20" s="11">
        <f>B14*E19+C14*E20+D14*E21+E14*E22</f>
        <v>43.734282891114162</v>
      </c>
    </row>
    <row r="21" spans="2:16" ht="15.75" thickBot="1" x14ac:dyDescent="0.3">
      <c r="B21" s="9">
        <v>0</v>
      </c>
      <c r="C21" s="10">
        <f>SIN(RADIANS(E7))</f>
        <v>0</v>
      </c>
      <c r="D21" s="10">
        <f>COS(RADIANS(E7))</f>
        <v>1</v>
      </c>
      <c r="E21" s="11">
        <f>G7</f>
        <v>0</v>
      </c>
      <c r="H21" s="16">
        <f t="shared" si="1"/>
        <v>0</v>
      </c>
      <c r="K21" s="9">
        <f>B15*B19+C15*B20+D15*B21+E15*B22</f>
        <v>0.8660254037844386</v>
      </c>
      <c r="L21" s="10">
        <f>B15*C19+C15*C20+D15*C21+E15*C22</f>
        <v>0.50000000000000011</v>
      </c>
      <c r="M21" s="10">
        <f>B15*D19+C15*D20+D15*D21+E15*D22</f>
        <v>6.1257422745431001E-17</v>
      </c>
      <c r="N21" s="11">
        <f>B15*E19+C15*E20+D15*E21+E15*E22</f>
        <v>152.4685657822283</v>
      </c>
    </row>
    <row r="22" spans="2:16" ht="15.75" thickBot="1" x14ac:dyDescent="0.3">
      <c r="B22" s="12">
        <v>0</v>
      </c>
      <c r="C22" s="13">
        <v>0</v>
      </c>
      <c r="D22" s="13">
        <v>0</v>
      </c>
      <c r="E22" s="14">
        <v>1</v>
      </c>
      <c r="K22" s="12">
        <f>B16*B19+C16*B20+D16*B21+E16*B22</f>
        <v>0</v>
      </c>
      <c r="L22" s="13">
        <f>B16*C19+C16*C20+D16*C21+E16*C22</f>
        <v>0</v>
      </c>
      <c r="M22" s="13">
        <f>B16*D19+C16*D20+D16*D21+E16*D22</f>
        <v>0</v>
      </c>
      <c r="N22" s="14">
        <f>B16*E19+C16*E20+D16*E21+E16*E22</f>
        <v>1</v>
      </c>
    </row>
    <row r="23" spans="2:16" ht="15.75" thickBot="1" x14ac:dyDescent="0.3"/>
    <row r="24" spans="2:16" ht="19.5" thickBot="1" x14ac:dyDescent="0.35">
      <c r="K24" s="17" t="s">
        <v>16</v>
      </c>
      <c r="L24" s="18"/>
      <c r="M24" s="18"/>
      <c r="N24" s="19"/>
    </row>
    <row r="25" spans="2:16" ht="19.5" thickBot="1" x14ac:dyDescent="0.35">
      <c r="B25" s="17" t="s">
        <v>9</v>
      </c>
      <c r="C25" s="18"/>
      <c r="D25" s="18"/>
      <c r="E25" s="19"/>
      <c r="H25" s="20" t="s">
        <v>12</v>
      </c>
      <c r="K25" s="9">
        <f>K19*B26+L19*B27+M19*B28+N19*B29</f>
        <v>0.43301270189221952</v>
      </c>
      <c r="L25" s="10">
        <f>K19*C26+L19*C27+M19*C28+N19*C29</f>
        <v>0.50000000000000022</v>
      </c>
      <c r="M25" s="10">
        <f>K19*D26+L19*D27+M19*D28+N19*D29</f>
        <v>0.8660254037844386</v>
      </c>
      <c r="N25" s="11">
        <f>K19*E26+L19*E27+M19*E28+N19*E29</f>
        <v>66.386206679760875</v>
      </c>
    </row>
    <row r="26" spans="2:16" x14ac:dyDescent="0.25">
      <c r="B26" s="9">
        <f>COS(RADIANS(H8))</f>
        <v>0.86602540378443871</v>
      </c>
      <c r="C26" s="10">
        <f>SIN(RADIANS(H8))*COS(RADIANS(E8))</f>
        <v>0.49999999999999994</v>
      </c>
      <c r="D26" s="10">
        <f>SIN(RADIANS(H8))*SIN(RADIANS(E8))</f>
        <v>0</v>
      </c>
      <c r="E26" s="11">
        <f>F8*COS(RADIANS(H8))</f>
        <v>82.272413359521678</v>
      </c>
      <c r="H26" s="15">
        <f>E26</f>
        <v>82.272413359521678</v>
      </c>
      <c r="K26" s="9">
        <f>K20*B26+L20*B27+M20*B28+N20*B29</f>
        <v>0.75</v>
      </c>
      <c r="L26" s="10">
        <f>K20*C26+L20*C27+M20*C28+N20*C29</f>
        <v>0.8660254037844386</v>
      </c>
      <c r="M26" s="10">
        <f>K20*D26+L20*D27+M20*D28+N20*D29</f>
        <v>0.50000000000000011</v>
      </c>
      <c r="N26" s="11">
        <f>K20*E26+L20*E27+M20*E28+N20*E29</f>
        <v>114.98428289111416</v>
      </c>
    </row>
    <row r="27" spans="2:16" x14ac:dyDescent="0.25">
      <c r="B27" s="9">
        <f>SIN(RADIANS(H8))</f>
        <v>0.49999999999999994</v>
      </c>
      <c r="C27" s="10">
        <f>COS(RADIANS(H8))*COS(RADIANS(E8))</f>
        <v>0.86602540378443871</v>
      </c>
      <c r="D27" s="10">
        <f>COS(RADIANS(H8))*SIN(RADIANS(E8))</f>
        <v>0</v>
      </c>
      <c r="E27" s="11">
        <f>F8*SIN(RADIANS(H8))</f>
        <v>47.499999999999993</v>
      </c>
      <c r="H27" s="15">
        <f t="shared" ref="H27:H28" si="2">E27</f>
        <v>47.499999999999993</v>
      </c>
      <c r="K27" s="9">
        <f>K21*B26+L21*B27+M21*B28+N21*B29</f>
        <v>1</v>
      </c>
      <c r="L27" s="10">
        <f>K21*C26+L21*C27+M21*C28+N21*C29</f>
        <v>0.86602540378443871</v>
      </c>
      <c r="M27" s="10">
        <f>K21*D26+L21*D27+M21*D28+N21*D29</f>
        <v>6.1257422745431001E-17</v>
      </c>
      <c r="N27" s="11">
        <f>K21*E26+L21*E27+M21*E28+N21*E29</f>
        <v>247.4685657822283</v>
      </c>
    </row>
    <row r="28" spans="2:16" ht="15.75" thickBot="1" x14ac:dyDescent="0.3">
      <c r="B28" s="9">
        <v>0</v>
      </c>
      <c r="C28" s="10">
        <f>SIN(RADIANS(E8))</f>
        <v>0</v>
      </c>
      <c r="D28" s="10">
        <f>COS(RADIANS(E8))</f>
        <v>1</v>
      </c>
      <c r="E28" s="11">
        <f>G8</f>
        <v>0</v>
      </c>
      <c r="H28" s="16">
        <f t="shared" si="2"/>
        <v>0</v>
      </c>
      <c r="K28" s="12">
        <f>K22*B26+L22*B27+M22*B28+N22*B29</f>
        <v>0</v>
      </c>
      <c r="L28" s="13">
        <f>K22*C26+L22*C27+M22*C28+N22*C29</f>
        <v>0</v>
      </c>
      <c r="M28" s="13">
        <f>K22*D26+L22*D27+M22*D28+N22*D29</f>
        <v>0</v>
      </c>
      <c r="N28" s="14">
        <f>K22*E26+L22*E27+M22*E28+N22*E29</f>
        <v>1</v>
      </c>
    </row>
    <row r="29" spans="2:16" ht="15.75" thickBot="1" x14ac:dyDescent="0.3">
      <c r="B29" s="12">
        <v>0</v>
      </c>
      <c r="C29" s="13">
        <v>0</v>
      </c>
      <c r="D29" s="13">
        <v>0</v>
      </c>
      <c r="E29" s="14">
        <v>1</v>
      </c>
    </row>
    <row r="30" spans="2:16" ht="15.75" thickBot="1" x14ac:dyDescent="0.3"/>
    <row r="31" spans="2:16" ht="19.5" thickBot="1" x14ac:dyDescent="0.35">
      <c r="B31" s="17" t="s">
        <v>13</v>
      </c>
      <c r="C31" s="18"/>
      <c r="D31" s="18"/>
      <c r="E31" s="19"/>
      <c r="K31" s="17" t="s">
        <v>17</v>
      </c>
      <c r="L31" s="18"/>
      <c r="M31" s="18"/>
      <c r="N31" s="19"/>
    </row>
    <row r="32" spans="2:16" ht="19.5" thickBot="1" x14ac:dyDescent="0.35">
      <c r="B32" s="9">
        <f>COS(RADIANS(H9))</f>
        <v>6.1257422745431001E-17</v>
      </c>
      <c r="C32" s="10">
        <f>SIN(RADIANS(H9))*COS(RADIANS(E9))</f>
        <v>1</v>
      </c>
      <c r="D32" s="10">
        <f>SIN(RADIANS(H9))*SIN(RADIANS(E9))</f>
        <v>0</v>
      </c>
      <c r="E32" s="11">
        <f>F9*COS(RADIANS(H9))</f>
        <v>9.4336431027963741E-15</v>
      </c>
      <c r="H32" s="20" t="s">
        <v>14</v>
      </c>
      <c r="K32" s="9">
        <f>K25*B32+L25*B33+M25*B34+N25*B35</f>
        <v>0.50000000000000022</v>
      </c>
      <c r="L32" s="10">
        <f>K25*C32+L25*C33+M25*C34+N25*C35</f>
        <v>0.43301270189221958</v>
      </c>
      <c r="M32" s="10">
        <f>K25*D32+L25*D33+M25*D34+N25*D35</f>
        <v>0.8660254037844386</v>
      </c>
      <c r="N32" s="11">
        <f>K25*E32+L25*E33+M25*E34+N25*E35</f>
        <v>143.3862066797609</v>
      </c>
      <c r="P32" s="20" t="s">
        <v>18</v>
      </c>
    </row>
    <row r="33" spans="2:16" x14ac:dyDescent="0.25">
      <c r="B33" s="9">
        <f>SIN(RADIANS(H9))</f>
        <v>1</v>
      </c>
      <c r="C33" s="10">
        <f>COS(RADIANS(H9))*COS(RADIANS(E9))</f>
        <v>6.1257422745431001E-17</v>
      </c>
      <c r="D33" s="10">
        <f>COS(RADIANS(H9))*SIN(RADIANS(E9))</f>
        <v>0</v>
      </c>
      <c r="E33" s="11">
        <f>F9*SIN(RADIANS(H9))</f>
        <v>154</v>
      </c>
      <c r="H33" s="15">
        <f>E32</f>
        <v>9.4336431027963741E-15</v>
      </c>
      <c r="K33" s="9">
        <f>K26*B32+L26*B33+M26*B34+N26*B35</f>
        <v>0.8660254037844386</v>
      </c>
      <c r="L33" s="10">
        <f>K26*C32+L26*C33+M26*C34+N26*C35</f>
        <v>0.75</v>
      </c>
      <c r="M33" s="10">
        <f>K26*D32+L26*D33+M26*D34+N26*D35</f>
        <v>0.50000000000000011</v>
      </c>
      <c r="N33" s="11">
        <f>K26*E32+L26*E33+M26*E34+N26*E35</f>
        <v>248.3521950739177</v>
      </c>
      <c r="P33" s="15">
        <f>N32</f>
        <v>143.3862066797609</v>
      </c>
    </row>
    <row r="34" spans="2:16" x14ac:dyDescent="0.25">
      <c r="B34" s="9">
        <v>0</v>
      </c>
      <c r="C34" s="10">
        <f>SIN(RADIANS(E9))</f>
        <v>0</v>
      </c>
      <c r="D34" s="10">
        <f>COS(RADIANS(E9))</f>
        <v>1</v>
      </c>
      <c r="E34" s="11">
        <f>G9</f>
        <v>0</v>
      </c>
      <c r="H34" s="15">
        <f>E33</f>
        <v>154</v>
      </c>
      <c r="K34" s="9">
        <f>K27*B32+L27*B33+M27*B34+N27*B35</f>
        <v>0.86602540378443882</v>
      </c>
      <c r="L34" s="10">
        <f>K27*C32+L27*C33+M27*C34+N27*C35</f>
        <v>1</v>
      </c>
      <c r="M34" s="10">
        <f>K27*D32+L27*D33+M27*D34+N27*D35</f>
        <v>6.1257422745431001E-17</v>
      </c>
      <c r="N34" s="11">
        <f>K27*E32+L27*E33+M27*E34+N27*E35</f>
        <v>380.83647796503186</v>
      </c>
      <c r="P34" s="15">
        <f>N33</f>
        <v>248.3521950739177</v>
      </c>
    </row>
    <row r="35" spans="2:16" ht="15.75" thickBot="1" x14ac:dyDescent="0.3">
      <c r="B35" s="12">
        <v>0</v>
      </c>
      <c r="C35" s="13">
        <v>0</v>
      </c>
      <c r="D35" s="13">
        <v>0</v>
      </c>
      <c r="E35" s="14">
        <v>1</v>
      </c>
      <c r="H35" s="16">
        <f>E34</f>
        <v>0</v>
      </c>
      <c r="K35" s="12">
        <f>K28*B32+L28*B33+M28*B34+N28*B35</f>
        <v>0</v>
      </c>
      <c r="L35" s="13">
        <f>K28*C32+L28*C33+M28*C34+N28*C35</f>
        <v>0</v>
      </c>
      <c r="M35" s="13">
        <f>K28*D32+L28*D33+M28*D34+N28*D35</f>
        <v>0</v>
      </c>
      <c r="N35" s="14">
        <f>K28*E32+L28*E33+M28*E34+N28*E35</f>
        <v>1</v>
      </c>
      <c r="P35" s="16">
        <f>N34</f>
        <v>380.83647796503186</v>
      </c>
    </row>
  </sheetData>
  <mergeCells count="7">
    <mergeCell ref="B31:E31"/>
    <mergeCell ref="K24:N24"/>
    <mergeCell ref="K31:N31"/>
    <mergeCell ref="B12:E12"/>
    <mergeCell ref="B18:E18"/>
    <mergeCell ref="B25:E25"/>
    <mergeCell ref="K18:N18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Rivera</dc:creator>
  <cp:lastModifiedBy>Johnny Rivera</cp:lastModifiedBy>
  <cp:lastPrinted>2022-04-29T03:10:07Z</cp:lastPrinted>
  <dcterms:created xsi:type="dcterms:W3CDTF">2022-04-27T20:33:49Z</dcterms:created>
  <dcterms:modified xsi:type="dcterms:W3CDTF">2022-04-29T03:10:25Z</dcterms:modified>
</cp:coreProperties>
</file>