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6tWzeteBcvwvAJ5sKZJ7Fgn+qiY9B/8Lwf6q/UT6I0k="/>
    </ext>
  </extLst>
</workbook>
</file>

<file path=xl/sharedStrings.xml><?xml version="1.0" encoding="utf-8"?>
<sst xmlns="http://schemas.openxmlformats.org/spreadsheetml/2006/main" count="459" uniqueCount="156">
  <si>
    <t>bu</t>
  </si>
  <si>
    <t>ENERO 25</t>
  </si>
  <si>
    <t xml:space="preserve"> 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</si>
  <si>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</si>
  <si>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</si>
  <si>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</si>
  <si>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</si>
  <si>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</si>
  <si>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</si>
  <si>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</si>
  <si>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</si>
  <si>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</si>
  <si>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</si>
  <si>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</si>
  <si>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</si>
  <si>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</si>
  <si>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</si>
  <si>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</si>
  <si>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</si>
  <si>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group security</t>
  </si>
  <si>
    <t>pago solo importaciones</t>
  </si>
  <si>
    <t>pago group</t>
  </si>
  <si>
    <t>SOLO IMPORTACIONES</t>
  </si>
  <si>
    <t>toti</t>
  </si>
  <si>
    <t>group</t>
  </si>
  <si>
    <t>entrana</t>
  </si>
  <si>
    <t>higiene y seguridad</t>
  </si>
  <si>
    <t>9-1 vazquez fuera de sistema</t>
  </si>
  <si>
    <t>todos toti</t>
  </si>
  <si>
    <t>A CAJA GRANDE</t>
  </si>
  <si>
    <t>premium meat</t>
  </si>
  <si>
    <t>23-12 party pack</t>
  </si>
  <si>
    <t>30-12 party pack</t>
  </si>
  <si>
    <t>hielo</t>
  </si>
  <si>
    <t>don pedro</t>
  </si>
  <si>
    <t>canavesi</t>
  </si>
  <si>
    <t>ferreteria</t>
  </si>
  <si>
    <t>vazquez</t>
  </si>
  <si>
    <t>solo importacion</t>
  </si>
  <si>
    <t>limpieza vidrios</t>
  </si>
  <si>
    <t>tapas</t>
  </si>
  <si>
    <t>libreria</t>
  </si>
  <si>
    <t>aceite</t>
  </si>
  <si>
    <t>vale guille campos</t>
  </si>
  <si>
    <t>extra marchi</t>
  </si>
  <si>
    <t>precursor</t>
  </si>
  <si>
    <t>super</t>
  </si>
  <si>
    <t>verduleria</t>
  </si>
  <si>
    <t>extra pastrana x4dias</t>
  </si>
  <si>
    <t>servilletas</t>
  </si>
  <si>
    <t>extra pastrana</t>
  </si>
  <si>
    <t>extra celeste</t>
  </si>
  <si>
    <t>muzza</t>
  </si>
  <si>
    <t>dif pago efect</t>
  </si>
  <si>
    <t>deheza 1670 52</t>
  </si>
  <si>
    <t>vale fede medina</t>
  </si>
  <si>
    <t>pedido repetido</t>
  </si>
  <si>
    <t>party pack</t>
  </si>
  <si>
    <t>champi</t>
  </si>
  <si>
    <t>lavadero</t>
  </si>
  <si>
    <t>extra noli</t>
  </si>
  <si>
    <t>VTA TOTAL</t>
  </si>
  <si>
    <t>vta tarjeta</t>
  </si>
  <si>
    <t>vta efectivo</t>
  </si>
  <si>
    <t>vale vizioli luis</t>
  </si>
  <si>
    <t>marcos burgos</t>
  </si>
  <si>
    <t xml:space="preserve">willy </t>
  </si>
  <si>
    <t>libro pedidos</t>
  </si>
  <si>
    <t>extra ariatna</t>
  </si>
  <si>
    <t>extra correa</t>
  </si>
  <si>
    <t>diagonal herrajes</t>
  </si>
  <si>
    <t>forun</t>
  </si>
  <si>
    <t>extra dif sueldo mondragon</t>
  </si>
  <si>
    <t>30790 pago</t>
  </si>
  <si>
    <t>extra orly</t>
  </si>
  <si>
    <t>seguridad e higiene</t>
  </si>
  <si>
    <t>celiacos</t>
  </si>
  <si>
    <t>la meson</t>
  </si>
  <si>
    <t>vale pablo noli</t>
  </si>
  <si>
    <t>vale mario mondragon</t>
  </si>
  <si>
    <t>vale marcelo miguelli</t>
  </si>
  <si>
    <t>extra fede medina</t>
  </si>
  <si>
    <t>vale talia gomez</t>
  </si>
  <si>
    <t>vale leo pretel</t>
  </si>
  <si>
    <t>vale ailin gomez</t>
  </si>
  <si>
    <t>vale jonathan gonzalez</t>
  </si>
  <si>
    <t>extra carlos gonzalez</t>
  </si>
  <si>
    <t>52370 pago solo</t>
  </si>
  <si>
    <t>vale diego eguizabal</t>
  </si>
  <si>
    <t xml:space="preserve">extra carlos </t>
  </si>
  <si>
    <t>ale tedesco mp</t>
  </si>
  <si>
    <t>extra  carlos</t>
  </si>
  <si>
    <t>duplicado 235</t>
  </si>
  <si>
    <t>lapicera</t>
  </si>
  <si>
    <t>extra carlos</t>
  </si>
  <si>
    <t>vale ariagna medina</t>
  </si>
  <si>
    <t>jorge monotributo</t>
  </si>
  <si>
    <t>extra franco carlos</t>
  </si>
  <si>
    <t>vale celeste pennisi</t>
  </si>
  <si>
    <t>extra nuñez 21-1</t>
  </si>
  <si>
    <t>migueli medio franco</t>
  </si>
  <si>
    <t>solo im pedido 3628</t>
  </si>
  <si>
    <t>repetido rappi b98452</t>
  </si>
  <si>
    <t>fotocopia</t>
  </si>
  <si>
    <t>extra franco miguelli</t>
  </si>
  <si>
    <t>ajo</t>
  </si>
  <si>
    <t>extra nuñez</t>
  </si>
  <si>
    <t>franco carlos</t>
  </si>
  <si>
    <t>vale brisa sanchez</t>
  </si>
  <si>
    <t>lata anana</t>
  </si>
  <si>
    <t>ramallo</t>
  </si>
  <si>
    <t>extra carlitos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</si>
  <si>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</si>
  <si>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</si>
  <si>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</si>
  <si>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</si>
  <si>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</si>
  <si>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</si>
  <si>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</si>
  <si>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</si>
  <si>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</si>
  <si>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</si>
  <si>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</si>
  <si>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</si>
  <si>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</si>
  <si>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</si>
  <si>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</si>
  <si>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</si>
  <si>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</si>
  <si>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</si>
  <si>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</si>
  <si>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</si>
  <si>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</si>
  <si>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</si>
  <si>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</si>
  <si>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ENER 25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</si>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</sst>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M/d/yyyy"/>
    <numFmt numFmtId="173" formatCode="[$$]#,##0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b/>
      <sz val="10.0"/>
      <color rgb="FF202124"/>
      <name val="Arial"/>
    </font>
    <font>
      <color rgb="FF000000"/>
      <name val="Arial"/>
    </font>
    <font>
      <sz val="10.0"/>
      <color rgb="FF000000"/>
      <name val="Arial"/>
    </font>
    <font>
      <sz val="10.0"/>
      <color rgb="FFFF0000"/>
      <name val="Arial"/>
    </font>
    <font>
      <sz val="10.0"/>
      <color rgb="FFDD0806"/>
      <name val="Arial"/>
    </font>
    <font/>
    <font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  <fill>
      <patternFill patternType="solid">
        <fgColor rgb="FFF3F3F3"/>
        <bgColor rgb="FFF3F3F3"/>
      </patternFill>
    </fill>
  </fills>
  <borders count="3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 readingOrder="0"/>
    </xf>
    <xf borderId="0" fillId="0" fontId="4" numFmtId="169" xfId="0" applyFont="1" applyNumberFormat="1"/>
    <xf borderId="1" fillId="4" fontId="8" numFmtId="164" xfId="0" applyAlignment="1" applyBorder="1" applyFont="1" applyNumberFormat="1">
      <alignment horizontal="center"/>
    </xf>
    <xf borderId="0" fillId="4" fontId="8" numFmtId="164" xfId="0" applyAlignment="1" applyFont="1" applyNumberFormat="1">
      <alignment horizontal="center"/>
    </xf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5" fillId="0" fontId="4" numFmtId="0" xfId="0" applyBorder="1" applyFont="1"/>
    <xf borderId="4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 readingOrder="0"/>
    </xf>
    <xf borderId="8" fillId="16" fontId="4" numFmtId="164" xfId="0" applyAlignment="1" applyBorder="1" applyFont="1" applyNumberFormat="1">
      <alignment readingOrder="0"/>
    </xf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/>
    </xf>
    <xf borderId="8" fillId="16" fontId="4" numFmtId="164" xfId="0" applyBorder="1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Alignment="1" applyBorder="1" applyFont="1" applyNumberFormat="1">
      <alignment readingOrder="0"/>
    </xf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 readingOrder="0"/>
    </xf>
    <xf borderId="8" fillId="12" fontId="4" numFmtId="0" xfId="0" applyBorder="1" applyFont="1"/>
    <xf borderId="8" fillId="16" fontId="4" numFmtId="167" xfId="0" applyBorder="1" applyFont="1" applyNumberFormat="1"/>
    <xf borderId="8" fillId="16" fontId="4" numFmtId="16" xfId="0" applyAlignment="1" applyBorder="1" applyFont="1" applyNumberFormat="1">
      <alignment horizontal="center"/>
    </xf>
    <xf borderId="8" fillId="16" fontId="4" numFmtId="169" xfId="0" applyBorder="1" applyFont="1" applyNumberFormat="1"/>
    <xf borderId="8" fillId="12" fontId="4" numFmtId="0" xfId="0" applyAlignment="1" applyBorder="1" applyFont="1">
      <alignment readingOrder="0"/>
    </xf>
    <xf borderId="11" fillId="12" fontId="4" numFmtId="169" xfId="0" applyBorder="1" applyFont="1" applyNumberFormat="1"/>
    <xf borderId="2" fillId="16" fontId="4" numFmtId="16" xfId="0" applyAlignment="1" applyBorder="1" applyFont="1" applyNumberFormat="1">
      <alignment horizontal="center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Border="1" applyFont="1" applyNumberFormat="1"/>
    <xf borderId="12" fillId="16" fontId="4" numFmtId="164" xfId="0" applyAlignment="1" applyBorder="1" applyFont="1" applyNumberFormat="1">
      <alignment readingOrder="0"/>
    </xf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 readingOrder="0"/>
    </xf>
    <xf borderId="9" fillId="16" fontId="4" numFmtId="164" xfId="0" applyAlignment="1" applyBorder="1" applyFont="1" applyNumberFormat="1">
      <alignment readingOrder="0"/>
    </xf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169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4" fillId="16" fontId="4" numFmtId="164" xfId="0" applyBorder="1" applyFont="1" applyNumberFormat="1"/>
    <xf borderId="8" fillId="16" fontId="4" numFmtId="170" xfId="0" applyBorder="1" applyFont="1" applyNumberFormat="1"/>
    <xf borderId="9" fillId="16" fontId="4" numFmtId="164" xfId="0" applyBorder="1" applyFont="1" applyNumberFormat="1"/>
    <xf borderId="0" fillId="16" fontId="4" numFmtId="164" xfId="0" applyFont="1" applyNumberFormat="1"/>
    <xf borderId="14" fillId="16" fontId="4" numFmtId="164" xfId="0" applyBorder="1" applyFont="1" applyNumberFormat="1"/>
    <xf borderId="2" fillId="16" fontId="4" numFmtId="169" xfId="0" applyBorder="1" applyFont="1" applyNumberFormat="1"/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Alignment="1" applyBorder="1" applyFont="1" applyNumberFormat="1">
      <alignment readingOrder="0"/>
    </xf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8" fillId="16" fontId="4" numFmtId="166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4" numFmtId="167" xfId="0" applyAlignment="1" applyBorder="1" applyFont="1" applyNumberFormat="1">
      <alignment readingOrder="0"/>
    </xf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2" numFmtId="169" xfId="0" applyFont="1" applyNumberFormat="1"/>
    <xf borderId="0" fillId="0" fontId="3" numFmtId="0" xfId="0" applyAlignment="1" applyFont="1">
      <alignment readingOrder="0"/>
    </xf>
    <xf borderId="5" fillId="16" fontId="4" numFmtId="170" xfId="0" applyBorder="1" applyFont="1" applyNumberFormat="1"/>
    <xf borderId="8" fillId="0" fontId="4" numFmtId="0" xfId="0" applyAlignment="1" applyBorder="1" applyFont="1">
      <alignment readingOrder="0"/>
    </xf>
    <xf borderId="1" fillId="4" fontId="4" numFmtId="164" xfId="0" applyAlignment="1" applyBorder="1" applyFont="1" applyNumberFormat="1">
      <alignment horizontal="center"/>
    </xf>
    <xf borderId="8" fillId="0" fontId="4" numFmtId="168" xfId="0" applyBorder="1" applyFont="1" applyNumberFormat="1"/>
    <xf borderId="5" fillId="12" fontId="4" numFmtId="167" xfId="0" applyAlignment="1" applyBorder="1" applyFont="1" applyNumberFormat="1">
      <alignment readingOrder="0"/>
    </xf>
    <xf borderId="15" fillId="12" fontId="4" numFmtId="168" xfId="0" applyAlignment="1" applyBorder="1" applyFont="1" applyNumberFormat="1">
      <alignment horizontal="center"/>
    </xf>
    <xf borderId="2" fillId="12" fontId="4" numFmtId="0" xfId="0" applyAlignment="1" applyBorder="1" applyFont="1">
      <alignment horizontal="left" readingOrder="0"/>
    </xf>
    <xf borderId="4" fillId="12" fontId="4" numFmtId="164" xfId="0" applyAlignment="1" applyBorder="1" applyFont="1" applyNumberFormat="1">
      <alignment readingOrder="0"/>
    </xf>
    <xf borderId="15" fillId="16" fontId="4" numFmtId="0" xfId="0" applyAlignment="1" applyBorder="1" applyFont="1">
      <alignment horizontal="center"/>
    </xf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9" numFmtId="167" xfId="0" applyAlignment="1" applyBorder="1" applyFont="1" applyNumberFormat="1">
      <alignment readingOrder="0"/>
    </xf>
    <xf borderId="16" fillId="16" fontId="9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19" fillId="16" fontId="4" numFmtId="167" xfId="0" applyAlignment="1" applyBorder="1" applyFont="1" applyNumberFormat="1">
      <alignment readingOrder="0"/>
    </xf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Alignment="1" applyBorder="1" applyFont="1" applyNumberFormat="1">
      <alignment readingOrder="0"/>
    </xf>
    <xf borderId="27" fillId="16" fontId="4" numFmtId="168" xfId="0" applyAlignment="1" applyBorder="1" applyFont="1" applyNumberFormat="1">
      <alignment horizontal="center"/>
    </xf>
    <xf borderId="16" fillId="16" fontId="4" numFmtId="169" xfId="0" applyBorder="1" applyFont="1" applyNumberFormat="1"/>
    <xf borderId="16" fillId="16" fontId="4" numFmtId="167" xfId="0" applyAlignment="1" applyBorder="1" applyFont="1" applyNumberFormat="1">
      <alignment readingOrder="0"/>
    </xf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0" fillId="16" fontId="4" numFmtId="164" xfId="0" applyAlignment="1" applyFont="1" applyNumberFormat="1">
      <alignment readingOrder="0"/>
    </xf>
    <xf borderId="0" fillId="0" fontId="10" numFmtId="0" xfId="0" applyFont="1"/>
    <xf borderId="2" fillId="16" fontId="4" numFmtId="171" xfId="0" applyAlignment="1" applyBorder="1" applyFont="1" applyNumberFormat="1">
      <alignment readingOrder="0"/>
    </xf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/>
    </xf>
    <xf borderId="2" fillId="16" fontId="4" numFmtId="167" xfId="0" applyAlignment="1" applyBorder="1" applyFont="1" applyNumberFormat="1">
      <alignment horizontal="center" readingOrder="0"/>
    </xf>
    <xf borderId="2" fillId="16" fontId="4" numFmtId="170" xfId="0" applyAlignment="1" applyBorder="1" applyFont="1" applyNumberFormat="1">
      <alignment horizontal="center"/>
    </xf>
    <xf borderId="4" fillId="16" fontId="11" numFmtId="164" xfId="0" applyAlignment="1" applyBorder="1" applyFont="1" applyNumberFormat="1">
      <alignment readingOrder="0"/>
    </xf>
    <xf borderId="2" fillId="16" fontId="4" numFmtId="171" xfId="0" applyBorder="1" applyFont="1" applyNumberFormat="1"/>
    <xf borderId="4" fillId="16" fontId="8" numFmtId="164" xfId="0" applyBorder="1" applyFont="1" applyNumberFormat="1"/>
    <xf borderId="2" fillId="16" fontId="4" numFmtId="170" xfId="0" applyAlignment="1" applyBorder="1" applyFont="1" applyNumberFormat="1">
      <alignment readingOrder="0"/>
    </xf>
    <xf borderId="0" fillId="0" fontId="3" numFmtId="0" xfId="0" applyFont="1"/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2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2" numFmtId="0" xfId="0" applyAlignment="1" applyBorder="1" applyFont="1">
      <alignment vertical="bottom"/>
    </xf>
    <xf borderId="2" fillId="13" fontId="13" numFmtId="16" xfId="0" applyAlignment="1" applyBorder="1" applyFont="1" applyNumberFormat="1">
      <alignment horizontal="center" readingOrder="0"/>
    </xf>
    <xf borderId="2" fillId="4" fontId="14" numFmtId="164" xfId="0" applyAlignment="1" applyBorder="1" applyFont="1" applyNumberFormat="1">
      <alignment horizontal="center"/>
    </xf>
    <xf borderId="2" fillId="4" fontId="14" numFmtId="164" xfId="0" applyBorder="1" applyFont="1" applyNumberFormat="1"/>
    <xf borderId="2" fillId="18" fontId="13" numFmtId="0" xfId="0" applyBorder="1" applyFill="1" applyFont="1"/>
    <xf borderId="2" fillId="0" fontId="13" numFmtId="164" xfId="0" applyAlignment="1" applyBorder="1" applyFont="1" applyNumberFormat="1">
      <alignment horizontal="center"/>
    </xf>
    <xf borderId="2" fillId="0" fontId="13" numFmtId="16" xfId="0" applyAlignment="1" applyBorder="1" applyFont="1" applyNumberFormat="1">
      <alignment horizontal="center"/>
    </xf>
    <xf borderId="2" fillId="0" fontId="2" numFmtId="0" xfId="0" applyBorder="1" applyFont="1"/>
    <xf borderId="2" fillId="12" fontId="13" numFmtId="164" xfId="0" applyAlignment="1" applyBorder="1" applyFont="1" applyNumberFormat="1">
      <alignment horizontal="center" readingOrder="0"/>
    </xf>
    <xf borderId="2" fillId="12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/>
    </xf>
    <xf borderId="2" fillId="4" fontId="12" numFmtId="0" xfId="0" applyAlignment="1" applyBorder="1" applyFont="1">
      <alignment vertical="bottom"/>
    </xf>
    <xf borderId="2" fillId="0" fontId="15" numFmtId="164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19" fontId="13" numFmtId="0" xfId="0" applyBorder="1" applyFill="1" applyFont="1"/>
    <xf borderId="2" fillId="16" fontId="13" numFmtId="164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readingOrder="0"/>
    </xf>
    <xf borderId="2" fillId="16" fontId="13" numFmtId="164" xfId="0" applyAlignment="1" applyBorder="1" applyFont="1" applyNumberFormat="1">
      <alignment horizontal="center"/>
    </xf>
    <xf borderId="2" fillId="2" fontId="13" numFmtId="0" xfId="0" applyBorder="1" applyFont="1"/>
    <xf borderId="2" fillId="2" fontId="13" numFmtId="164" xfId="0" applyAlignment="1" applyBorder="1" applyFont="1" applyNumberFormat="1">
      <alignment horizontal="center"/>
    </xf>
    <xf borderId="2" fillId="2" fontId="13" numFmtId="0" xfId="0" applyAlignment="1" applyBorder="1" applyFont="1">
      <alignment horizontal="center"/>
    </xf>
    <xf borderId="2" fillId="2" fontId="2" numFmtId="0" xfId="0" applyBorder="1" applyFont="1"/>
    <xf borderId="2" fillId="0" fontId="13" numFmtId="0" xfId="0" applyBorder="1" applyFont="1"/>
    <xf borderId="2" fillId="0" fontId="13" numFmtId="164" xfId="0" applyAlignment="1" applyBorder="1" applyFont="1" applyNumberFormat="1">
      <alignment horizontal="center" readingOrder="0"/>
    </xf>
    <xf borderId="2" fillId="0" fontId="13" numFmtId="164" xfId="0" applyAlignment="1" applyBorder="1" applyFont="1" applyNumberFormat="1">
      <alignment readingOrder="0"/>
    </xf>
    <xf borderId="2" fillId="0" fontId="13" numFmtId="2" xfId="0" applyAlignment="1" applyBorder="1" applyFont="1" applyNumberFormat="1">
      <alignment horizontal="center"/>
    </xf>
    <xf borderId="2" fillId="0" fontId="13" numFmtId="2" xfId="0" applyBorder="1" applyFont="1" applyNumberFormat="1"/>
    <xf borderId="2" fillId="0" fontId="13" numFmtId="4" xfId="0" applyAlignment="1" applyBorder="1" applyFont="1" applyNumberFormat="1">
      <alignment horizontal="center"/>
    </xf>
    <xf borderId="2" fillId="0" fontId="13" numFmtId="173" xfId="0" applyAlignment="1" applyBorder="1" applyFont="1" applyNumberFormat="1">
      <alignment horizontal="center"/>
    </xf>
    <xf borderId="2" fillId="0" fontId="13" numFmtId="173" xfId="0" applyBorder="1" applyFont="1" applyNumberFormat="1"/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horizontal="center"/>
    </xf>
    <xf borderId="0" fillId="0" fontId="13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13" fontId="12" numFmtId="0" xfId="0" applyAlignment="1" applyBorder="1" applyFont="1">
      <alignment vertical="bottom"/>
    </xf>
    <xf borderId="1" fillId="13" fontId="13" numFmtId="16" xfId="0" applyAlignment="1" applyBorder="1" applyFont="1" applyNumberFormat="1">
      <alignment horizontal="center" readingOrder="0"/>
    </xf>
    <xf borderId="2" fillId="4" fontId="4" numFmtId="0" xfId="0" applyAlignment="1" applyBorder="1" applyFont="1">
      <alignment horizontal="center"/>
    </xf>
    <xf borderId="2" fillId="4" fontId="13" numFmtId="164" xfId="0" applyAlignment="1" applyBorder="1" applyFont="1" applyNumberFormat="1">
      <alignment horizontal="center"/>
    </xf>
    <xf borderId="2" fillId="4" fontId="13" numFmtId="0" xfId="0" applyAlignment="1" applyBorder="1" applyFont="1">
      <alignment horizontal="center"/>
    </xf>
    <xf borderId="2" fillId="4" fontId="13" numFmtId="2" xfId="0" applyAlignment="1" applyBorder="1" applyFont="1" applyNumberFormat="1">
      <alignment horizontal="center"/>
    </xf>
    <xf borderId="2" fillId="4" fontId="4" numFmtId="164" xfId="0" applyAlignment="1" applyBorder="1" applyFont="1" applyNumberFormat="1">
      <alignment horizontal="center"/>
    </xf>
    <xf borderId="2" fillId="4" fontId="13" numFmtId="4" xfId="0" applyAlignment="1" applyBorder="1" applyFont="1" applyNumberFormat="1">
      <alignment horizontal="center"/>
    </xf>
    <xf borderId="6" fillId="20" fontId="13" numFmtId="164" xfId="0" applyAlignment="1" applyBorder="1" applyFill="1" applyFont="1" applyNumberFormat="1">
      <alignment horizontal="center"/>
    </xf>
    <xf borderId="2" fillId="7" fontId="13" numFmtId="164" xfId="0" applyBorder="1" applyFont="1" applyNumberFormat="1"/>
    <xf borderId="0" fillId="0" fontId="13" numFmtId="0" xfId="0" applyFont="1"/>
    <xf borderId="2" fillId="0" fontId="13" numFmtId="0" xfId="0" applyAlignment="1" applyBorder="1" applyFont="1">
      <alignment horizontal="center" readingOrder="0"/>
    </xf>
    <xf borderId="2" fillId="16" fontId="13" numFmtId="2" xfId="0" applyAlignment="1" applyBorder="1" applyFont="1" applyNumberFormat="1">
      <alignment horizontal="center"/>
    </xf>
    <xf borderId="4" fillId="0" fontId="13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2" fillId="16" fontId="13" numFmtId="0" xfId="0" applyAlignment="1" applyBorder="1" applyFont="1">
      <alignment horizontal="center" readingOrder="0"/>
    </xf>
    <xf borderId="30" fillId="4" fontId="12" numFmtId="0" xfId="0" applyAlignment="1" applyBorder="1" applyFont="1">
      <alignment vertical="bottom"/>
    </xf>
    <xf borderId="2" fillId="12" fontId="13" numFmtId="0" xfId="0" applyAlignment="1" applyBorder="1" applyFont="1">
      <alignment horizontal="center" readingOrder="0"/>
    </xf>
    <xf borderId="2" fillId="12" fontId="13" numFmtId="0" xfId="0" applyAlignment="1" applyBorder="1" applyFont="1">
      <alignment horizontal="center"/>
    </xf>
    <xf borderId="2" fillId="12" fontId="13" numFmtId="2" xfId="0" applyAlignment="1" applyBorder="1" applyFont="1" applyNumberFormat="1">
      <alignment horizontal="center"/>
    </xf>
    <xf borderId="2" fillId="12" fontId="13" numFmtId="4" xfId="0" applyAlignment="1" applyBorder="1" applyFont="1" applyNumberFormat="1">
      <alignment horizontal="center"/>
    </xf>
    <xf borderId="4" fillId="12" fontId="13" numFmtId="164" xfId="0" applyAlignment="1" applyBorder="1" applyFont="1" applyNumberFormat="1">
      <alignment horizontal="center" readingOrder="0"/>
    </xf>
    <xf borderId="2" fillId="12" fontId="13" numFmtId="164" xfId="0" applyBorder="1" applyFont="1" applyNumberFormat="1"/>
    <xf borderId="0" fillId="12" fontId="13" numFmtId="0" xfId="0" applyFont="1"/>
    <xf borderId="0" fillId="4" fontId="13" numFmtId="0" xfId="0" applyFont="1"/>
    <xf borderId="6" fillId="12" fontId="13" numFmtId="164" xfId="0" applyAlignment="1" applyBorder="1" applyFont="1" applyNumberFormat="1">
      <alignment horizontal="center" readingOrder="0"/>
    </xf>
    <xf borderId="0" fillId="0" fontId="4" numFmtId="16" xfId="0" applyAlignment="1" applyFont="1" applyNumberFormat="1">
      <alignment horizontal="center"/>
    </xf>
    <xf borderId="0" fillId="0" fontId="13" numFmtId="2" xfId="0" applyAlignment="1" applyFont="1" applyNumberFormat="1">
      <alignment horizontal="center"/>
    </xf>
    <xf borderId="0" fillId="0" fontId="13" numFmtId="4" xfId="0" applyAlignment="1" applyFont="1" applyNumberFormat="1">
      <alignment horizontal="center"/>
    </xf>
    <xf borderId="31" fillId="0" fontId="4" numFmtId="0" xfId="0" applyAlignment="1" applyBorder="1" applyFont="1">
      <alignment horizontal="center"/>
    </xf>
    <xf borderId="31" fillId="0" fontId="16" numFmtId="0" xfId="0" applyBorder="1" applyFont="1"/>
    <xf borderId="0" fillId="0" fontId="13" numFmtId="4" xfId="0" applyFont="1" applyNumberFormat="1"/>
    <xf borderId="32" fillId="0" fontId="7" numFmtId="0" xfId="0" applyAlignment="1" applyBorder="1" applyFont="1">
      <alignment horizontal="center"/>
    </xf>
    <xf borderId="33" fillId="0" fontId="16" numFmtId="0" xfId="0" applyBorder="1" applyFont="1"/>
    <xf borderId="20" fillId="0" fontId="7" numFmtId="164" xfId="0" applyAlignment="1" applyBorder="1" applyFont="1" applyNumberFormat="1">
      <alignment horizontal="center"/>
    </xf>
    <xf borderId="33" fillId="0" fontId="7" numFmtId="164" xfId="0" applyAlignment="1" applyBorder="1" applyFont="1" applyNumberFormat="1">
      <alignment horizontal="center"/>
    </xf>
    <xf borderId="2" fillId="8" fontId="13" numFmtId="164" xfId="0" applyBorder="1" applyFont="1" applyNumberFormat="1"/>
    <xf borderId="0" fillId="0" fontId="13" numFmtId="2" xfId="0" applyFont="1" applyNumberFormat="1"/>
    <xf borderId="1" fillId="12" fontId="13" numFmtId="0" xfId="0" applyBorder="1" applyFont="1"/>
    <xf borderId="17" fillId="4" fontId="17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E87</f>
        <v>62284650.01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2</v>
      </c>
      <c r="B2" s="14"/>
      <c r="C2" s="15">
        <f>E85</f>
        <v>42034747.95</v>
      </c>
      <c r="D2" s="10"/>
      <c r="E2" s="16"/>
      <c r="F2" s="17"/>
      <c r="G2" s="18"/>
      <c r="H2" s="17"/>
      <c r="I2" s="12"/>
      <c r="J2" s="10"/>
      <c r="K2" s="16"/>
      <c r="L2" s="19" t="s">
        <v>3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4</v>
      </c>
      <c r="B3" s="21"/>
      <c r="C3" s="22">
        <f>E84</f>
        <v>104319398</v>
      </c>
      <c r="D3" s="10"/>
      <c r="E3" s="10"/>
      <c r="F3" s="17"/>
      <c r="G3" s="23"/>
      <c r="I3" s="24" t="s">
        <v>5</v>
      </c>
      <c r="J3" s="10"/>
      <c r="K3" s="16"/>
      <c r="L3" s="25">
        <f>N459</f>
        <v>1575000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I431</f>
        <v>2022453.97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B82</f>
        <v>83286977.96</v>
      </c>
      <c r="C5" s="29">
        <f t="shared" si="1"/>
        <v>21032420</v>
      </c>
      <c r="D5" s="29">
        <f t="shared" si="1"/>
        <v>42034747.95</v>
      </c>
      <c r="E5" s="29">
        <f t="shared" si="1"/>
        <v>43106219.91</v>
      </c>
      <c r="F5" s="17"/>
      <c r="G5" s="26"/>
      <c r="H5" s="17"/>
      <c r="J5" s="29">
        <f>J428</f>
        <v>40550265.94</v>
      </c>
      <c r="K5" s="30" t="s">
        <v>6</v>
      </c>
      <c r="L5" s="31">
        <f t="shared" ref="L5:M5" si="2">SUM(L459)</f>
        <v>533500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7</v>
      </c>
      <c r="B6" s="34" t="s">
        <v>8</v>
      </c>
      <c r="C6" s="35" t="s">
        <v>9</v>
      </c>
      <c r="D6" s="35" t="s">
        <v>10</v>
      </c>
      <c r="E6" s="35" t="s">
        <v>11</v>
      </c>
      <c r="F6" s="36"/>
      <c r="G6" s="35" t="s">
        <v>7</v>
      </c>
      <c r="H6" s="35"/>
      <c r="I6" s="35" t="s">
        <v>12</v>
      </c>
      <c r="J6" s="35" t="s">
        <v>13</v>
      </c>
      <c r="K6" s="16"/>
      <c r="L6" s="19" t="s">
        <v>14</v>
      </c>
      <c r="M6" s="35" t="s">
        <v>15</v>
      </c>
      <c r="N6" s="35" t="s">
        <v>3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16</v>
      </c>
      <c r="B7" s="39"/>
      <c r="C7" s="40"/>
      <c r="D7" s="41"/>
      <c r="E7" s="42">
        <v>5469923.89</v>
      </c>
      <c r="F7" s="43"/>
      <c r="G7" s="44"/>
      <c r="H7" s="45"/>
      <c r="I7" s="46" t="s">
        <v>17</v>
      </c>
      <c r="J7" s="47"/>
      <c r="K7" s="48"/>
      <c r="L7" s="49"/>
      <c r="M7" s="50"/>
      <c r="N7" s="51" t="str">
        <f t="shared" ref="N7:N9" si="3">IF(COUNTIF(I7,"*vale*"),J7,"")</f>
        <v/>
      </c>
      <c r="O7" s="52" t="str">
        <f t="shared" ref="O7:O9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18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 t="s">
        <v>19</v>
      </c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0"/>
      <c r="H10" s="61"/>
      <c r="I10" s="62"/>
      <c r="J10" s="63"/>
      <c r="K10" s="48"/>
      <c r="L10" s="68"/>
      <c r="M10" s="50"/>
      <c r="N10" s="51"/>
      <c r="O10" s="52"/>
      <c r="P10" s="54"/>
      <c r="Q10" s="69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55"/>
      <c r="B11" s="56"/>
      <c r="C11" s="57"/>
      <c r="D11" s="58"/>
      <c r="E11" s="59"/>
      <c r="F11" s="43"/>
      <c r="G11" s="70">
        <v>45660.0</v>
      </c>
      <c r="H11" s="61"/>
      <c r="I11" s="71" t="s">
        <v>20</v>
      </c>
      <c r="J11" s="72">
        <v>201000.0</v>
      </c>
      <c r="K11" s="48"/>
      <c r="L11" s="68"/>
      <c r="M11" s="50"/>
      <c r="N11" s="51"/>
      <c r="O11" s="52"/>
      <c r="P11" s="54"/>
      <c r="Q11" s="69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55"/>
      <c r="B12" s="56"/>
      <c r="C12" s="57"/>
      <c r="D12" s="58"/>
      <c r="E12" s="59"/>
      <c r="F12" s="43"/>
      <c r="G12" s="60"/>
      <c r="H12" s="61"/>
      <c r="I12" s="71" t="s">
        <v>21</v>
      </c>
      <c r="J12" s="72">
        <v>91300.0</v>
      </c>
      <c r="K12" s="48"/>
      <c r="L12" s="68"/>
      <c r="M12" s="50"/>
      <c r="N12" s="51"/>
      <c r="O12" s="52"/>
      <c r="P12" s="54"/>
      <c r="Q12" s="69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55"/>
      <c r="B13" s="56"/>
      <c r="C13" s="57"/>
      <c r="D13" s="58"/>
      <c r="E13" s="59"/>
      <c r="F13" s="43"/>
      <c r="G13" s="70">
        <v>45671.0</v>
      </c>
      <c r="H13" s="61"/>
      <c r="I13" s="71" t="s">
        <v>21</v>
      </c>
      <c r="J13" s="72">
        <v>280000.0</v>
      </c>
      <c r="K13" s="48"/>
      <c r="L13" s="68"/>
      <c r="M13" s="50"/>
      <c r="N13" s="51"/>
      <c r="O13" s="52"/>
      <c r="P13" s="54"/>
      <c r="Q13" s="69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55"/>
      <c r="B14" s="56"/>
      <c r="C14" s="57"/>
      <c r="D14" s="58"/>
      <c r="E14" s="59"/>
      <c r="F14" s="43"/>
      <c r="G14" s="70">
        <v>45677.0</v>
      </c>
      <c r="H14" s="61"/>
      <c r="I14" s="71" t="s">
        <v>21</v>
      </c>
      <c r="J14" s="72">
        <v>162000.0</v>
      </c>
      <c r="K14" s="48"/>
      <c r="L14" s="68"/>
      <c r="M14" s="50"/>
      <c r="N14" s="51" t="str">
        <f>IF(COUNTIF(I14,"*vale*"),J14,"")</f>
        <v/>
      </c>
      <c r="O14" s="52" t="str">
        <f>IF(COUNTIF(I14,"*vale*"),MID(I14,5,70),"")</f>
        <v/>
      </c>
      <c r="P14" s="54"/>
      <c r="Q14" s="68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73"/>
      <c r="B15" s="56"/>
      <c r="C15" s="57"/>
      <c r="D15" s="58"/>
      <c r="E15" s="74"/>
      <c r="F15" s="43"/>
      <c r="G15" s="70">
        <v>45684.0</v>
      </c>
      <c r="H15" s="61"/>
      <c r="I15" s="75" t="s">
        <v>21</v>
      </c>
      <c r="J15" s="76">
        <v>297000.0</v>
      </c>
      <c r="K15" s="65"/>
      <c r="L15" s="77"/>
      <c r="M15" s="50"/>
      <c r="N15" s="51"/>
      <c r="O15" s="52"/>
      <c r="P15" s="78"/>
      <c r="Q15" s="77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73" t="s">
        <v>22</v>
      </c>
      <c r="B16" s="56"/>
      <c r="C16" s="57"/>
      <c r="D16" s="58"/>
      <c r="E16" s="79">
        <v>201000.0</v>
      </c>
      <c r="F16" s="43"/>
      <c r="G16" s="60"/>
      <c r="H16" s="61"/>
      <c r="I16" s="80"/>
      <c r="J16" s="81"/>
      <c r="K16" s="65"/>
      <c r="L16" s="77"/>
      <c r="M16" s="50"/>
      <c r="N16" s="51" t="str">
        <f t="shared" ref="N16:N17" si="5">IF(COUNTIF(I16,"*vale*"),J16,"")</f>
        <v/>
      </c>
      <c r="O16" s="52" t="str">
        <f t="shared" ref="O16:O17" si="6">IF(COUNTIF(I16,"*vale*"),MID(I16,5,70),"")</f>
        <v/>
      </c>
      <c r="P16" s="78"/>
      <c r="Q16" s="77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82" t="s">
        <v>18</v>
      </c>
      <c r="B17" s="83"/>
      <c r="C17" s="65"/>
      <c r="D17" s="84"/>
      <c r="E17" s="85">
        <v>221200.0</v>
      </c>
      <c r="F17" s="43"/>
      <c r="G17" s="86">
        <v>45659.0</v>
      </c>
      <c r="H17" s="87"/>
      <c r="I17" s="88" t="s">
        <v>23</v>
      </c>
      <c r="J17" s="72">
        <v>212000.0</v>
      </c>
      <c r="K17" s="48"/>
      <c r="L17" s="77"/>
      <c r="M17" s="50"/>
      <c r="N17" s="51" t="str">
        <f t="shared" si="5"/>
        <v/>
      </c>
      <c r="O17" s="52" t="str">
        <f t="shared" si="6"/>
        <v/>
      </c>
      <c r="P17" s="54"/>
      <c r="Q17" s="77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89" t="s">
        <v>24</v>
      </c>
      <c r="B18" s="47"/>
      <c r="C18" s="48"/>
      <c r="D18" s="84"/>
      <c r="E18" s="85">
        <v>57800.0</v>
      </c>
      <c r="F18" s="43"/>
      <c r="G18" s="90"/>
      <c r="H18" s="91"/>
      <c r="I18" s="88" t="s">
        <v>25</v>
      </c>
      <c r="J18" s="72">
        <v>81000.0</v>
      </c>
      <c r="K18" s="16"/>
      <c r="L18" s="77"/>
      <c r="M18" s="50"/>
      <c r="N18" s="51"/>
      <c r="O18" s="52"/>
      <c r="P18" s="54"/>
      <c r="Q18" s="77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89"/>
      <c r="B19" s="47"/>
      <c r="C19" s="48"/>
      <c r="D19" s="84"/>
      <c r="E19" s="57"/>
      <c r="F19" s="43"/>
      <c r="G19" s="92"/>
      <c r="H19" s="91"/>
      <c r="I19" s="88" t="s">
        <v>26</v>
      </c>
      <c r="J19" s="72">
        <v>400000.0</v>
      </c>
      <c r="K19" s="16"/>
      <c r="L19" s="77"/>
      <c r="M19" s="50"/>
      <c r="N19" s="51"/>
      <c r="O19" s="52"/>
      <c r="P19" s="54"/>
      <c r="Q19" s="77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93" t="s">
        <v>27</v>
      </c>
      <c r="B20" s="89"/>
      <c r="C20" s="48"/>
      <c r="D20" s="84"/>
      <c r="E20" s="85">
        <v>28000.0</v>
      </c>
      <c r="F20" s="43"/>
      <c r="G20" s="86">
        <v>45663.0</v>
      </c>
      <c r="H20" s="91"/>
      <c r="I20" s="88" t="s">
        <v>28</v>
      </c>
      <c r="J20" s="72">
        <v>886500.0</v>
      </c>
      <c r="K20" s="16"/>
      <c r="L20" s="77"/>
      <c r="M20" s="50"/>
      <c r="N20" s="51"/>
      <c r="O20" s="52"/>
      <c r="P20" s="54"/>
      <c r="Q20" s="77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93"/>
      <c r="B21" s="47"/>
      <c r="C21" s="48"/>
      <c r="D21" s="84"/>
      <c r="E21" s="85"/>
      <c r="F21" s="43"/>
      <c r="G21" s="86">
        <v>45662.0</v>
      </c>
      <c r="H21" s="91"/>
      <c r="I21" s="88" t="s">
        <v>29</v>
      </c>
      <c r="J21" s="72">
        <v>1000000.0</v>
      </c>
      <c r="K21" s="16"/>
      <c r="L21" s="77"/>
      <c r="M21" s="50"/>
      <c r="N21" s="51"/>
      <c r="O21" s="52"/>
      <c r="P21" s="54"/>
      <c r="Q21" s="77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89"/>
      <c r="B22" s="47"/>
      <c r="C22" s="48"/>
      <c r="D22" s="84"/>
      <c r="E22" s="57"/>
      <c r="F22" s="43"/>
      <c r="G22" s="86">
        <v>45664.0</v>
      </c>
      <c r="H22" s="91"/>
      <c r="I22" s="88" t="s">
        <v>30</v>
      </c>
      <c r="J22" s="72">
        <v>414496.0</v>
      </c>
      <c r="K22" s="16"/>
      <c r="L22" s="77"/>
      <c r="M22" s="50"/>
      <c r="N22" s="51"/>
      <c r="O22" s="52"/>
      <c r="P22" s="54"/>
      <c r="Q22" s="77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94"/>
      <c r="B23" s="47"/>
      <c r="C23" s="48"/>
      <c r="D23" s="84"/>
      <c r="E23" s="57"/>
      <c r="F23" s="43"/>
      <c r="G23" s="60"/>
      <c r="H23" s="95"/>
      <c r="I23" s="71" t="s">
        <v>31</v>
      </c>
      <c r="J23" s="72">
        <v>605690.0</v>
      </c>
      <c r="K23" s="16"/>
      <c r="L23" s="77"/>
      <c r="M23" s="50"/>
      <c r="N23" s="51" t="str">
        <f t="shared" ref="N23:N74" si="7">IF(COUNTIF(I23,"*vale*"),J23,"")</f>
        <v/>
      </c>
      <c r="O23" s="52" t="str">
        <f t="shared" ref="O23:O74" si="8">IF(COUNTIF(I23,"*vale*"),MID(I23,5,70),"")</f>
        <v/>
      </c>
      <c r="P23" s="54"/>
      <c r="Q23" s="77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82"/>
      <c r="B24" s="96"/>
      <c r="C24" s="97"/>
      <c r="D24" s="98"/>
      <c r="E24" s="99"/>
      <c r="F24" s="43"/>
      <c r="G24" s="60"/>
      <c r="H24" s="61"/>
      <c r="I24" s="71" t="s">
        <v>32</v>
      </c>
      <c r="J24" s="100">
        <v>55262.0</v>
      </c>
      <c r="K24" s="48"/>
      <c r="L24" s="77"/>
      <c r="M24" s="50"/>
      <c r="N24" s="51" t="str">
        <f t="shared" si="7"/>
        <v/>
      </c>
      <c r="O24" s="52" t="str">
        <f t="shared" si="8"/>
        <v/>
      </c>
      <c r="P24" s="54"/>
      <c r="Q24" s="77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82"/>
      <c r="B25" s="96"/>
      <c r="C25" s="97"/>
      <c r="D25" s="98"/>
      <c r="E25" s="99"/>
      <c r="F25" s="43"/>
      <c r="G25" s="70">
        <v>45659.0</v>
      </c>
      <c r="H25" s="101"/>
      <c r="I25" s="102" t="s">
        <v>33</v>
      </c>
      <c r="J25" s="103">
        <v>24500.0</v>
      </c>
      <c r="K25" s="63"/>
      <c r="L25" s="77"/>
      <c r="M25" s="64"/>
      <c r="N25" s="51" t="str">
        <f t="shared" si="7"/>
        <v/>
      </c>
      <c r="O25" s="52" t="str">
        <f t="shared" si="8"/>
        <v/>
      </c>
      <c r="P25" s="54"/>
      <c r="Q25" s="77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04"/>
      <c r="B26" s="105"/>
      <c r="C26" s="106"/>
      <c r="D26" s="107"/>
      <c r="E26" s="108"/>
      <c r="F26" s="43"/>
      <c r="G26" s="60"/>
      <c r="H26" s="61"/>
      <c r="I26" s="88" t="s">
        <v>34</v>
      </c>
      <c r="J26" s="103">
        <v>78810.0</v>
      </c>
      <c r="K26" s="63"/>
      <c r="L26" s="77"/>
      <c r="M26" s="64"/>
      <c r="N26" s="51" t="str">
        <f t="shared" si="7"/>
        <v/>
      </c>
      <c r="O26" s="52" t="str">
        <f t="shared" si="8"/>
        <v/>
      </c>
      <c r="P26" s="54"/>
      <c r="Q26" s="77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09">
        <v>45659.0</v>
      </c>
      <c r="B27" s="110">
        <v>2423749.99</v>
      </c>
      <c r="C27" s="111">
        <v>690910.0</v>
      </c>
      <c r="D27" s="76">
        <v>2185949.99</v>
      </c>
      <c r="E27" s="112">
        <f t="shared" ref="E27:E74" si="9">B27+C27-D27</f>
        <v>928710</v>
      </c>
      <c r="F27" s="43"/>
      <c r="G27" s="90"/>
      <c r="H27" s="87"/>
      <c r="I27" s="88" t="s">
        <v>35</v>
      </c>
      <c r="J27" s="113">
        <v>166410.0</v>
      </c>
      <c r="K27" s="63"/>
      <c r="L27" s="77"/>
      <c r="M27" s="64"/>
      <c r="N27" s="51" t="str">
        <f t="shared" si="7"/>
        <v/>
      </c>
      <c r="O27" s="52" t="str">
        <f t="shared" si="8"/>
        <v/>
      </c>
      <c r="P27" s="54"/>
      <c r="Q27" s="77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14">
        <v>45660.0</v>
      </c>
      <c r="B28" s="115">
        <v>3032050.0</v>
      </c>
      <c r="C28" s="116">
        <v>1300400.0</v>
      </c>
      <c r="D28" s="117">
        <v>2996050.0</v>
      </c>
      <c r="E28" s="112">
        <f t="shared" si="9"/>
        <v>1336400</v>
      </c>
      <c r="F28" s="43"/>
      <c r="G28" s="90"/>
      <c r="H28" s="87"/>
      <c r="I28" s="71" t="s">
        <v>36</v>
      </c>
      <c r="J28" s="113">
        <v>200.0</v>
      </c>
      <c r="K28" s="63"/>
      <c r="L28" s="77"/>
      <c r="M28" s="64"/>
      <c r="N28" s="51" t="str">
        <f t="shared" si="7"/>
        <v/>
      </c>
      <c r="O28" s="52" t="str">
        <f t="shared" si="8"/>
        <v/>
      </c>
      <c r="P28" s="54"/>
      <c r="Q28" s="68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14">
        <v>45661.0</v>
      </c>
      <c r="B29" s="115">
        <v>4055189.99</v>
      </c>
      <c r="C29" s="116">
        <v>1147415.0</v>
      </c>
      <c r="D29" s="117">
        <v>4082739.98</v>
      </c>
      <c r="E29" s="99">
        <f t="shared" si="9"/>
        <v>1119865.01</v>
      </c>
      <c r="F29" s="43"/>
      <c r="G29" s="90"/>
      <c r="H29" s="87"/>
      <c r="I29" s="71" t="s">
        <v>37</v>
      </c>
      <c r="J29" s="113">
        <v>176120.0</v>
      </c>
      <c r="K29" s="118"/>
      <c r="L29" s="77"/>
      <c r="M29" s="64"/>
      <c r="N29" s="51" t="str">
        <f t="shared" si="7"/>
        <v/>
      </c>
      <c r="O29" s="52" t="str">
        <f t="shared" si="8"/>
        <v/>
      </c>
      <c r="P29" s="54"/>
      <c r="Q29" s="77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14">
        <v>45662.0</v>
      </c>
      <c r="B30" s="115">
        <v>3741099.0</v>
      </c>
      <c r="C30" s="116">
        <v>910020.0</v>
      </c>
      <c r="D30" s="117">
        <v>3568949.0</v>
      </c>
      <c r="E30" s="99">
        <f t="shared" si="9"/>
        <v>1082170</v>
      </c>
      <c r="F30" s="43"/>
      <c r="G30" s="119"/>
      <c r="H30" s="87"/>
      <c r="I30" s="71" t="s">
        <v>19</v>
      </c>
      <c r="J30" s="118"/>
      <c r="K30" s="120"/>
      <c r="L30" s="49"/>
      <c r="M30" s="64"/>
      <c r="N30" s="51" t="str">
        <f t="shared" si="7"/>
        <v/>
      </c>
      <c r="O30" s="52" t="str">
        <f t="shared" si="8"/>
        <v/>
      </c>
      <c r="P30" s="54"/>
      <c r="Q30" s="77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14">
        <v>45663.0</v>
      </c>
      <c r="B31" s="115">
        <v>2901100.0</v>
      </c>
      <c r="C31" s="116">
        <v>1142605.0</v>
      </c>
      <c r="D31" s="117">
        <v>2867525.0</v>
      </c>
      <c r="E31" s="99">
        <f t="shared" si="9"/>
        <v>1176180</v>
      </c>
      <c r="F31" s="43"/>
      <c r="G31" s="60"/>
      <c r="H31" s="61"/>
      <c r="I31" s="71" t="s">
        <v>38</v>
      </c>
      <c r="J31" s="121"/>
      <c r="K31" s="118"/>
      <c r="L31" s="49">
        <v>22600.0</v>
      </c>
      <c r="M31" s="64"/>
      <c r="N31" s="51" t="str">
        <f t="shared" si="7"/>
        <v/>
      </c>
      <c r="O31" s="52" t="str">
        <f t="shared" si="8"/>
        <v/>
      </c>
      <c r="P31" s="54"/>
      <c r="Q31" s="77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14">
        <v>45664.0</v>
      </c>
      <c r="B32" s="115">
        <v>2850600.0</v>
      </c>
      <c r="C32" s="116">
        <v>1235780.0</v>
      </c>
      <c r="D32" s="117">
        <v>2469600.0</v>
      </c>
      <c r="E32" s="99">
        <f t="shared" si="9"/>
        <v>1616780</v>
      </c>
      <c r="F32" s="43"/>
      <c r="G32" s="70">
        <v>45660.0</v>
      </c>
      <c r="H32" s="61"/>
      <c r="I32" s="71" t="s">
        <v>39</v>
      </c>
      <c r="J32" s="113">
        <v>25000.0</v>
      </c>
      <c r="K32" s="118"/>
      <c r="L32" s="77"/>
      <c r="M32" s="64"/>
      <c r="N32" s="51" t="str">
        <f t="shared" si="7"/>
        <v/>
      </c>
      <c r="O32" s="52" t="str">
        <f t="shared" si="8"/>
        <v/>
      </c>
      <c r="P32" s="54"/>
      <c r="Q32" s="77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14">
        <v>45665.0</v>
      </c>
      <c r="B33" s="115">
        <v>3049400.0</v>
      </c>
      <c r="C33" s="116">
        <v>858210.0</v>
      </c>
      <c r="D33" s="117">
        <v>2918300.0</v>
      </c>
      <c r="E33" s="99">
        <f t="shared" si="9"/>
        <v>989310</v>
      </c>
      <c r="F33" s="43"/>
      <c r="G33" s="60"/>
      <c r="H33" s="61"/>
      <c r="I33" s="71" t="s">
        <v>40</v>
      </c>
      <c r="J33" s="113">
        <v>124000.0</v>
      </c>
      <c r="K33" s="122"/>
      <c r="L33" s="77"/>
      <c r="M33" s="64"/>
      <c r="N33" s="51" t="str">
        <f t="shared" si="7"/>
        <v/>
      </c>
      <c r="O33" s="52" t="str">
        <f t="shared" si="8"/>
        <v/>
      </c>
      <c r="P33" s="54"/>
      <c r="Q33" s="77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14">
        <v>45666.0</v>
      </c>
      <c r="B34" s="115">
        <v>2220749.99</v>
      </c>
      <c r="C34" s="116">
        <v>933160.0</v>
      </c>
      <c r="D34" s="117">
        <v>1920049.99</v>
      </c>
      <c r="E34" s="99">
        <f t="shared" si="9"/>
        <v>1233860</v>
      </c>
      <c r="F34" s="43"/>
      <c r="G34" s="60"/>
      <c r="H34" s="61"/>
      <c r="I34" s="71" t="s">
        <v>34</v>
      </c>
      <c r="J34" s="113">
        <v>99205.0</v>
      </c>
      <c r="K34" s="122"/>
      <c r="L34" s="77"/>
      <c r="M34" s="64"/>
      <c r="N34" s="51" t="str">
        <f t="shared" si="7"/>
        <v/>
      </c>
      <c r="O34" s="52" t="str">
        <f t="shared" si="8"/>
        <v/>
      </c>
      <c r="P34" s="54"/>
      <c r="Q34" s="77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4">
        <v>45667.0</v>
      </c>
      <c r="B35" s="115">
        <v>2639215.0</v>
      </c>
      <c r="C35" s="116">
        <v>1167430.0</v>
      </c>
      <c r="D35" s="117">
        <v>2323515.0</v>
      </c>
      <c r="E35" s="99">
        <f t="shared" si="9"/>
        <v>1483130</v>
      </c>
      <c r="F35" s="43"/>
      <c r="G35" s="123"/>
      <c r="H35" s="61"/>
      <c r="I35" s="71" t="s">
        <v>41</v>
      </c>
      <c r="J35" s="113">
        <v>3900.0</v>
      </c>
      <c r="K35" s="118"/>
      <c r="L35" s="77"/>
      <c r="M35" s="64"/>
      <c r="N35" s="51" t="str">
        <f t="shared" si="7"/>
        <v/>
      </c>
      <c r="O35" s="52" t="str">
        <f t="shared" si="8"/>
        <v/>
      </c>
      <c r="P35" s="54"/>
      <c r="Q35" s="77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14">
        <v>45668.0</v>
      </c>
      <c r="B36" s="115">
        <v>2739400.0</v>
      </c>
      <c r="C36" s="116">
        <v>949350.0</v>
      </c>
      <c r="D36" s="117">
        <v>2499499.99</v>
      </c>
      <c r="E36" s="99">
        <f t="shared" si="9"/>
        <v>1189250.01</v>
      </c>
      <c r="F36" s="43"/>
      <c r="G36" s="124"/>
      <c r="H36" s="125"/>
      <c r="I36" s="71" t="s">
        <v>42</v>
      </c>
      <c r="J36" s="113">
        <v>52000.0</v>
      </c>
      <c r="K36" s="63"/>
      <c r="L36" s="77"/>
      <c r="M36" s="64"/>
      <c r="N36" s="51" t="str">
        <f t="shared" si="7"/>
        <v/>
      </c>
      <c r="O36" s="52" t="str">
        <f t="shared" si="8"/>
        <v/>
      </c>
      <c r="P36" s="54"/>
      <c r="Q36" s="77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26">
        <v>45669.0</v>
      </c>
      <c r="B37" s="115">
        <v>3324250.0</v>
      </c>
      <c r="C37" s="116">
        <v>1150570.0</v>
      </c>
      <c r="D37" s="117">
        <v>3279850.0</v>
      </c>
      <c r="E37" s="99">
        <f t="shared" si="9"/>
        <v>1194970</v>
      </c>
      <c r="F37" s="43"/>
      <c r="G37" s="124"/>
      <c r="H37" s="125"/>
      <c r="I37" s="71" t="s">
        <v>43</v>
      </c>
      <c r="J37" s="113">
        <v>35000.0</v>
      </c>
      <c r="K37" s="63"/>
      <c r="L37" s="77"/>
      <c r="M37" s="50"/>
      <c r="N37" s="51">
        <f t="shared" si="7"/>
        <v>35000</v>
      </c>
      <c r="O37" s="52" t="str">
        <f t="shared" si="8"/>
        <v> guille campos</v>
      </c>
      <c r="P37" s="54"/>
      <c r="Q37" s="77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26">
        <v>45670.0</v>
      </c>
      <c r="B38" s="115">
        <v>1869700.0</v>
      </c>
      <c r="C38" s="116">
        <v>816900.0</v>
      </c>
      <c r="D38" s="117">
        <v>1758500.0</v>
      </c>
      <c r="E38" s="99">
        <f t="shared" si="9"/>
        <v>928100</v>
      </c>
      <c r="F38" s="43"/>
      <c r="G38" s="124"/>
      <c r="H38" s="127"/>
      <c r="I38" s="88" t="s">
        <v>44</v>
      </c>
      <c r="J38" s="113">
        <v>25000.0</v>
      </c>
      <c r="K38" s="63"/>
      <c r="L38" s="77"/>
      <c r="M38" s="50"/>
      <c r="N38" s="51" t="str">
        <f t="shared" si="7"/>
        <v/>
      </c>
      <c r="O38" s="52" t="str">
        <f t="shared" si="8"/>
        <v/>
      </c>
      <c r="P38" s="54"/>
      <c r="Q38" s="77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14">
        <v>45671.0</v>
      </c>
      <c r="B39" s="115">
        <v>1998650.0</v>
      </c>
      <c r="C39" s="116">
        <v>1405925.0</v>
      </c>
      <c r="D39" s="117">
        <v>2024450.0</v>
      </c>
      <c r="E39" s="99">
        <f t="shared" si="9"/>
        <v>1380125</v>
      </c>
      <c r="F39" s="43"/>
      <c r="G39" s="124"/>
      <c r="H39" s="125"/>
      <c r="I39" s="71" t="s">
        <v>19</v>
      </c>
      <c r="J39" s="118"/>
      <c r="K39" s="128"/>
      <c r="L39" s="49"/>
      <c r="M39" s="50"/>
      <c r="N39" s="51" t="str">
        <f t="shared" si="7"/>
        <v/>
      </c>
      <c r="O39" s="52" t="str">
        <f t="shared" si="8"/>
        <v/>
      </c>
      <c r="P39" s="54"/>
      <c r="Q39" s="77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14">
        <v>45672.0</v>
      </c>
      <c r="B40" s="115">
        <v>2886500.0</v>
      </c>
      <c r="C40" s="116">
        <v>1055720.0</v>
      </c>
      <c r="D40" s="117">
        <v>2744150.0</v>
      </c>
      <c r="E40" s="99">
        <f t="shared" si="9"/>
        <v>1198070</v>
      </c>
      <c r="F40" s="43"/>
      <c r="G40" s="124"/>
      <c r="H40" s="125"/>
      <c r="I40" s="71" t="s">
        <v>38</v>
      </c>
      <c r="J40" s="118"/>
      <c r="K40" s="129"/>
      <c r="L40" s="49">
        <v>7500.0</v>
      </c>
      <c r="M40" s="50"/>
      <c r="N40" s="51" t="str">
        <f t="shared" si="7"/>
        <v/>
      </c>
      <c r="O40" s="52" t="str">
        <f t="shared" si="8"/>
        <v/>
      </c>
      <c r="P40" s="54"/>
      <c r="Q40" s="68"/>
      <c r="R40" s="67"/>
      <c r="S40" s="54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14">
        <v>45673.0</v>
      </c>
      <c r="B41" s="115">
        <v>1866569.0</v>
      </c>
      <c r="C41" s="116">
        <v>973890.0</v>
      </c>
      <c r="D41" s="117">
        <v>1834669.0</v>
      </c>
      <c r="E41" s="99">
        <f t="shared" si="9"/>
        <v>1005790</v>
      </c>
      <c r="F41" s="43"/>
      <c r="G41" s="124"/>
      <c r="H41" s="125"/>
      <c r="I41" s="71" t="s">
        <v>38</v>
      </c>
      <c r="J41" s="118"/>
      <c r="K41" s="118"/>
      <c r="L41" s="49">
        <v>8000.0</v>
      </c>
      <c r="M41" s="50"/>
      <c r="N41" s="51" t="str">
        <f t="shared" si="7"/>
        <v/>
      </c>
      <c r="O41" s="52" t="str">
        <f t="shared" si="8"/>
        <v/>
      </c>
      <c r="P41" s="78"/>
      <c r="Q41" s="77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14">
        <v>45674.0</v>
      </c>
      <c r="B42" s="115">
        <v>2740450.0</v>
      </c>
      <c r="C42" s="116">
        <v>1102700.0</v>
      </c>
      <c r="D42" s="117">
        <v>2560950.0</v>
      </c>
      <c r="E42" s="99">
        <f t="shared" si="9"/>
        <v>1282200</v>
      </c>
      <c r="F42" s="43"/>
      <c r="G42" s="130">
        <v>45661.0</v>
      </c>
      <c r="H42" s="131"/>
      <c r="I42" s="132" t="s">
        <v>34</v>
      </c>
      <c r="J42" s="133">
        <v>89795.0</v>
      </c>
      <c r="K42" s="134"/>
      <c r="L42" s="77"/>
      <c r="M42" s="50"/>
      <c r="N42" s="51" t="str">
        <f t="shared" si="7"/>
        <v/>
      </c>
      <c r="O42" s="52" t="str">
        <f t="shared" si="8"/>
        <v/>
      </c>
      <c r="P42" s="54"/>
      <c r="Q42" s="77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14">
        <v>45675.0</v>
      </c>
      <c r="B43" s="115">
        <v>2833700.0</v>
      </c>
      <c r="C43" s="116">
        <v>1167940.0</v>
      </c>
      <c r="D43" s="117">
        <v>2794800.0</v>
      </c>
      <c r="E43" s="99">
        <f t="shared" si="9"/>
        <v>1206840</v>
      </c>
      <c r="F43" s="43"/>
      <c r="G43" s="124"/>
      <c r="H43" s="125"/>
      <c r="I43" s="71" t="s">
        <v>45</v>
      </c>
      <c r="J43" s="113">
        <v>149724.0</v>
      </c>
      <c r="K43" s="134"/>
      <c r="L43" s="77"/>
      <c r="M43" s="50"/>
      <c r="N43" s="51" t="str">
        <f t="shared" si="7"/>
        <v/>
      </c>
      <c r="O43" s="52" t="str">
        <f t="shared" si="8"/>
        <v/>
      </c>
      <c r="P43" s="54"/>
      <c r="Q43" s="77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14">
        <v>45676.0</v>
      </c>
      <c r="B44" s="115">
        <v>3582350.0</v>
      </c>
      <c r="C44" s="116">
        <v>1951845.0</v>
      </c>
      <c r="D44" s="117">
        <v>3288150.0</v>
      </c>
      <c r="E44" s="99">
        <f t="shared" si="9"/>
        <v>2246045</v>
      </c>
      <c r="F44" s="43"/>
      <c r="G44" s="124"/>
      <c r="H44" s="125"/>
      <c r="I44" s="71" t="s">
        <v>33</v>
      </c>
      <c r="J44" s="113">
        <v>12000.0</v>
      </c>
      <c r="K44" s="134"/>
      <c r="L44" s="77"/>
      <c r="M44" s="50"/>
      <c r="N44" s="51" t="str">
        <f t="shared" si="7"/>
        <v/>
      </c>
      <c r="O44" s="52" t="str">
        <f t="shared" si="8"/>
        <v/>
      </c>
      <c r="P44" s="54"/>
      <c r="Q44" s="77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14">
        <v>45677.0</v>
      </c>
      <c r="B45" s="135">
        <v>2459850.0</v>
      </c>
      <c r="C45" s="85">
        <v>1071650.0</v>
      </c>
      <c r="D45" s="79">
        <v>2093550.0</v>
      </c>
      <c r="E45" s="99">
        <f t="shared" si="9"/>
        <v>1437950</v>
      </c>
      <c r="F45" s="43"/>
      <c r="G45" s="124"/>
      <c r="H45" s="125"/>
      <c r="I45" s="71" t="s">
        <v>35</v>
      </c>
      <c r="J45" s="113">
        <v>241230.0</v>
      </c>
      <c r="K45" s="63"/>
      <c r="L45" s="77"/>
      <c r="M45" s="50"/>
      <c r="N45" s="51" t="str">
        <f t="shared" si="7"/>
        <v/>
      </c>
      <c r="O45" s="52" t="str">
        <f t="shared" si="8"/>
        <v/>
      </c>
      <c r="P45" s="54"/>
      <c r="Q45" s="77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14">
        <v>45678.0</v>
      </c>
      <c r="B46" s="135">
        <v>3375690.0</v>
      </c>
      <c r="C46" s="85">
        <v>1529530.0</v>
      </c>
      <c r="D46" s="79">
        <v>3059040.0</v>
      </c>
      <c r="E46" s="99">
        <f t="shared" si="9"/>
        <v>1846180</v>
      </c>
      <c r="F46" s="43"/>
      <c r="G46" s="124"/>
      <c r="H46" s="125"/>
      <c r="I46" s="71" t="s">
        <v>46</v>
      </c>
      <c r="J46" s="113">
        <v>2700.0</v>
      </c>
      <c r="K46" s="63"/>
      <c r="L46" s="77"/>
      <c r="M46" s="50"/>
      <c r="N46" s="51" t="str">
        <f t="shared" si="7"/>
        <v/>
      </c>
      <c r="O46" s="52" t="str">
        <f t="shared" si="8"/>
        <v/>
      </c>
      <c r="P46" s="54"/>
      <c r="Q46" s="77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114">
        <v>45679.0</v>
      </c>
      <c r="B47" s="135">
        <v>2101300.0</v>
      </c>
      <c r="C47" s="85">
        <v>849295.0</v>
      </c>
      <c r="D47" s="79">
        <v>2028000.0</v>
      </c>
      <c r="E47" s="99">
        <f t="shared" si="9"/>
        <v>922595</v>
      </c>
      <c r="F47" s="43"/>
      <c r="G47" s="124"/>
      <c r="H47" s="125"/>
      <c r="I47" s="71" t="s">
        <v>47</v>
      </c>
      <c r="J47" s="113">
        <v>3000.0</v>
      </c>
      <c r="K47" s="63"/>
      <c r="L47" s="77"/>
      <c r="M47" s="50"/>
      <c r="N47" s="51" t="str">
        <f t="shared" si="7"/>
        <v/>
      </c>
      <c r="O47" s="52" t="str">
        <f t="shared" si="8"/>
        <v/>
      </c>
      <c r="P47" s="54"/>
      <c r="Q47" s="77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26">
        <v>45680.0</v>
      </c>
      <c r="B48" s="135">
        <v>2136550.0</v>
      </c>
      <c r="C48" s="85">
        <v>1256315.0</v>
      </c>
      <c r="D48" s="79">
        <v>1978850.0</v>
      </c>
      <c r="E48" s="99">
        <f t="shared" si="9"/>
        <v>1414015</v>
      </c>
      <c r="F48" s="43"/>
      <c r="G48" s="124"/>
      <c r="H48" s="125"/>
      <c r="I48" s="71" t="s">
        <v>44</v>
      </c>
      <c r="J48" s="113">
        <v>25000.0</v>
      </c>
      <c r="K48" s="63"/>
      <c r="L48" s="77"/>
      <c r="M48" s="50"/>
      <c r="N48" s="51" t="str">
        <f t="shared" si="7"/>
        <v/>
      </c>
      <c r="O48" s="52" t="str">
        <f t="shared" si="8"/>
        <v/>
      </c>
      <c r="P48" s="54"/>
      <c r="Q48" s="77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136">
        <v>45681.0</v>
      </c>
      <c r="B49" s="137">
        <v>3607799.99</v>
      </c>
      <c r="C49" s="138">
        <v>1006080.0</v>
      </c>
      <c r="D49" s="72">
        <v>3454499.99</v>
      </c>
      <c r="E49" s="112">
        <f t="shared" si="9"/>
        <v>1159380</v>
      </c>
      <c r="F49" s="43"/>
      <c r="G49" s="139">
        <v>45662.0</v>
      </c>
      <c r="H49" s="125"/>
      <c r="I49" s="71" t="s">
        <v>34</v>
      </c>
      <c r="J49" s="113">
        <v>90560.0</v>
      </c>
      <c r="K49" s="63"/>
      <c r="L49" s="77"/>
      <c r="M49" s="50"/>
      <c r="N49" s="51" t="str">
        <f t="shared" si="7"/>
        <v/>
      </c>
      <c r="O49" s="52" t="str">
        <f t="shared" si="8"/>
        <v/>
      </c>
      <c r="P49" s="54"/>
      <c r="Q49" s="77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36">
        <v>45682.0</v>
      </c>
      <c r="B50" s="137">
        <v>2958140.0</v>
      </c>
      <c r="C50" s="138">
        <v>1184020.0</v>
      </c>
      <c r="D50" s="72">
        <v>2909664.0</v>
      </c>
      <c r="E50" s="112">
        <f t="shared" si="9"/>
        <v>1232496</v>
      </c>
      <c r="F50" s="43"/>
      <c r="G50" s="124"/>
      <c r="H50" s="125"/>
      <c r="I50" s="71" t="s">
        <v>44</v>
      </c>
      <c r="J50" s="113">
        <v>25000.0</v>
      </c>
      <c r="K50" s="63"/>
      <c r="L50" s="77"/>
      <c r="M50" s="50"/>
      <c r="N50" s="51" t="str">
        <f t="shared" si="7"/>
        <v/>
      </c>
      <c r="O50" s="52" t="str">
        <f t="shared" si="8"/>
        <v/>
      </c>
      <c r="P50" s="54"/>
      <c r="Q50" s="77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36">
        <v>45683.0</v>
      </c>
      <c r="B51" s="137">
        <v>2872200.0</v>
      </c>
      <c r="C51" s="138">
        <v>907360.0</v>
      </c>
      <c r="D51" s="72">
        <v>2809800.0</v>
      </c>
      <c r="E51" s="112">
        <f t="shared" si="9"/>
        <v>969760</v>
      </c>
      <c r="F51" s="43"/>
      <c r="G51" s="124"/>
      <c r="H51" s="125"/>
      <c r="I51" s="71" t="s">
        <v>48</v>
      </c>
      <c r="J51" s="113">
        <v>100000.0</v>
      </c>
      <c r="K51" s="63"/>
      <c r="L51" s="77"/>
      <c r="M51" s="50"/>
      <c r="N51" s="51" t="str">
        <f t="shared" si="7"/>
        <v/>
      </c>
      <c r="O51" s="52" t="str">
        <f t="shared" si="8"/>
        <v/>
      </c>
      <c r="P51" s="54"/>
      <c r="Q51" s="77"/>
      <c r="R51" s="54"/>
      <c r="S51" s="67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86">
        <v>45684.0</v>
      </c>
      <c r="B52" s="137">
        <v>2147200.0</v>
      </c>
      <c r="C52" s="138">
        <v>1117400.0</v>
      </c>
      <c r="D52" s="72">
        <v>2002900.0</v>
      </c>
      <c r="E52" s="112">
        <f t="shared" si="9"/>
        <v>1261700</v>
      </c>
      <c r="F52" s="43"/>
      <c r="G52" s="139">
        <v>45663.0</v>
      </c>
      <c r="H52" s="125"/>
      <c r="I52" s="71" t="s">
        <v>34</v>
      </c>
      <c r="J52" s="113">
        <v>106810.0</v>
      </c>
      <c r="K52" s="63"/>
      <c r="L52" s="77"/>
      <c r="M52" s="50"/>
      <c r="N52" s="51" t="str">
        <f t="shared" si="7"/>
        <v/>
      </c>
      <c r="O52" s="52" t="str">
        <f t="shared" si="8"/>
        <v/>
      </c>
      <c r="P52" s="54"/>
      <c r="Q52" s="77"/>
      <c r="R52" s="54">
        <v>1600.0</v>
      </c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0">
        <v>45685.0</v>
      </c>
      <c r="B53" s="137">
        <v>1953750.0</v>
      </c>
      <c r="C53" s="138">
        <v>881655.0</v>
      </c>
      <c r="D53" s="72">
        <v>1862650.0</v>
      </c>
      <c r="E53" s="112">
        <f t="shared" si="9"/>
        <v>972755</v>
      </c>
      <c r="F53" s="43"/>
      <c r="G53" s="124"/>
      <c r="H53" s="125"/>
      <c r="I53" s="71" t="s">
        <v>37</v>
      </c>
      <c r="J53" s="113">
        <v>35990.0</v>
      </c>
      <c r="K53" s="63"/>
      <c r="L53" s="77"/>
      <c r="M53" s="50"/>
      <c r="N53" s="51" t="str">
        <f t="shared" si="7"/>
        <v/>
      </c>
      <c r="O53" s="52" t="str">
        <f t="shared" si="8"/>
        <v/>
      </c>
      <c r="P53" s="54"/>
      <c r="Q53" s="77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1">
        <v>45686.0</v>
      </c>
      <c r="B54" s="137">
        <v>3622850.0</v>
      </c>
      <c r="C54" s="138">
        <v>1401150.0</v>
      </c>
      <c r="D54" s="72">
        <v>3689850.0</v>
      </c>
      <c r="E54" s="112">
        <f t="shared" si="9"/>
        <v>1334150</v>
      </c>
      <c r="F54" s="43"/>
      <c r="G54" s="124"/>
      <c r="H54" s="125"/>
      <c r="I54" s="132" t="s">
        <v>49</v>
      </c>
      <c r="J54" s="133">
        <v>50000.0</v>
      </c>
      <c r="K54" s="63"/>
      <c r="L54" s="77"/>
      <c r="M54" s="50"/>
      <c r="N54" s="51" t="str">
        <f t="shared" si="7"/>
        <v/>
      </c>
      <c r="O54" s="52" t="str">
        <f t="shared" si="8"/>
        <v/>
      </c>
      <c r="P54" s="54"/>
      <c r="Q54" s="77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0">
        <v>45687.0</v>
      </c>
      <c r="B55" s="110">
        <v>2573035.0</v>
      </c>
      <c r="C55" s="111">
        <v>938100.0</v>
      </c>
      <c r="D55" s="76">
        <v>2457335.0</v>
      </c>
      <c r="E55" s="112">
        <f t="shared" si="9"/>
        <v>1053800</v>
      </c>
      <c r="F55" s="43"/>
      <c r="G55" s="142"/>
      <c r="I55" s="143" t="s">
        <v>44</v>
      </c>
      <c r="J55" s="133">
        <v>30000.0</v>
      </c>
      <c r="K55" s="63"/>
      <c r="L55" s="68"/>
      <c r="M55" s="50"/>
      <c r="N55" s="51" t="str">
        <f t="shared" si="7"/>
        <v/>
      </c>
      <c r="O55" s="52" t="str">
        <f t="shared" si="8"/>
        <v/>
      </c>
      <c r="P55" s="54"/>
      <c r="Q55" s="68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26">
        <v>45688.0</v>
      </c>
      <c r="B56" s="115">
        <v>2723890.0</v>
      </c>
      <c r="C56" s="116">
        <v>858270.0</v>
      </c>
      <c r="D56" s="117">
        <v>2656440.0</v>
      </c>
      <c r="E56" s="112">
        <f t="shared" si="9"/>
        <v>925720</v>
      </c>
      <c r="F56" s="43"/>
      <c r="G56" s="144"/>
      <c r="H56" s="125"/>
      <c r="I56" s="71" t="s">
        <v>50</v>
      </c>
      <c r="J56" s="133">
        <v>25000.0</v>
      </c>
      <c r="K56" s="63"/>
      <c r="L56" s="77"/>
      <c r="M56" s="50"/>
      <c r="N56" s="51" t="str">
        <f t="shared" si="7"/>
        <v/>
      </c>
      <c r="O56" s="52" t="str">
        <f t="shared" si="8"/>
        <v/>
      </c>
      <c r="P56" s="54"/>
      <c r="Q56" s="77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5"/>
      <c r="B57" s="96"/>
      <c r="C57" s="97"/>
      <c r="D57" s="98"/>
      <c r="E57" s="112">
        <f t="shared" si="9"/>
        <v>0</v>
      </c>
      <c r="F57" s="43"/>
      <c r="G57" s="124"/>
      <c r="H57" s="125"/>
      <c r="I57" s="71" t="s">
        <v>51</v>
      </c>
      <c r="J57" s="113">
        <v>15000.0</v>
      </c>
      <c r="K57" s="63"/>
      <c r="L57" s="77"/>
      <c r="M57" s="50"/>
      <c r="N57" s="51" t="str">
        <f t="shared" si="7"/>
        <v/>
      </c>
      <c r="O57" s="52" t="str">
        <f t="shared" si="8"/>
        <v/>
      </c>
      <c r="P57" s="54"/>
      <c r="Q57" s="77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5"/>
      <c r="B58" s="96"/>
      <c r="C58" s="97"/>
      <c r="D58" s="98"/>
      <c r="E58" s="99">
        <f t="shared" si="9"/>
        <v>0</v>
      </c>
      <c r="F58" s="43"/>
      <c r="G58" s="124"/>
      <c r="H58" s="125"/>
      <c r="I58" s="71" t="s">
        <v>19</v>
      </c>
      <c r="J58" s="118"/>
      <c r="K58" s="63"/>
      <c r="L58" s="66"/>
      <c r="M58" s="50"/>
      <c r="N58" s="51" t="str">
        <f t="shared" si="7"/>
        <v/>
      </c>
      <c r="O58" s="52" t="str">
        <f t="shared" si="8"/>
        <v/>
      </c>
      <c r="P58" s="54"/>
      <c r="Q58" s="14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7"/>
      <c r="B59" s="96"/>
      <c r="C59" s="97"/>
      <c r="D59" s="98"/>
      <c r="E59" s="99">
        <f t="shared" si="9"/>
        <v>0</v>
      </c>
      <c r="F59" s="43"/>
      <c r="G59" s="139">
        <v>45664.0</v>
      </c>
      <c r="H59" s="125"/>
      <c r="I59" s="71" t="s">
        <v>52</v>
      </c>
      <c r="J59" s="113">
        <v>165000.0</v>
      </c>
      <c r="K59" s="63"/>
      <c r="L59" s="146"/>
      <c r="M59" s="50"/>
      <c r="N59" s="51" t="str">
        <f t="shared" si="7"/>
        <v/>
      </c>
      <c r="O59" s="52" t="str">
        <f t="shared" si="8"/>
        <v/>
      </c>
      <c r="P59" s="54"/>
      <c r="Q59" s="14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7"/>
      <c r="B60" s="96"/>
      <c r="C60" s="97"/>
      <c r="D60" s="98"/>
      <c r="E60" s="99">
        <f t="shared" si="9"/>
        <v>0</v>
      </c>
      <c r="F60" s="43"/>
      <c r="G60" s="139">
        <v>45663.0</v>
      </c>
      <c r="H60" s="125"/>
      <c r="I60" s="71" t="s">
        <v>29</v>
      </c>
      <c r="J60" s="113">
        <v>2000000.0</v>
      </c>
      <c r="K60" s="63"/>
      <c r="L60" s="146"/>
      <c r="M60" s="50"/>
      <c r="N60" s="51" t="str">
        <f t="shared" si="7"/>
        <v/>
      </c>
      <c r="O60" s="52" t="str">
        <f t="shared" si="8"/>
        <v/>
      </c>
      <c r="P60" s="54"/>
      <c r="Q60" s="14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7"/>
      <c r="B61" s="96"/>
      <c r="C61" s="97"/>
      <c r="D61" s="98"/>
      <c r="E61" s="99">
        <f t="shared" si="9"/>
        <v>0</v>
      </c>
      <c r="F61" s="43"/>
      <c r="G61" s="148">
        <v>45664.0</v>
      </c>
      <c r="H61" s="149"/>
      <c r="I61" s="150" t="s">
        <v>36</v>
      </c>
      <c r="J61" s="151">
        <v>3200.0</v>
      </c>
      <c r="K61" s="63"/>
      <c r="L61" s="146"/>
      <c r="M61" s="50"/>
      <c r="N61" s="51" t="str">
        <f t="shared" si="7"/>
        <v/>
      </c>
      <c r="O61" s="52" t="str">
        <f t="shared" si="8"/>
        <v/>
      </c>
      <c r="P61" s="54"/>
      <c r="Q61" s="14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7"/>
      <c r="B62" s="96"/>
      <c r="C62" s="97"/>
      <c r="D62" s="98"/>
      <c r="E62" s="99">
        <f t="shared" si="9"/>
        <v>0</v>
      </c>
      <c r="F62" s="43"/>
      <c r="G62" s="124"/>
      <c r="H62" s="125"/>
      <c r="I62" s="71" t="s">
        <v>37</v>
      </c>
      <c r="J62" s="113">
        <v>242140.0</v>
      </c>
      <c r="K62" s="63"/>
      <c r="L62" s="146"/>
      <c r="M62" s="50"/>
      <c r="N62" s="51" t="str">
        <f t="shared" si="7"/>
        <v/>
      </c>
      <c r="O62" s="52" t="str">
        <f t="shared" si="8"/>
        <v/>
      </c>
      <c r="P62" s="54"/>
      <c r="Q62" s="14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7"/>
      <c r="B63" s="96"/>
      <c r="C63" s="97"/>
      <c r="D63" s="98"/>
      <c r="E63" s="99">
        <f t="shared" si="9"/>
        <v>0</v>
      </c>
      <c r="F63" s="43"/>
      <c r="G63" s="124"/>
      <c r="H63" s="125"/>
      <c r="I63" s="71" t="s">
        <v>34</v>
      </c>
      <c r="J63" s="113">
        <v>58000.0</v>
      </c>
      <c r="K63" s="63"/>
      <c r="L63" s="146"/>
      <c r="M63" s="50"/>
      <c r="N63" s="51" t="str">
        <f t="shared" si="7"/>
        <v/>
      </c>
      <c r="O63" s="52" t="str">
        <f t="shared" si="8"/>
        <v/>
      </c>
      <c r="P63" s="54"/>
      <c r="Q63" s="14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7"/>
      <c r="B64" s="96"/>
      <c r="C64" s="97"/>
      <c r="D64" s="98"/>
      <c r="E64" s="99">
        <f t="shared" si="9"/>
        <v>0</v>
      </c>
      <c r="F64" s="43"/>
      <c r="G64" s="124"/>
      <c r="H64" s="152"/>
      <c r="I64" s="71" t="s">
        <v>35</v>
      </c>
      <c r="J64" s="113">
        <v>87720.0</v>
      </c>
      <c r="K64" s="63"/>
      <c r="L64" s="146"/>
      <c r="M64" s="50"/>
      <c r="N64" s="51" t="str">
        <f t="shared" si="7"/>
        <v/>
      </c>
      <c r="O64" s="52" t="str">
        <f t="shared" si="8"/>
        <v/>
      </c>
      <c r="P64" s="54"/>
      <c r="Q64" s="14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7"/>
      <c r="B65" s="96"/>
      <c r="C65" s="97"/>
      <c r="D65" s="98"/>
      <c r="E65" s="99">
        <f t="shared" si="9"/>
        <v>0</v>
      </c>
      <c r="F65" s="43"/>
      <c r="G65" s="124"/>
      <c r="H65" s="125"/>
      <c r="I65" s="71" t="s">
        <v>33</v>
      </c>
      <c r="J65" s="113">
        <v>12000.0</v>
      </c>
      <c r="K65" s="63"/>
      <c r="L65" s="146"/>
      <c r="M65" s="50"/>
      <c r="N65" s="51" t="str">
        <f t="shared" si="7"/>
        <v/>
      </c>
      <c r="O65" s="52" t="str">
        <f t="shared" si="8"/>
        <v/>
      </c>
      <c r="P65" s="54"/>
      <c r="Q65" s="14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7"/>
      <c r="B66" s="96"/>
      <c r="C66" s="97"/>
      <c r="D66" s="98"/>
      <c r="E66" s="99">
        <f t="shared" si="9"/>
        <v>0</v>
      </c>
      <c r="F66" s="43"/>
      <c r="G66" s="124"/>
      <c r="H66" s="125"/>
      <c r="I66" s="71" t="s">
        <v>53</v>
      </c>
      <c r="J66" s="113">
        <v>4400.0</v>
      </c>
      <c r="K66" s="63"/>
      <c r="L66" s="146"/>
      <c r="M66" s="50"/>
      <c r="N66" s="51" t="str">
        <f t="shared" si="7"/>
        <v/>
      </c>
      <c r="O66" s="52" t="str">
        <f t="shared" si="8"/>
        <v/>
      </c>
      <c r="P66" s="54"/>
      <c r="Q66" s="14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47"/>
      <c r="B67" s="96"/>
      <c r="C67" s="97"/>
      <c r="D67" s="98"/>
      <c r="E67" s="99">
        <f t="shared" si="9"/>
        <v>0</v>
      </c>
      <c r="F67" s="43"/>
      <c r="G67" s="124"/>
      <c r="H67" s="125"/>
      <c r="I67" s="71" t="s">
        <v>54</v>
      </c>
      <c r="J67" s="113">
        <v>14500.0</v>
      </c>
      <c r="K67" s="63"/>
      <c r="L67" s="146"/>
      <c r="M67" s="50"/>
      <c r="N67" s="51" t="str">
        <f t="shared" si="7"/>
        <v/>
      </c>
      <c r="O67" s="52" t="str">
        <f t="shared" si="8"/>
        <v/>
      </c>
      <c r="P67" s="54"/>
      <c r="Q67" s="14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147"/>
      <c r="B68" s="96"/>
      <c r="C68" s="97"/>
      <c r="D68" s="98"/>
      <c r="E68" s="99">
        <f t="shared" si="9"/>
        <v>0</v>
      </c>
      <c r="F68" s="43"/>
      <c r="G68" s="124"/>
      <c r="H68" s="125"/>
      <c r="I68" s="71" t="s">
        <v>55</v>
      </c>
      <c r="J68" s="113">
        <v>50000.0</v>
      </c>
      <c r="K68" s="63"/>
      <c r="L68" s="146"/>
      <c r="M68" s="50"/>
      <c r="N68" s="51">
        <f t="shared" si="7"/>
        <v>50000</v>
      </c>
      <c r="O68" s="52" t="str">
        <f t="shared" si="8"/>
        <v> fede medina</v>
      </c>
      <c r="P68" s="54"/>
      <c r="Q68" s="14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147"/>
      <c r="B69" s="96"/>
      <c r="C69" s="97"/>
      <c r="D69" s="98"/>
      <c r="E69" s="99">
        <f t="shared" si="9"/>
        <v>0</v>
      </c>
      <c r="F69" s="43"/>
      <c r="G69" s="144"/>
      <c r="H69" s="153"/>
      <c r="I69" s="71" t="s">
        <v>56</v>
      </c>
      <c r="J69" s="113">
        <v>57800.0</v>
      </c>
      <c r="K69" s="63"/>
      <c r="L69" s="146"/>
      <c r="M69" s="50"/>
      <c r="N69" s="51" t="str">
        <f t="shared" si="7"/>
        <v/>
      </c>
      <c r="O69" s="52" t="str">
        <f t="shared" si="8"/>
        <v/>
      </c>
      <c r="P69" s="54"/>
      <c r="Q69" s="14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147"/>
      <c r="B70" s="96"/>
      <c r="C70" s="97"/>
      <c r="D70" s="98"/>
      <c r="E70" s="99">
        <f t="shared" si="9"/>
        <v>0</v>
      </c>
      <c r="F70" s="43"/>
      <c r="G70" s="154"/>
      <c r="H70" s="155"/>
      <c r="I70" s="71" t="s">
        <v>44</v>
      </c>
      <c r="J70" s="103">
        <v>30000.0</v>
      </c>
      <c r="K70" s="63"/>
      <c r="L70" s="146"/>
      <c r="M70" s="50"/>
      <c r="N70" s="51" t="str">
        <f t="shared" si="7"/>
        <v/>
      </c>
      <c r="O70" s="52" t="str">
        <f t="shared" si="8"/>
        <v/>
      </c>
      <c r="P70" s="54"/>
      <c r="Q70" s="14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147"/>
      <c r="B71" s="96"/>
      <c r="C71" s="97"/>
      <c r="D71" s="98"/>
      <c r="E71" s="99">
        <f t="shared" si="9"/>
        <v>0</v>
      </c>
      <c r="F71" s="43"/>
      <c r="G71" s="156"/>
      <c r="H71" s="157"/>
      <c r="I71" s="158" t="s">
        <v>50</v>
      </c>
      <c r="J71" s="159">
        <v>25000.0</v>
      </c>
      <c r="K71" s="63"/>
      <c r="L71" s="146"/>
      <c r="M71" s="50"/>
      <c r="N71" s="51" t="str">
        <f t="shared" si="7"/>
        <v/>
      </c>
      <c r="O71" s="52" t="str">
        <f t="shared" si="8"/>
        <v/>
      </c>
      <c r="P71" s="54"/>
      <c r="Q71" s="14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147"/>
      <c r="B72" s="96"/>
      <c r="C72" s="97"/>
      <c r="D72" s="98"/>
      <c r="E72" s="99">
        <f t="shared" si="9"/>
        <v>0</v>
      </c>
      <c r="F72" s="43"/>
      <c r="G72" s="154"/>
      <c r="H72" s="127"/>
      <c r="I72" s="88" t="s">
        <v>38</v>
      </c>
      <c r="J72" s="120"/>
      <c r="K72" s="63"/>
      <c r="L72" s="66">
        <v>57000.0</v>
      </c>
      <c r="M72" s="50"/>
      <c r="N72" s="51" t="str">
        <f t="shared" si="7"/>
        <v/>
      </c>
      <c r="O72" s="52" t="str">
        <f t="shared" si="8"/>
        <v/>
      </c>
      <c r="P72" s="54"/>
      <c r="Q72" s="14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147"/>
      <c r="B73" s="96"/>
      <c r="C73" s="97"/>
      <c r="D73" s="98"/>
      <c r="E73" s="99">
        <f t="shared" si="9"/>
        <v>0</v>
      </c>
      <c r="F73" s="43"/>
      <c r="G73" s="154"/>
      <c r="H73" s="127"/>
      <c r="I73" s="88" t="s">
        <v>19</v>
      </c>
      <c r="J73" s="120"/>
      <c r="K73" s="63"/>
      <c r="L73" s="66"/>
      <c r="M73" s="50"/>
      <c r="N73" s="51" t="str">
        <f t="shared" si="7"/>
        <v/>
      </c>
      <c r="O73" s="52" t="str">
        <f t="shared" si="8"/>
        <v/>
      </c>
      <c r="P73" s="54"/>
      <c r="Q73" s="14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147"/>
      <c r="B74" s="96"/>
      <c r="C74" s="97"/>
      <c r="D74" s="98"/>
      <c r="E74" s="99">
        <f t="shared" si="9"/>
        <v>0</v>
      </c>
      <c r="F74" s="43"/>
      <c r="G74" s="160">
        <v>45666.0</v>
      </c>
      <c r="H74" s="161"/>
      <c r="I74" s="88" t="s">
        <v>57</v>
      </c>
      <c r="J74" s="103">
        <v>243805.0</v>
      </c>
      <c r="K74" s="162"/>
      <c r="L74" s="77"/>
      <c r="M74" s="50"/>
      <c r="N74" s="51" t="str">
        <f t="shared" si="7"/>
        <v/>
      </c>
      <c r="O74" s="52" t="str">
        <f t="shared" si="8"/>
        <v/>
      </c>
      <c r="P74" s="54"/>
      <c r="Q74" s="14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147"/>
      <c r="B75" s="96"/>
      <c r="C75" s="97"/>
      <c r="D75" s="98"/>
      <c r="E75" s="99"/>
      <c r="F75" s="43"/>
      <c r="G75" s="163">
        <v>45665.0</v>
      </c>
      <c r="H75" s="155"/>
      <c r="I75" s="88" t="s">
        <v>35</v>
      </c>
      <c r="J75" s="164">
        <v>217720.0</v>
      </c>
      <c r="K75" s="63"/>
      <c r="L75" s="146"/>
      <c r="M75" s="50"/>
      <c r="N75" s="51"/>
      <c r="O75" s="52"/>
      <c r="P75" s="54"/>
      <c r="Q75" s="14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147"/>
      <c r="B76" s="96"/>
      <c r="C76" s="97" t="s">
        <v>2</v>
      </c>
      <c r="D76" s="98"/>
      <c r="E76" s="99"/>
      <c r="F76" s="43"/>
      <c r="G76" s="154"/>
      <c r="H76" s="155"/>
      <c r="I76" s="88" t="s">
        <v>37</v>
      </c>
      <c r="J76" s="164">
        <v>28000.0</v>
      </c>
      <c r="K76" s="63"/>
      <c r="L76" s="146"/>
      <c r="M76" s="50"/>
      <c r="N76" s="51" t="str">
        <f t="shared" ref="N76:N98" si="10">IF(COUNTIF(I76,"*vale*"),J76,"")</f>
        <v/>
      </c>
      <c r="O76" s="52" t="str">
        <f t="shared" ref="O76:O98" si="11">IF(COUNTIF(I76,"*vale*"),MID(I76,5,70),"")</f>
        <v/>
      </c>
      <c r="P76" s="54"/>
      <c r="Q76" s="14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147"/>
      <c r="B77" s="96"/>
      <c r="C77" s="97"/>
      <c r="D77" s="98"/>
      <c r="E77" s="99">
        <f t="shared" ref="E77:E78" si="12">B77+C77-D77</f>
        <v>0</v>
      </c>
      <c r="F77" s="43"/>
      <c r="G77" s="154"/>
      <c r="H77" s="127"/>
      <c r="I77" s="88" t="s">
        <v>34</v>
      </c>
      <c r="J77" s="164">
        <v>97145.0</v>
      </c>
      <c r="K77" s="63"/>
      <c r="L77" s="146"/>
      <c r="M77" s="50"/>
      <c r="N77" s="51" t="str">
        <f t="shared" si="10"/>
        <v/>
      </c>
      <c r="O77" s="52" t="str">
        <f t="shared" si="11"/>
        <v/>
      </c>
      <c r="P77" s="54"/>
      <c r="Q77" s="14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165"/>
      <c r="B78" s="96"/>
      <c r="C78" s="97"/>
      <c r="D78" s="98"/>
      <c r="E78" s="99">
        <f t="shared" si="12"/>
        <v>0</v>
      </c>
      <c r="F78" s="43"/>
      <c r="G78" s="154"/>
      <c r="H78" s="127"/>
      <c r="I78" s="88" t="s">
        <v>58</v>
      </c>
      <c r="J78" s="103">
        <v>39000.0</v>
      </c>
      <c r="K78" s="63"/>
      <c r="L78" s="146"/>
      <c r="M78" s="50"/>
      <c r="N78" s="51" t="str">
        <f t="shared" si="10"/>
        <v/>
      </c>
      <c r="O78" s="52" t="str">
        <f t="shared" si="11"/>
        <v/>
      </c>
      <c r="P78" s="54"/>
      <c r="Q78" s="14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66"/>
      <c r="C79" s="167"/>
      <c r="D79" s="168"/>
      <c r="E79" s="169"/>
      <c r="F79" s="43"/>
      <c r="G79" s="154"/>
      <c r="H79" s="127"/>
      <c r="I79" s="88" t="s">
        <v>59</v>
      </c>
      <c r="J79" s="103">
        <v>63000.0</v>
      </c>
      <c r="K79" s="63"/>
      <c r="L79" s="146"/>
      <c r="M79" s="50"/>
      <c r="N79" s="51" t="str">
        <f t="shared" si="10"/>
        <v/>
      </c>
      <c r="O79" s="52" t="str">
        <f t="shared" si="11"/>
        <v/>
      </c>
      <c r="P79" s="54"/>
      <c r="Q79" s="14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66"/>
      <c r="C80" s="167"/>
      <c r="D80" s="168"/>
      <c r="E80" s="169"/>
      <c r="F80" s="43"/>
      <c r="G80" s="154"/>
      <c r="H80" s="127"/>
      <c r="I80" s="88" t="s">
        <v>60</v>
      </c>
      <c r="J80" s="103">
        <v>18000.0</v>
      </c>
      <c r="K80" s="63"/>
      <c r="L80" s="146"/>
      <c r="M80" s="50"/>
      <c r="N80" s="51" t="str">
        <f t="shared" si="10"/>
        <v/>
      </c>
      <c r="O80" s="52" t="str">
        <f t="shared" si="11"/>
        <v/>
      </c>
      <c r="P80" s="54"/>
      <c r="Q80" s="14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66"/>
      <c r="C81" s="167"/>
      <c r="D81" s="168"/>
      <c r="E81" s="169"/>
      <c r="F81" s="43"/>
      <c r="G81" s="154"/>
      <c r="H81" s="127"/>
      <c r="I81" s="88" t="s">
        <v>50</v>
      </c>
      <c r="J81" s="103">
        <v>25000.0</v>
      </c>
      <c r="K81" s="63"/>
      <c r="L81" s="146"/>
      <c r="M81" s="50"/>
      <c r="N81" s="51" t="str">
        <f t="shared" si="10"/>
        <v/>
      </c>
      <c r="O81" s="52" t="str">
        <f t="shared" si="11"/>
        <v/>
      </c>
      <c r="P81" s="54"/>
      <c r="Q81" s="14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70">
        <f>SUM(B9:B66)</f>
        <v>83286977.96</v>
      </c>
      <c r="C82" s="171">
        <f>SUM(C8:C45)</f>
        <v>21032420</v>
      </c>
      <c r="D82" s="172">
        <f>SUM(D9:D42)</f>
        <v>42034747.95</v>
      </c>
      <c r="E82" s="173">
        <f>SUM(E6:E78)</f>
        <v>43106219.91</v>
      </c>
      <c r="F82" s="43"/>
      <c r="G82" s="154"/>
      <c r="H82" s="127"/>
      <c r="I82" s="88" t="s">
        <v>60</v>
      </c>
      <c r="J82" s="103">
        <v>18000.0</v>
      </c>
      <c r="K82" s="63"/>
      <c r="L82" s="146"/>
      <c r="M82" s="50"/>
      <c r="N82" s="51" t="str">
        <f t="shared" si="10"/>
        <v/>
      </c>
      <c r="O82" s="52" t="str">
        <f t="shared" si="11"/>
        <v/>
      </c>
      <c r="P82" s="54"/>
      <c r="Q82" s="14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74"/>
      <c r="C83" s="175"/>
      <c r="D83" s="168"/>
      <c r="E83" s="168"/>
      <c r="F83" s="43"/>
      <c r="G83" s="176"/>
      <c r="H83" s="177"/>
      <c r="I83" s="178" t="s">
        <v>19</v>
      </c>
      <c r="J83" s="120"/>
      <c r="K83" s="63"/>
      <c r="L83" s="66"/>
      <c r="M83" s="50"/>
      <c r="N83" s="51" t="str">
        <f t="shared" si="10"/>
        <v/>
      </c>
      <c r="O83" s="52" t="str">
        <f t="shared" si="11"/>
        <v/>
      </c>
      <c r="P83" s="54"/>
      <c r="Q83" s="14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79" t="s">
        <v>61</v>
      </c>
      <c r="C84" s="180"/>
      <c r="D84" s="181"/>
      <c r="E84" s="22">
        <f>SUM(B82+C82)</f>
        <v>104319398</v>
      </c>
      <c r="F84" s="43"/>
      <c r="G84" s="163">
        <v>45666.0</v>
      </c>
      <c r="H84" s="127"/>
      <c r="I84" s="88" t="s">
        <v>33</v>
      </c>
      <c r="J84" s="103">
        <v>9000.0</v>
      </c>
      <c r="K84" s="63"/>
      <c r="L84" s="146"/>
      <c r="M84" s="50"/>
      <c r="N84" s="51" t="str">
        <f t="shared" si="10"/>
        <v/>
      </c>
      <c r="O84" s="52" t="str">
        <f t="shared" si="11"/>
        <v/>
      </c>
      <c r="P84" s="54"/>
      <c r="Q84" s="14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82" t="s">
        <v>62</v>
      </c>
      <c r="C85" s="183"/>
      <c r="D85" s="184"/>
      <c r="E85" s="184">
        <f>D82</f>
        <v>42034747.95</v>
      </c>
      <c r="F85" s="43"/>
      <c r="G85" s="154"/>
      <c r="H85" s="127"/>
      <c r="I85" s="88" t="s">
        <v>37</v>
      </c>
      <c r="J85" s="103">
        <v>75500.0</v>
      </c>
      <c r="K85" s="63"/>
      <c r="L85" s="146"/>
      <c r="M85" s="50"/>
      <c r="N85" s="51" t="str">
        <f t="shared" si="10"/>
        <v/>
      </c>
      <c r="O85" s="52" t="str">
        <f t="shared" si="11"/>
        <v/>
      </c>
      <c r="P85" s="54"/>
      <c r="Q85" s="14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74"/>
      <c r="C86" s="175"/>
      <c r="D86" s="168"/>
      <c r="E86" s="168"/>
      <c r="F86" s="43"/>
      <c r="G86" s="154"/>
      <c r="H86" s="127"/>
      <c r="I86" s="88" t="s">
        <v>35</v>
      </c>
      <c r="J86" s="103">
        <v>91740.0</v>
      </c>
      <c r="K86" s="63"/>
      <c r="L86" s="146"/>
      <c r="M86" s="50"/>
      <c r="N86" s="51" t="str">
        <f t="shared" si="10"/>
        <v/>
      </c>
      <c r="O86" s="52" t="str">
        <f t="shared" si="11"/>
        <v/>
      </c>
      <c r="P86" s="54"/>
      <c r="Q86" s="14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85" t="s">
        <v>63</v>
      </c>
      <c r="C87" s="186"/>
      <c r="D87" s="187"/>
      <c r="E87" s="188">
        <f>E84-E85</f>
        <v>62284650.01</v>
      </c>
      <c r="F87" s="43"/>
      <c r="G87" s="154"/>
      <c r="H87" s="127"/>
      <c r="I87" s="88" t="s">
        <v>42</v>
      </c>
      <c r="J87" s="103">
        <v>57000.0</v>
      </c>
      <c r="K87" s="63"/>
      <c r="L87" s="146"/>
      <c r="M87" s="189"/>
      <c r="N87" s="51" t="str">
        <f t="shared" si="10"/>
        <v/>
      </c>
      <c r="O87" s="52" t="str">
        <f t="shared" si="11"/>
        <v/>
      </c>
      <c r="P87" s="54"/>
      <c r="Q87" s="14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74"/>
      <c r="C88" s="175"/>
      <c r="D88" s="168"/>
      <c r="E88" s="168"/>
      <c r="F88" s="43"/>
      <c r="G88" s="154"/>
      <c r="H88" s="127"/>
      <c r="I88" s="88" t="s">
        <v>34</v>
      </c>
      <c r="J88" s="103">
        <v>73220.0</v>
      </c>
      <c r="K88" s="63"/>
      <c r="L88" s="146"/>
      <c r="M88" s="189"/>
      <c r="N88" s="51" t="str">
        <f t="shared" si="10"/>
        <v/>
      </c>
      <c r="O88" s="52" t="str">
        <f t="shared" si="11"/>
        <v/>
      </c>
      <c r="P88" s="54"/>
      <c r="Q88" s="14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74"/>
      <c r="C89" s="175"/>
      <c r="D89" s="168"/>
      <c r="E89" s="168"/>
      <c r="F89" s="43"/>
      <c r="G89" s="154"/>
      <c r="H89" s="127"/>
      <c r="I89" s="88" t="s">
        <v>40</v>
      </c>
      <c r="J89" s="103">
        <v>111600.0</v>
      </c>
      <c r="K89" s="63"/>
      <c r="L89" s="146"/>
      <c r="M89" s="50"/>
      <c r="N89" s="51" t="str">
        <f t="shared" si="10"/>
        <v/>
      </c>
      <c r="O89" s="52" t="str">
        <f t="shared" si="11"/>
        <v/>
      </c>
      <c r="P89" s="54"/>
      <c r="Q89" s="14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74"/>
      <c r="C90" s="175"/>
      <c r="D90" s="168"/>
      <c r="E90" s="168"/>
      <c r="F90" s="43"/>
      <c r="G90" s="154"/>
      <c r="H90" s="127"/>
      <c r="I90" s="88" t="s">
        <v>64</v>
      </c>
      <c r="J90" s="103">
        <v>10000.0</v>
      </c>
      <c r="K90" s="63"/>
      <c r="L90" s="146"/>
      <c r="M90" s="50"/>
      <c r="N90" s="51">
        <f t="shared" si="10"/>
        <v>10000</v>
      </c>
      <c r="O90" s="52" t="str">
        <f t="shared" si="11"/>
        <v> vizioli luis</v>
      </c>
      <c r="P90" s="54"/>
      <c r="Q90" s="14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74"/>
      <c r="C91" s="175"/>
      <c r="D91" s="168"/>
      <c r="E91" s="168"/>
      <c r="F91" s="43"/>
      <c r="G91" s="154"/>
      <c r="H91" s="127"/>
      <c r="I91" s="88" t="s">
        <v>65</v>
      </c>
      <c r="J91" s="103">
        <v>105000.0</v>
      </c>
      <c r="K91" s="63"/>
      <c r="L91" s="146"/>
      <c r="M91" s="50"/>
      <c r="N91" s="51" t="str">
        <f t="shared" si="10"/>
        <v/>
      </c>
      <c r="O91" s="52" t="str">
        <f t="shared" si="11"/>
        <v/>
      </c>
      <c r="P91" s="54"/>
      <c r="Q91" s="14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74"/>
      <c r="C92" s="175"/>
      <c r="D92" s="168"/>
      <c r="E92" s="168"/>
      <c r="F92" s="43"/>
      <c r="G92" s="154"/>
      <c r="H92" s="127"/>
      <c r="I92" s="88" t="s">
        <v>44</v>
      </c>
      <c r="J92" s="103">
        <v>30000.0</v>
      </c>
      <c r="K92" s="63"/>
      <c r="L92" s="146"/>
      <c r="M92" s="50"/>
      <c r="N92" s="51" t="str">
        <f t="shared" si="10"/>
        <v/>
      </c>
      <c r="O92" s="52" t="str">
        <f t="shared" si="11"/>
        <v/>
      </c>
      <c r="P92" s="54"/>
      <c r="Q92" s="14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74"/>
      <c r="C93" s="175"/>
      <c r="D93" s="168"/>
      <c r="E93" s="168"/>
      <c r="F93" s="43"/>
      <c r="G93" s="154"/>
      <c r="H93" s="127"/>
      <c r="I93" s="88" t="s">
        <v>50</v>
      </c>
      <c r="J93" s="103">
        <v>25000.0</v>
      </c>
      <c r="K93" s="63"/>
      <c r="L93" s="146"/>
      <c r="M93" s="50"/>
      <c r="N93" s="51" t="str">
        <f t="shared" si="10"/>
        <v/>
      </c>
      <c r="O93" s="52" t="str">
        <f t="shared" si="11"/>
        <v/>
      </c>
      <c r="P93" s="54"/>
      <c r="Q93" s="14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74"/>
      <c r="C94" s="175"/>
      <c r="D94" s="168"/>
      <c r="E94" s="168"/>
      <c r="F94" s="43"/>
      <c r="G94" s="154"/>
      <c r="H94" s="127"/>
      <c r="I94" s="88" t="s">
        <v>38</v>
      </c>
      <c r="J94" s="120"/>
      <c r="K94" s="63"/>
      <c r="L94" s="66">
        <v>38000.0</v>
      </c>
      <c r="M94" s="50"/>
      <c r="N94" s="51" t="str">
        <f t="shared" si="10"/>
        <v/>
      </c>
      <c r="O94" s="52" t="str">
        <f t="shared" si="11"/>
        <v/>
      </c>
      <c r="P94" s="54"/>
      <c r="Q94" s="14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74"/>
      <c r="C95" s="175"/>
      <c r="D95" s="168"/>
      <c r="E95" s="168"/>
      <c r="F95" s="43"/>
      <c r="G95" s="154"/>
      <c r="H95" s="127"/>
      <c r="I95" s="88" t="s">
        <v>19</v>
      </c>
      <c r="J95" s="120"/>
      <c r="K95" s="63"/>
      <c r="L95" s="66"/>
      <c r="M95" s="50"/>
      <c r="N95" s="51" t="str">
        <f t="shared" si="10"/>
        <v/>
      </c>
      <c r="O95" s="52" t="str">
        <f t="shared" si="11"/>
        <v/>
      </c>
      <c r="P95" s="54"/>
      <c r="Q95" s="14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74"/>
      <c r="C96" s="175"/>
      <c r="D96" s="168"/>
      <c r="E96" s="168"/>
      <c r="F96" s="43"/>
      <c r="G96" s="190">
        <v>45667.0</v>
      </c>
      <c r="H96" s="191"/>
      <c r="I96" s="88" t="s">
        <v>66</v>
      </c>
      <c r="J96" s="103">
        <v>28700.0</v>
      </c>
      <c r="K96" s="63"/>
      <c r="L96" s="146"/>
      <c r="M96" s="50"/>
      <c r="N96" s="51" t="str">
        <f t="shared" si="10"/>
        <v/>
      </c>
      <c r="O96" s="52" t="str">
        <f t="shared" si="11"/>
        <v/>
      </c>
      <c r="P96" s="54"/>
      <c r="Q96" s="14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74"/>
      <c r="C97" s="175"/>
      <c r="D97" s="168"/>
      <c r="E97" s="168"/>
      <c r="F97" s="43"/>
      <c r="G97" s="192"/>
      <c r="H97" s="127"/>
      <c r="I97" s="88" t="s">
        <v>29</v>
      </c>
      <c r="J97" s="103">
        <v>3800000.0</v>
      </c>
      <c r="K97" s="63"/>
      <c r="L97" s="146"/>
      <c r="M97" s="50"/>
      <c r="N97" s="51" t="str">
        <f t="shared" si="10"/>
        <v/>
      </c>
      <c r="O97" s="52" t="str">
        <f t="shared" si="11"/>
        <v/>
      </c>
      <c r="P97" s="54"/>
      <c r="Q97" s="146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74"/>
      <c r="C98" s="175"/>
      <c r="D98" s="168"/>
      <c r="E98" s="168"/>
      <c r="F98" s="43"/>
      <c r="G98" s="193">
        <v>45667.0</v>
      </c>
      <c r="H98" s="127"/>
      <c r="I98" s="88" t="s">
        <v>67</v>
      </c>
      <c r="J98" s="103">
        <v>25600.0</v>
      </c>
      <c r="K98" s="63"/>
      <c r="L98" s="146"/>
      <c r="M98" s="50"/>
      <c r="N98" s="51" t="str">
        <f t="shared" si="10"/>
        <v/>
      </c>
      <c r="O98" s="52" t="str">
        <f t="shared" si="11"/>
        <v/>
      </c>
      <c r="P98" s="54"/>
      <c r="Q98" s="146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74"/>
      <c r="C99" s="175"/>
      <c r="D99" s="168"/>
      <c r="E99" s="168"/>
      <c r="F99" s="43"/>
      <c r="G99" s="194"/>
      <c r="H99" s="127"/>
      <c r="I99" s="88" t="s">
        <v>34</v>
      </c>
      <c r="J99" s="103">
        <v>151530.0</v>
      </c>
      <c r="K99" s="63"/>
      <c r="L99" s="146"/>
      <c r="M99" s="50"/>
      <c r="N99" s="51"/>
      <c r="O99" s="52"/>
      <c r="P99" s="54"/>
      <c r="Q99" s="14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74"/>
      <c r="C100" s="175"/>
      <c r="D100" s="168"/>
      <c r="E100" s="168"/>
      <c r="F100" s="43"/>
      <c r="G100" s="60"/>
      <c r="H100" s="87"/>
      <c r="I100" s="88" t="s">
        <v>39</v>
      </c>
      <c r="J100" s="113">
        <v>25000.0</v>
      </c>
      <c r="K100" s="63"/>
      <c r="L100" s="146"/>
      <c r="M100" s="50"/>
      <c r="N100" s="51" t="str">
        <f t="shared" ref="N100:N117" si="13">IF(COUNTIF(I100,"*vale*"),J100,"")</f>
        <v/>
      </c>
      <c r="O100" s="52" t="str">
        <f t="shared" ref="O100:O117" si="14">IF(COUNTIF(I100,"*vale*"),MID(I100,5,70),"")</f>
        <v/>
      </c>
      <c r="P100" s="54"/>
      <c r="Q100" s="14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74"/>
      <c r="C101" s="175"/>
      <c r="D101" s="168"/>
      <c r="E101" s="168"/>
      <c r="F101" s="43"/>
      <c r="G101" s="60"/>
      <c r="H101" s="61"/>
      <c r="I101" s="71" t="s">
        <v>37</v>
      </c>
      <c r="J101" s="113">
        <v>199450.0</v>
      </c>
      <c r="K101" s="63"/>
      <c r="L101" s="146"/>
      <c r="M101" s="50"/>
      <c r="N101" s="51" t="str">
        <f t="shared" si="13"/>
        <v/>
      </c>
      <c r="O101" s="52" t="str">
        <f t="shared" si="14"/>
        <v/>
      </c>
      <c r="P101" s="54"/>
      <c r="Q101" s="14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74"/>
      <c r="C102" s="175"/>
      <c r="D102" s="168"/>
      <c r="E102" s="168"/>
      <c r="F102" s="43"/>
      <c r="G102" s="60"/>
      <c r="H102" s="195"/>
      <c r="I102" s="196" t="s">
        <v>44</v>
      </c>
      <c r="J102" s="197">
        <v>30000.0</v>
      </c>
      <c r="K102" s="63"/>
      <c r="L102" s="146"/>
      <c r="M102" s="50"/>
      <c r="N102" s="51" t="str">
        <f t="shared" si="13"/>
        <v/>
      </c>
      <c r="O102" s="52" t="str">
        <f t="shared" si="14"/>
        <v/>
      </c>
      <c r="P102" s="54"/>
      <c r="Q102" s="14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74"/>
      <c r="C103" s="175"/>
      <c r="D103" s="168"/>
      <c r="E103" s="168"/>
      <c r="F103" s="43"/>
      <c r="G103" s="60"/>
      <c r="H103" s="87"/>
      <c r="I103" s="88" t="s">
        <v>50</v>
      </c>
      <c r="J103" s="113">
        <v>25000.0</v>
      </c>
      <c r="K103" s="63"/>
      <c r="L103" s="146"/>
      <c r="M103" s="50"/>
      <c r="N103" s="51" t="str">
        <f t="shared" si="13"/>
        <v/>
      </c>
      <c r="O103" s="52" t="str">
        <f t="shared" si="14"/>
        <v/>
      </c>
      <c r="P103" s="54"/>
      <c r="Q103" s="14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74"/>
      <c r="C104" s="175"/>
      <c r="D104" s="168"/>
      <c r="E104" s="168"/>
      <c r="F104" s="43"/>
      <c r="G104" s="60"/>
      <c r="H104" s="61"/>
      <c r="I104" s="71" t="s">
        <v>19</v>
      </c>
      <c r="J104" s="118"/>
      <c r="K104" s="63"/>
      <c r="L104" s="66"/>
      <c r="M104" s="50"/>
      <c r="N104" s="51" t="str">
        <f t="shared" si="13"/>
        <v/>
      </c>
      <c r="O104" s="52" t="str">
        <f t="shared" si="14"/>
        <v/>
      </c>
      <c r="P104" s="54"/>
      <c r="Q104" s="14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74"/>
      <c r="C105" s="175"/>
      <c r="D105" s="168"/>
      <c r="E105" s="168"/>
      <c r="F105" s="43"/>
      <c r="G105" s="70">
        <v>45668.0</v>
      </c>
      <c r="H105" s="61"/>
      <c r="I105" s="71" t="s">
        <v>45</v>
      </c>
      <c r="J105" s="113">
        <v>223750.0</v>
      </c>
      <c r="K105" s="63"/>
      <c r="L105" s="146"/>
      <c r="M105" s="50"/>
      <c r="N105" s="51" t="str">
        <f t="shared" si="13"/>
        <v/>
      </c>
      <c r="O105" s="52" t="str">
        <f t="shared" si="14"/>
        <v/>
      </c>
      <c r="P105" s="54"/>
      <c r="Q105" s="14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74"/>
      <c r="C106" s="175"/>
      <c r="D106" s="168"/>
      <c r="E106" s="168"/>
      <c r="F106" s="43"/>
      <c r="G106" s="60"/>
      <c r="H106" s="61"/>
      <c r="I106" s="71" t="s">
        <v>35</v>
      </c>
      <c r="J106" s="198">
        <v>248810.0</v>
      </c>
      <c r="K106" s="63"/>
      <c r="L106" s="146"/>
      <c r="M106" s="50"/>
      <c r="N106" s="51" t="str">
        <f t="shared" si="13"/>
        <v/>
      </c>
      <c r="O106" s="52" t="str">
        <f t="shared" si="14"/>
        <v/>
      </c>
      <c r="P106" s="54"/>
      <c r="Q106" s="14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74"/>
      <c r="C107" s="175"/>
      <c r="D107" s="168"/>
      <c r="E107" s="168"/>
      <c r="F107" s="43"/>
      <c r="G107" s="60"/>
      <c r="H107" s="61"/>
      <c r="I107" s="71" t="s">
        <v>34</v>
      </c>
      <c r="J107" s="113">
        <v>128040.0</v>
      </c>
      <c r="K107" s="63"/>
      <c r="L107" s="146"/>
      <c r="M107" s="50"/>
      <c r="N107" s="51" t="str">
        <f t="shared" si="13"/>
        <v/>
      </c>
      <c r="O107" s="52" t="str">
        <f t="shared" si="14"/>
        <v/>
      </c>
      <c r="P107" s="54"/>
      <c r="Q107" s="14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74"/>
      <c r="C108" s="175"/>
      <c r="D108" s="168"/>
      <c r="E108" s="168"/>
      <c r="F108" s="43"/>
      <c r="G108" s="60"/>
      <c r="H108" s="61"/>
      <c r="I108" s="71" t="s">
        <v>33</v>
      </c>
      <c r="J108" s="198">
        <v>9000.0</v>
      </c>
      <c r="K108" s="63"/>
      <c r="L108" s="146"/>
      <c r="M108" s="50"/>
      <c r="N108" s="51" t="str">
        <f t="shared" si="13"/>
        <v/>
      </c>
      <c r="O108" s="52" t="str">
        <f t="shared" si="14"/>
        <v/>
      </c>
      <c r="P108" s="54"/>
      <c r="Q108" s="14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74"/>
      <c r="C109" s="175"/>
      <c r="D109" s="168"/>
      <c r="E109" s="168"/>
      <c r="F109" s="43"/>
      <c r="G109" s="60"/>
      <c r="H109" s="61"/>
      <c r="I109" s="71" t="s">
        <v>50</v>
      </c>
      <c r="J109" s="113">
        <v>25000.0</v>
      </c>
      <c r="K109" s="63"/>
      <c r="L109" s="146"/>
      <c r="M109" s="50"/>
      <c r="N109" s="51" t="str">
        <f t="shared" si="13"/>
        <v/>
      </c>
      <c r="O109" s="52" t="str">
        <f t="shared" si="14"/>
        <v/>
      </c>
      <c r="P109" s="54"/>
      <c r="Q109" s="14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74"/>
      <c r="C110" s="175"/>
      <c r="D110" s="168"/>
      <c r="E110" s="168"/>
      <c r="F110" s="43"/>
      <c r="G110" s="123"/>
      <c r="H110" s="61"/>
      <c r="I110" s="71" t="s">
        <v>44</v>
      </c>
      <c r="J110" s="113">
        <v>30000.0</v>
      </c>
      <c r="K110" s="63"/>
      <c r="L110" s="146"/>
      <c r="M110" s="50"/>
      <c r="N110" s="51" t="str">
        <f t="shared" si="13"/>
        <v/>
      </c>
      <c r="O110" s="52" t="str">
        <f t="shared" si="14"/>
        <v/>
      </c>
      <c r="P110" s="54"/>
      <c r="Q110" s="14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74"/>
      <c r="C111" s="175"/>
      <c r="D111" s="168"/>
      <c r="E111" s="168"/>
      <c r="F111" s="43"/>
      <c r="G111" s="123"/>
      <c r="H111" s="61"/>
      <c r="I111" s="71" t="s">
        <v>68</v>
      </c>
      <c r="J111" s="113">
        <v>15000.0</v>
      </c>
      <c r="K111" s="63"/>
      <c r="L111" s="146"/>
      <c r="M111" s="50"/>
      <c r="N111" s="51" t="str">
        <f t="shared" si="13"/>
        <v/>
      </c>
      <c r="O111" s="52" t="str">
        <f t="shared" si="14"/>
        <v/>
      </c>
      <c r="P111" s="54"/>
      <c r="Q111" s="146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74"/>
      <c r="C112" s="175"/>
      <c r="D112" s="168"/>
      <c r="E112" s="168"/>
      <c r="F112" s="43"/>
      <c r="G112" s="70">
        <v>45669.0</v>
      </c>
      <c r="H112" s="61"/>
      <c r="I112" s="71" t="s">
        <v>34</v>
      </c>
      <c r="J112" s="113">
        <v>141990.0</v>
      </c>
      <c r="K112" s="63"/>
      <c r="L112" s="146"/>
      <c r="M112" s="50"/>
      <c r="N112" s="51" t="str">
        <f t="shared" si="13"/>
        <v/>
      </c>
      <c r="O112" s="52" t="str">
        <f t="shared" si="14"/>
        <v/>
      </c>
      <c r="P112" s="54"/>
      <c r="Q112" s="14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74"/>
      <c r="C113" s="175"/>
      <c r="D113" s="168"/>
      <c r="E113" s="168"/>
      <c r="F113" s="43"/>
      <c r="G113" s="60"/>
      <c r="H113" s="61"/>
      <c r="I113" s="71" t="s">
        <v>64</v>
      </c>
      <c r="J113" s="113">
        <v>10000.0</v>
      </c>
      <c r="K113" s="63"/>
      <c r="L113" s="146"/>
      <c r="M113" s="50"/>
      <c r="N113" s="51">
        <f t="shared" si="13"/>
        <v>10000</v>
      </c>
      <c r="O113" s="52" t="str">
        <f t="shared" si="14"/>
        <v> vizioli luis</v>
      </c>
      <c r="P113" s="54"/>
      <c r="Q113" s="146"/>
      <c r="R113" s="54"/>
      <c r="S113" s="67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74"/>
      <c r="C114" s="175"/>
      <c r="D114" s="168"/>
      <c r="E114" s="168"/>
      <c r="F114" s="43"/>
      <c r="G114" s="60"/>
      <c r="H114" s="61"/>
      <c r="I114" s="71" t="s">
        <v>69</v>
      </c>
      <c r="J114" s="113">
        <v>15000.0</v>
      </c>
      <c r="K114" s="63"/>
      <c r="L114" s="146"/>
      <c r="M114" s="50"/>
      <c r="N114" s="51" t="str">
        <f t="shared" si="13"/>
        <v/>
      </c>
      <c r="O114" s="52" t="str">
        <f t="shared" si="14"/>
        <v/>
      </c>
      <c r="P114" s="54"/>
      <c r="Q114" s="146"/>
      <c r="R114" s="67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74"/>
      <c r="C115" s="175"/>
      <c r="D115" s="168"/>
      <c r="E115" s="168"/>
      <c r="F115" s="43"/>
      <c r="G115" s="60"/>
      <c r="H115" s="61"/>
      <c r="I115" s="71" t="s">
        <v>50</v>
      </c>
      <c r="J115" s="113">
        <v>25000.0</v>
      </c>
      <c r="K115" s="63"/>
      <c r="L115" s="146"/>
      <c r="M115" s="50"/>
      <c r="N115" s="51" t="str">
        <f t="shared" si="13"/>
        <v/>
      </c>
      <c r="O115" s="52" t="str">
        <f t="shared" si="14"/>
        <v/>
      </c>
      <c r="P115" s="54"/>
      <c r="Q115" s="146"/>
      <c r="R115" s="67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74"/>
      <c r="C116" s="175"/>
      <c r="D116" s="168"/>
      <c r="E116" s="168"/>
      <c r="F116" s="43"/>
      <c r="G116" s="60"/>
      <c r="H116" s="61"/>
      <c r="I116" s="71" t="s">
        <v>44</v>
      </c>
      <c r="J116" s="113">
        <v>30000.0</v>
      </c>
      <c r="K116" s="63"/>
      <c r="L116" s="146"/>
      <c r="M116" s="50"/>
      <c r="N116" s="51" t="str">
        <f t="shared" si="13"/>
        <v/>
      </c>
      <c r="O116" s="52" t="str">
        <f t="shared" si="14"/>
        <v/>
      </c>
      <c r="P116" s="199"/>
      <c r="Q116" s="14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74"/>
      <c r="C117" s="175"/>
      <c r="D117" s="168"/>
      <c r="E117" s="168"/>
      <c r="F117" s="43"/>
      <c r="G117" s="70">
        <v>45671.0</v>
      </c>
      <c r="H117" s="61"/>
      <c r="I117" s="71" t="s">
        <v>30</v>
      </c>
      <c r="J117" s="198">
        <v>905513.0</v>
      </c>
      <c r="K117" s="63"/>
      <c r="L117" s="146"/>
      <c r="M117" s="50"/>
      <c r="N117" s="51" t="str">
        <f t="shared" si="13"/>
        <v/>
      </c>
      <c r="O117" s="52" t="str">
        <f t="shared" si="14"/>
        <v/>
      </c>
      <c r="P117" s="54"/>
      <c r="Q117" s="14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74"/>
      <c r="C118" s="175"/>
      <c r="D118" s="168"/>
      <c r="E118" s="168"/>
      <c r="F118" s="43"/>
      <c r="G118" s="70"/>
      <c r="H118" s="61"/>
      <c r="I118" s="71" t="s">
        <v>52</v>
      </c>
      <c r="J118" s="198">
        <v>495000.0</v>
      </c>
      <c r="K118" s="63"/>
      <c r="L118" s="146"/>
      <c r="M118" s="50"/>
      <c r="N118" s="51"/>
      <c r="O118" s="52"/>
      <c r="P118" s="54"/>
      <c r="Q118" s="14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74"/>
      <c r="C119" s="175"/>
      <c r="D119" s="168"/>
      <c r="E119" s="168"/>
      <c r="F119" s="43"/>
      <c r="G119" s="70">
        <v>45670.0</v>
      </c>
      <c r="H119" s="61"/>
      <c r="I119" s="71" t="s">
        <v>70</v>
      </c>
      <c r="J119" s="198">
        <v>25800.0</v>
      </c>
      <c r="K119" s="63"/>
      <c r="L119" s="146"/>
      <c r="M119" s="50"/>
      <c r="N119" s="51" t="str">
        <f t="shared" ref="N119:N180" si="15">IF(COUNTIF(I119,"*vale*"),J119,"")</f>
        <v/>
      </c>
      <c r="O119" s="52" t="str">
        <f t="shared" ref="O119:O180" si="16">IF(COUNTIF(I119,"*vale*"),MID(I119,5,70),"")</f>
        <v/>
      </c>
      <c r="P119" s="54"/>
      <c r="Q119" s="14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74"/>
      <c r="C120" s="175"/>
      <c r="D120" s="168"/>
      <c r="E120" s="168"/>
      <c r="F120" s="43"/>
      <c r="G120" s="60"/>
      <c r="H120" s="61"/>
      <c r="I120" s="71" t="s">
        <v>34</v>
      </c>
      <c r="J120" s="198">
        <v>89620.0</v>
      </c>
      <c r="K120" s="63"/>
      <c r="L120" s="146"/>
      <c r="M120" s="50"/>
      <c r="N120" s="51" t="str">
        <f t="shared" si="15"/>
        <v/>
      </c>
      <c r="O120" s="52" t="str">
        <f t="shared" si="16"/>
        <v/>
      </c>
      <c r="P120" s="54"/>
      <c r="Q120" s="146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74"/>
      <c r="C121" s="175"/>
      <c r="D121" s="168"/>
      <c r="E121" s="168"/>
      <c r="F121" s="43"/>
      <c r="G121" s="60"/>
      <c r="H121" s="61"/>
      <c r="I121" s="71" t="s">
        <v>59</v>
      </c>
      <c r="J121" s="113">
        <v>69400.0</v>
      </c>
      <c r="K121" s="63"/>
      <c r="L121" s="146"/>
      <c r="M121" s="50"/>
      <c r="N121" s="51" t="str">
        <f t="shared" si="15"/>
        <v/>
      </c>
      <c r="O121" s="52" t="str">
        <f t="shared" si="16"/>
        <v/>
      </c>
      <c r="P121" s="54"/>
      <c r="Q121" s="14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74"/>
      <c r="C122" s="175"/>
      <c r="D122" s="168"/>
      <c r="E122" s="168"/>
      <c r="F122" s="43"/>
      <c r="G122" s="60"/>
      <c r="H122" s="61"/>
      <c r="I122" s="71" t="s">
        <v>71</v>
      </c>
      <c r="J122" s="113">
        <v>1800.0</v>
      </c>
      <c r="K122" s="63"/>
      <c r="L122" s="146"/>
      <c r="M122" s="50"/>
      <c r="N122" s="51" t="str">
        <f t="shared" si="15"/>
        <v/>
      </c>
      <c r="O122" s="52" t="str">
        <f t="shared" si="16"/>
        <v/>
      </c>
      <c r="P122" s="54"/>
      <c r="Q122" s="14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74"/>
      <c r="C123" s="175"/>
      <c r="D123" s="168"/>
      <c r="E123" s="168"/>
      <c r="F123" s="43"/>
      <c r="G123" s="60"/>
      <c r="H123" s="101"/>
      <c r="I123" s="71" t="s">
        <v>50</v>
      </c>
      <c r="J123" s="113">
        <v>25000.0</v>
      </c>
      <c r="K123" s="63"/>
      <c r="L123" s="146"/>
      <c r="M123" s="50"/>
      <c r="N123" s="51" t="str">
        <f t="shared" si="15"/>
        <v/>
      </c>
      <c r="O123" s="52" t="str">
        <f t="shared" si="16"/>
        <v/>
      </c>
      <c r="P123" s="54"/>
      <c r="Q123" s="14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74"/>
      <c r="C124" s="175"/>
      <c r="D124" s="168"/>
      <c r="E124" s="168"/>
      <c r="F124" s="43"/>
      <c r="G124" s="60"/>
      <c r="H124" s="61"/>
      <c r="I124" s="71" t="s">
        <v>44</v>
      </c>
      <c r="J124" s="113">
        <v>30000.0</v>
      </c>
      <c r="K124" s="63"/>
      <c r="L124" s="146"/>
      <c r="M124" s="50"/>
      <c r="N124" s="51" t="str">
        <f t="shared" si="15"/>
        <v/>
      </c>
      <c r="O124" s="52" t="str">
        <f t="shared" si="16"/>
        <v/>
      </c>
      <c r="P124" s="54"/>
      <c r="Q124" s="14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74"/>
      <c r="C125" s="175"/>
      <c r="D125" s="168"/>
      <c r="E125" s="168"/>
      <c r="F125" s="43"/>
      <c r="G125" s="60"/>
      <c r="H125" s="101"/>
      <c r="I125" s="71" t="s">
        <v>72</v>
      </c>
      <c r="J125" s="113">
        <v>60000.0</v>
      </c>
      <c r="K125" s="63"/>
      <c r="L125" s="146"/>
      <c r="M125" s="50"/>
      <c r="N125" s="51" t="str">
        <f t="shared" si="15"/>
        <v/>
      </c>
      <c r="O125" s="52" t="str">
        <f t="shared" si="16"/>
        <v/>
      </c>
      <c r="P125" s="54"/>
      <c r="Q125" s="14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74"/>
      <c r="C126" s="175"/>
      <c r="D126" s="168"/>
      <c r="E126" s="168"/>
      <c r="F126" s="43"/>
      <c r="G126" s="60"/>
      <c r="H126" s="101"/>
      <c r="I126" s="71" t="s">
        <v>68</v>
      </c>
      <c r="J126" s="113">
        <v>15000.0</v>
      </c>
      <c r="K126" s="63"/>
      <c r="L126" s="146"/>
      <c r="M126" s="50"/>
      <c r="N126" s="51" t="str">
        <f t="shared" si="15"/>
        <v/>
      </c>
      <c r="O126" s="52" t="str">
        <f t="shared" si="16"/>
        <v/>
      </c>
      <c r="P126" s="54"/>
      <c r="Q126" s="14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74"/>
      <c r="C127" s="175"/>
      <c r="D127" s="168"/>
      <c r="E127" s="168"/>
      <c r="F127" s="43"/>
      <c r="G127" s="60"/>
      <c r="H127" s="101"/>
      <c r="I127" s="71" t="s">
        <v>19</v>
      </c>
      <c r="J127" s="118"/>
      <c r="K127" s="63"/>
      <c r="L127" s="66"/>
      <c r="M127" s="50"/>
      <c r="N127" s="51" t="str">
        <f t="shared" si="15"/>
        <v/>
      </c>
      <c r="O127" s="52" t="str">
        <f t="shared" si="16"/>
        <v/>
      </c>
      <c r="P127" s="54"/>
      <c r="Q127" s="14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74"/>
      <c r="C128" s="175"/>
      <c r="D128" s="168"/>
      <c r="E128" s="168"/>
      <c r="F128" s="43"/>
      <c r="G128" s="60"/>
      <c r="H128" s="61"/>
      <c r="I128" s="71" t="s">
        <v>38</v>
      </c>
      <c r="J128" s="118"/>
      <c r="K128" s="63"/>
      <c r="L128" s="66">
        <v>8000.0</v>
      </c>
      <c r="M128" s="50"/>
      <c r="N128" s="51" t="str">
        <f t="shared" si="15"/>
        <v/>
      </c>
      <c r="O128" s="52" t="str">
        <f t="shared" si="16"/>
        <v/>
      </c>
      <c r="P128" s="54"/>
      <c r="Q128" s="14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74"/>
      <c r="C129" s="175"/>
      <c r="D129" s="168"/>
      <c r="E129" s="168"/>
      <c r="F129" s="43"/>
      <c r="G129" s="200">
        <v>45672.0</v>
      </c>
      <c r="H129" s="61"/>
      <c r="I129" s="71" t="s">
        <v>57</v>
      </c>
      <c r="J129" s="113">
        <v>436053.0</v>
      </c>
      <c r="K129" s="63"/>
      <c r="L129" s="146"/>
      <c r="M129" s="50"/>
      <c r="N129" s="51" t="str">
        <f t="shared" si="15"/>
        <v/>
      </c>
      <c r="O129" s="52" t="str">
        <f t="shared" si="16"/>
        <v/>
      </c>
      <c r="P129" s="54"/>
      <c r="Q129" s="14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74"/>
      <c r="C130" s="175"/>
      <c r="D130" s="168"/>
      <c r="E130" s="168"/>
      <c r="F130" s="43"/>
      <c r="G130" s="70">
        <v>45671.0</v>
      </c>
      <c r="H130" s="61"/>
      <c r="I130" s="71" t="s">
        <v>34</v>
      </c>
      <c r="J130" s="113">
        <v>14810.0</v>
      </c>
      <c r="K130" s="63"/>
      <c r="L130" s="146"/>
      <c r="M130" s="50"/>
      <c r="N130" s="51" t="str">
        <f t="shared" si="15"/>
        <v/>
      </c>
      <c r="O130" s="52" t="str">
        <f t="shared" si="16"/>
        <v/>
      </c>
      <c r="P130" s="54"/>
      <c r="Q130" s="14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74"/>
      <c r="C131" s="175"/>
      <c r="D131" s="168"/>
      <c r="E131" s="168"/>
      <c r="F131" s="43"/>
      <c r="G131" s="201"/>
      <c r="H131" s="61"/>
      <c r="I131" s="71" t="s">
        <v>37</v>
      </c>
      <c r="J131" s="113">
        <v>77705.0</v>
      </c>
      <c r="K131" s="63"/>
      <c r="L131" s="146"/>
      <c r="M131" s="50"/>
      <c r="N131" s="51" t="str">
        <f t="shared" si="15"/>
        <v/>
      </c>
      <c r="O131" s="52" t="str">
        <f t="shared" si="16"/>
        <v/>
      </c>
      <c r="P131" s="54"/>
      <c r="Q131" s="146"/>
      <c r="R131" s="54" t="s">
        <v>73</v>
      </c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74"/>
      <c r="C132" s="175"/>
      <c r="D132" s="168"/>
      <c r="E132" s="168"/>
      <c r="F132" s="43"/>
      <c r="G132" s="60"/>
      <c r="H132" s="61"/>
      <c r="I132" s="71" t="s">
        <v>33</v>
      </c>
      <c r="J132" s="113">
        <v>12000.0</v>
      </c>
      <c r="K132" s="63"/>
      <c r="L132" s="146"/>
      <c r="M132" s="50"/>
      <c r="N132" s="51" t="str">
        <f t="shared" si="15"/>
        <v/>
      </c>
      <c r="O132" s="52" t="str">
        <f t="shared" si="16"/>
        <v/>
      </c>
      <c r="P132" s="54"/>
      <c r="Q132" s="14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74"/>
      <c r="C133" s="175"/>
      <c r="D133" s="168"/>
      <c r="E133" s="168"/>
      <c r="F133" s="43"/>
      <c r="G133" s="60"/>
      <c r="H133" s="61"/>
      <c r="I133" s="71" t="s">
        <v>50</v>
      </c>
      <c r="J133" s="113">
        <v>25000.0</v>
      </c>
      <c r="K133" s="63"/>
      <c r="L133" s="146"/>
      <c r="M133" s="50"/>
      <c r="N133" s="51" t="str">
        <f t="shared" si="15"/>
        <v/>
      </c>
      <c r="O133" s="52" t="str">
        <f t="shared" si="16"/>
        <v/>
      </c>
      <c r="P133" s="54"/>
      <c r="Q133" s="14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74"/>
      <c r="C134" s="175"/>
      <c r="D134" s="168"/>
      <c r="E134" s="168"/>
      <c r="F134" s="43"/>
      <c r="G134" s="60"/>
      <c r="H134" s="61"/>
      <c r="I134" s="71" t="s">
        <v>44</v>
      </c>
      <c r="J134" s="113">
        <v>30000.0</v>
      </c>
      <c r="K134" s="63"/>
      <c r="L134" s="146"/>
      <c r="M134" s="50"/>
      <c r="N134" s="51" t="str">
        <f t="shared" si="15"/>
        <v/>
      </c>
      <c r="O134" s="52" t="str">
        <f t="shared" si="16"/>
        <v/>
      </c>
      <c r="P134" s="54"/>
      <c r="Q134" s="14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74"/>
      <c r="C135" s="175"/>
      <c r="D135" s="168"/>
      <c r="E135" s="168"/>
      <c r="F135" s="43"/>
      <c r="G135" s="60"/>
      <c r="H135" s="61"/>
      <c r="I135" s="71" t="s">
        <v>74</v>
      </c>
      <c r="J135" s="113">
        <v>20000.0</v>
      </c>
      <c r="K135" s="63"/>
      <c r="L135" s="146"/>
      <c r="M135" s="50"/>
      <c r="N135" s="51" t="str">
        <f t="shared" si="15"/>
        <v/>
      </c>
      <c r="O135" s="52" t="str">
        <f t="shared" si="16"/>
        <v/>
      </c>
      <c r="P135" s="54"/>
      <c r="Q135" s="14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74"/>
      <c r="C136" s="175"/>
      <c r="D136" s="168"/>
      <c r="E136" s="168"/>
      <c r="F136" s="43"/>
      <c r="G136" s="60"/>
      <c r="H136" s="61"/>
      <c r="I136" s="71" t="s">
        <v>19</v>
      </c>
      <c r="J136" s="118"/>
      <c r="K136" s="63"/>
      <c r="L136" s="66"/>
      <c r="M136" s="50"/>
      <c r="N136" s="51" t="str">
        <f t="shared" si="15"/>
        <v/>
      </c>
      <c r="O136" s="52" t="str">
        <f t="shared" si="16"/>
        <v/>
      </c>
      <c r="P136" s="54"/>
      <c r="Q136" s="14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74"/>
      <c r="C137" s="175"/>
      <c r="D137" s="168"/>
      <c r="E137" s="168"/>
      <c r="F137" s="43"/>
      <c r="G137" s="70">
        <v>45672.0</v>
      </c>
      <c r="H137" s="61"/>
      <c r="I137" s="71" t="s">
        <v>75</v>
      </c>
      <c r="J137" s="113">
        <v>400000.0</v>
      </c>
      <c r="K137" s="63"/>
      <c r="L137" s="146"/>
      <c r="M137" s="50"/>
      <c r="N137" s="51" t="str">
        <f t="shared" si="15"/>
        <v/>
      </c>
      <c r="O137" s="52" t="str">
        <f t="shared" si="16"/>
        <v/>
      </c>
      <c r="P137" s="54"/>
      <c r="Q137" s="14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74"/>
      <c r="C138" s="175"/>
      <c r="D138" s="168"/>
      <c r="E138" s="168"/>
      <c r="F138" s="43"/>
      <c r="G138" s="60"/>
      <c r="H138" s="61"/>
      <c r="I138" s="71" t="s">
        <v>29</v>
      </c>
      <c r="J138" s="113">
        <v>1900000.0</v>
      </c>
      <c r="K138" s="63"/>
      <c r="L138" s="146"/>
      <c r="M138" s="50"/>
      <c r="N138" s="51" t="str">
        <f t="shared" si="15"/>
        <v/>
      </c>
      <c r="O138" s="52" t="str">
        <f t="shared" si="16"/>
        <v/>
      </c>
      <c r="P138" s="54"/>
      <c r="Q138" s="14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74"/>
      <c r="C139" s="175"/>
      <c r="D139" s="168"/>
      <c r="E139" s="168"/>
      <c r="F139" s="43"/>
      <c r="G139" s="70">
        <v>45672.0</v>
      </c>
      <c r="H139" s="61"/>
      <c r="I139" s="71" t="s">
        <v>58</v>
      </c>
      <c r="J139" s="113">
        <v>15600.0</v>
      </c>
      <c r="K139" s="63"/>
      <c r="L139" s="146"/>
      <c r="M139" s="50"/>
      <c r="N139" s="51" t="str">
        <f t="shared" si="15"/>
        <v/>
      </c>
      <c r="O139" s="52" t="str">
        <f t="shared" si="16"/>
        <v/>
      </c>
      <c r="P139" s="54"/>
      <c r="Q139" s="14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74"/>
      <c r="C140" s="175"/>
      <c r="D140" s="168"/>
      <c r="E140" s="168"/>
      <c r="F140" s="43"/>
      <c r="G140" s="60"/>
      <c r="H140" s="61"/>
      <c r="I140" s="71" t="s">
        <v>37</v>
      </c>
      <c r="J140" s="113">
        <v>42585.0</v>
      </c>
      <c r="K140" s="63"/>
      <c r="L140" s="146"/>
      <c r="M140" s="50"/>
      <c r="N140" s="51" t="str">
        <f t="shared" si="15"/>
        <v/>
      </c>
      <c r="O140" s="52" t="str">
        <f t="shared" si="16"/>
        <v/>
      </c>
      <c r="P140" s="54"/>
      <c r="Q140" s="146"/>
      <c r="R140" s="67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74"/>
      <c r="C141" s="175"/>
      <c r="D141" s="168"/>
      <c r="E141" s="168"/>
      <c r="F141" s="43"/>
      <c r="G141" s="60"/>
      <c r="H141" s="61"/>
      <c r="I141" s="71" t="s">
        <v>76</v>
      </c>
      <c r="J141" s="113">
        <v>27000.0</v>
      </c>
      <c r="K141" s="63"/>
      <c r="L141" s="146"/>
      <c r="M141" s="50"/>
      <c r="N141" s="51" t="str">
        <f t="shared" si="15"/>
        <v/>
      </c>
      <c r="O141" s="52" t="str">
        <f t="shared" si="16"/>
        <v/>
      </c>
      <c r="P141" s="54"/>
      <c r="Q141" s="14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74"/>
      <c r="C142" s="175"/>
      <c r="D142" s="168"/>
      <c r="E142" s="168"/>
      <c r="F142" s="43"/>
      <c r="G142" s="201"/>
      <c r="H142" s="61"/>
      <c r="I142" s="71" t="s">
        <v>34</v>
      </c>
      <c r="J142" s="113">
        <v>36885.0</v>
      </c>
      <c r="K142" s="63"/>
      <c r="L142" s="146"/>
      <c r="M142" s="50"/>
      <c r="N142" s="51" t="str">
        <f t="shared" si="15"/>
        <v/>
      </c>
      <c r="O142" s="52" t="str">
        <f t="shared" si="16"/>
        <v/>
      </c>
      <c r="P142" s="54"/>
      <c r="Q142" s="14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74"/>
      <c r="C143" s="175"/>
      <c r="D143" s="168"/>
      <c r="E143" s="168"/>
      <c r="F143" s="43"/>
      <c r="G143" s="60"/>
      <c r="H143" s="61"/>
      <c r="I143" s="71" t="s">
        <v>77</v>
      </c>
      <c r="J143" s="113">
        <v>50847.44</v>
      </c>
      <c r="K143" s="63"/>
      <c r="L143" s="146"/>
      <c r="M143" s="50"/>
      <c r="N143" s="51" t="str">
        <f t="shared" si="15"/>
        <v/>
      </c>
      <c r="O143" s="52" t="str">
        <f t="shared" si="16"/>
        <v/>
      </c>
      <c r="P143" s="54"/>
      <c r="Q143" s="14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74"/>
      <c r="C144" s="175"/>
      <c r="D144" s="168"/>
      <c r="E144" s="168"/>
      <c r="F144" s="43"/>
      <c r="G144" s="60"/>
      <c r="H144" s="61"/>
      <c r="I144" s="71" t="s">
        <v>78</v>
      </c>
      <c r="J144" s="113">
        <v>50000.0</v>
      </c>
      <c r="K144" s="63"/>
      <c r="L144" s="146"/>
      <c r="M144" s="50"/>
      <c r="N144" s="51">
        <f t="shared" si="15"/>
        <v>50000</v>
      </c>
      <c r="O144" s="52" t="str">
        <f t="shared" si="16"/>
        <v> pablo noli</v>
      </c>
      <c r="P144" s="54"/>
      <c r="Q144" s="14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74"/>
      <c r="C145" s="175"/>
      <c r="D145" s="168"/>
      <c r="E145" s="168"/>
      <c r="F145" s="43"/>
      <c r="G145" s="60"/>
      <c r="H145" s="61"/>
      <c r="I145" s="71" t="s">
        <v>60</v>
      </c>
      <c r="J145" s="113">
        <v>18000.0</v>
      </c>
      <c r="K145" s="63"/>
      <c r="L145" s="146"/>
      <c r="M145" s="50"/>
      <c r="N145" s="51" t="str">
        <f t="shared" si="15"/>
        <v/>
      </c>
      <c r="O145" s="52" t="str">
        <f t="shared" si="16"/>
        <v/>
      </c>
      <c r="P145" s="54"/>
      <c r="Q145" s="14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74"/>
      <c r="C146" s="175"/>
      <c r="D146" s="168"/>
      <c r="E146" s="168"/>
      <c r="F146" s="43"/>
      <c r="G146" s="60"/>
      <c r="H146" s="61"/>
      <c r="I146" s="71" t="s">
        <v>79</v>
      </c>
      <c r="J146" s="113">
        <v>60000.0</v>
      </c>
      <c r="K146" s="63"/>
      <c r="L146" s="146"/>
      <c r="M146" s="50"/>
      <c r="N146" s="51">
        <f t="shared" si="15"/>
        <v>60000</v>
      </c>
      <c r="O146" s="52" t="str">
        <f t="shared" si="16"/>
        <v> mario mondragon</v>
      </c>
      <c r="P146" s="199"/>
      <c r="Q146" s="14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74"/>
      <c r="C147" s="175"/>
      <c r="D147" s="168"/>
      <c r="E147" s="168"/>
      <c r="F147" s="43"/>
      <c r="G147" s="60"/>
      <c r="H147" s="61"/>
      <c r="I147" s="71" t="s">
        <v>80</v>
      </c>
      <c r="J147" s="113">
        <v>50000.0</v>
      </c>
      <c r="K147" s="63"/>
      <c r="L147" s="146"/>
      <c r="M147" s="50"/>
      <c r="N147" s="51">
        <f t="shared" si="15"/>
        <v>50000</v>
      </c>
      <c r="O147" s="52" t="str">
        <f t="shared" si="16"/>
        <v> marcelo miguelli</v>
      </c>
      <c r="P147" s="54"/>
      <c r="Q147" s="146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74"/>
      <c r="C148" s="175"/>
      <c r="D148" s="168"/>
      <c r="E148" s="168"/>
      <c r="F148" s="43"/>
      <c r="G148" s="60"/>
      <c r="H148" s="61"/>
      <c r="I148" s="71" t="s">
        <v>64</v>
      </c>
      <c r="J148" s="113">
        <v>24000.0</v>
      </c>
      <c r="K148" s="63"/>
      <c r="L148" s="146"/>
      <c r="M148" s="50"/>
      <c r="N148" s="51">
        <f t="shared" si="15"/>
        <v>24000</v>
      </c>
      <c r="O148" s="52" t="str">
        <f t="shared" si="16"/>
        <v> vizioli luis</v>
      </c>
      <c r="P148" s="54"/>
      <c r="Q148" s="146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74"/>
      <c r="C149" s="175"/>
      <c r="D149" s="168"/>
      <c r="E149" s="168"/>
      <c r="F149" s="43"/>
      <c r="G149" s="60"/>
      <c r="H149" s="61"/>
      <c r="I149" s="71" t="s">
        <v>81</v>
      </c>
      <c r="J149" s="113">
        <v>14000.0</v>
      </c>
      <c r="K149" s="63"/>
      <c r="L149" s="146"/>
      <c r="M149" s="50"/>
      <c r="N149" s="51" t="str">
        <f t="shared" si="15"/>
        <v/>
      </c>
      <c r="O149" s="52" t="str">
        <f t="shared" si="16"/>
        <v/>
      </c>
      <c r="P149" s="54"/>
      <c r="Q149" s="146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74"/>
      <c r="C150" s="175"/>
      <c r="D150" s="168"/>
      <c r="E150" s="168"/>
      <c r="F150" s="43"/>
      <c r="G150" s="60"/>
      <c r="H150" s="61"/>
      <c r="I150" s="71" t="s">
        <v>19</v>
      </c>
      <c r="J150" s="118"/>
      <c r="K150" s="63"/>
      <c r="L150" s="66"/>
      <c r="M150" s="50"/>
      <c r="N150" s="51" t="str">
        <f t="shared" si="15"/>
        <v/>
      </c>
      <c r="O150" s="52" t="str">
        <f t="shared" si="16"/>
        <v/>
      </c>
      <c r="P150" s="54"/>
      <c r="Q150" s="146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74"/>
      <c r="C151" s="175"/>
      <c r="D151" s="168"/>
      <c r="E151" s="168"/>
      <c r="F151" s="43"/>
      <c r="G151" s="60"/>
      <c r="H151" s="61"/>
      <c r="I151" s="71" t="s">
        <v>38</v>
      </c>
      <c r="J151" s="118"/>
      <c r="K151" s="63"/>
      <c r="L151" s="66">
        <v>7000.0</v>
      </c>
      <c r="M151" s="50"/>
      <c r="N151" s="51" t="str">
        <f t="shared" si="15"/>
        <v/>
      </c>
      <c r="O151" s="52" t="str">
        <f t="shared" si="16"/>
        <v/>
      </c>
      <c r="P151" s="54"/>
      <c r="Q151" s="146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74"/>
      <c r="C152" s="175"/>
      <c r="D152" s="168"/>
      <c r="E152" s="168"/>
      <c r="F152" s="43"/>
      <c r="G152" s="70">
        <v>45673.0</v>
      </c>
      <c r="H152" s="61"/>
      <c r="I152" s="71" t="s">
        <v>42</v>
      </c>
      <c r="J152" s="113">
        <v>74000.0</v>
      </c>
      <c r="K152" s="63"/>
      <c r="L152" s="146"/>
      <c r="M152" s="50"/>
      <c r="N152" s="51" t="str">
        <f t="shared" si="15"/>
        <v/>
      </c>
      <c r="O152" s="52" t="str">
        <f t="shared" si="16"/>
        <v/>
      </c>
      <c r="P152" s="54"/>
      <c r="Q152" s="146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74"/>
      <c r="C153" s="175"/>
      <c r="D153" s="168"/>
      <c r="E153" s="168"/>
      <c r="F153" s="43"/>
      <c r="G153" s="60"/>
      <c r="H153" s="61"/>
      <c r="I153" s="71" t="s">
        <v>33</v>
      </c>
      <c r="J153" s="113">
        <v>12000.0</v>
      </c>
      <c r="K153" s="63"/>
      <c r="L153" s="146"/>
      <c r="M153" s="50"/>
      <c r="N153" s="51" t="str">
        <f t="shared" si="15"/>
        <v/>
      </c>
      <c r="O153" s="52" t="str">
        <f t="shared" si="16"/>
        <v/>
      </c>
      <c r="P153" s="54"/>
      <c r="Q153" s="146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74"/>
      <c r="C154" s="175"/>
      <c r="D154" s="168"/>
      <c r="E154" s="168"/>
      <c r="F154" s="43"/>
      <c r="G154" s="60"/>
      <c r="H154" s="61"/>
      <c r="I154" s="71" t="s">
        <v>34</v>
      </c>
      <c r="J154" s="113">
        <v>42480.0</v>
      </c>
      <c r="K154" s="63"/>
      <c r="L154" s="146"/>
      <c r="M154" s="50"/>
      <c r="N154" s="51" t="str">
        <f t="shared" si="15"/>
        <v/>
      </c>
      <c r="O154" s="52" t="str">
        <f t="shared" si="16"/>
        <v/>
      </c>
      <c r="P154" s="54"/>
      <c r="Q154" s="146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74"/>
      <c r="C155" s="175"/>
      <c r="D155" s="168"/>
      <c r="E155" s="168"/>
      <c r="F155" s="43"/>
      <c r="G155" s="60"/>
      <c r="H155" s="61"/>
      <c r="I155" s="71" t="s">
        <v>37</v>
      </c>
      <c r="J155" s="113">
        <v>44205.0</v>
      </c>
      <c r="K155" s="63"/>
      <c r="L155" s="146"/>
      <c r="M155" s="50"/>
      <c r="N155" s="51" t="str">
        <f t="shared" si="15"/>
        <v/>
      </c>
      <c r="O155" s="52" t="str">
        <f t="shared" si="16"/>
        <v/>
      </c>
      <c r="P155" s="54"/>
      <c r="Q155" s="146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74"/>
      <c r="C156" s="175"/>
      <c r="D156" s="168"/>
      <c r="E156" s="168"/>
      <c r="F156" s="43"/>
      <c r="G156" s="60"/>
      <c r="H156" s="61"/>
      <c r="I156" s="71" t="s">
        <v>40</v>
      </c>
      <c r="J156" s="113">
        <v>124000.0</v>
      </c>
      <c r="K156" s="63"/>
      <c r="L156" s="146"/>
      <c r="M156" s="50"/>
      <c r="N156" s="51" t="str">
        <f t="shared" si="15"/>
        <v/>
      </c>
      <c r="O156" s="52" t="str">
        <f t="shared" si="16"/>
        <v/>
      </c>
      <c r="P156" s="54"/>
      <c r="Q156" s="146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74"/>
      <c r="C157" s="175"/>
      <c r="D157" s="168"/>
      <c r="E157" s="168"/>
      <c r="F157" s="43"/>
      <c r="G157" s="60"/>
      <c r="H157" s="61"/>
      <c r="I157" s="71" t="s">
        <v>82</v>
      </c>
      <c r="J157" s="113">
        <v>20000.0</v>
      </c>
      <c r="K157" s="63"/>
      <c r="L157" s="146"/>
      <c r="M157" s="50"/>
      <c r="N157" s="51">
        <f t="shared" si="15"/>
        <v>20000</v>
      </c>
      <c r="O157" s="52" t="str">
        <f t="shared" si="16"/>
        <v> talia gomez</v>
      </c>
      <c r="P157" s="54"/>
      <c r="Q157" s="146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74"/>
      <c r="C158" s="175"/>
      <c r="D158" s="168"/>
      <c r="E158" s="168"/>
      <c r="F158" s="43"/>
      <c r="G158" s="60"/>
      <c r="H158" s="61"/>
      <c r="I158" s="71" t="s">
        <v>50</v>
      </c>
      <c r="J158" s="113">
        <v>25000.0</v>
      </c>
      <c r="K158" s="63"/>
      <c r="L158" s="146"/>
      <c r="M158" s="50"/>
      <c r="N158" s="51" t="str">
        <f t="shared" si="15"/>
        <v/>
      </c>
      <c r="O158" s="52" t="str">
        <f t="shared" si="16"/>
        <v/>
      </c>
      <c r="P158" s="54"/>
      <c r="Q158" s="146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74"/>
      <c r="C159" s="175"/>
      <c r="D159" s="168"/>
      <c r="E159" s="168"/>
      <c r="F159" s="43"/>
      <c r="G159" s="60"/>
      <c r="H159" s="61"/>
      <c r="I159" s="71" t="s">
        <v>83</v>
      </c>
      <c r="J159" s="113">
        <v>50000.0</v>
      </c>
      <c r="K159" s="63"/>
      <c r="L159" s="146"/>
      <c r="M159" s="50"/>
      <c r="N159" s="51">
        <f t="shared" si="15"/>
        <v>50000</v>
      </c>
      <c r="O159" s="52" t="str">
        <f t="shared" si="16"/>
        <v> leo pretel</v>
      </c>
      <c r="P159" s="54"/>
      <c r="Q159" s="146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74"/>
      <c r="C160" s="175"/>
      <c r="D160" s="168"/>
      <c r="E160" s="168"/>
      <c r="F160" s="43"/>
      <c r="G160" s="60"/>
      <c r="H160" s="61"/>
      <c r="I160" s="71" t="s">
        <v>84</v>
      </c>
      <c r="J160" s="113">
        <v>30000.0</v>
      </c>
      <c r="K160" s="63"/>
      <c r="L160" s="146"/>
      <c r="M160" s="50"/>
      <c r="N160" s="51">
        <f t="shared" si="15"/>
        <v>30000</v>
      </c>
      <c r="O160" s="52" t="str">
        <f t="shared" si="16"/>
        <v> ailin gomez</v>
      </c>
      <c r="P160" s="54"/>
      <c r="Q160" s="146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74"/>
      <c r="C161" s="175"/>
      <c r="D161" s="168"/>
      <c r="E161" s="168"/>
      <c r="F161" s="43"/>
      <c r="G161" s="60"/>
      <c r="H161" s="61"/>
      <c r="I161" s="71" t="s">
        <v>85</v>
      </c>
      <c r="J161" s="113">
        <v>50000.0</v>
      </c>
      <c r="K161" s="63"/>
      <c r="L161" s="146"/>
      <c r="M161" s="50"/>
      <c r="N161" s="51">
        <f t="shared" si="15"/>
        <v>50000</v>
      </c>
      <c r="O161" s="52" t="str">
        <f t="shared" si="16"/>
        <v> jonathan gonzalez</v>
      </c>
      <c r="P161" s="54"/>
      <c r="Q161" s="146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74"/>
      <c r="C162" s="175"/>
      <c r="D162" s="168"/>
      <c r="E162" s="168"/>
      <c r="F162" s="43"/>
      <c r="G162" s="60"/>
      <c r="H162" s="61"/>
      <c r="I162" s="71" t="s">
        <v>44</v>
      </c>
      <c r="J162" s="113">
        <v>30000.0</v>
      </c>
      <c r="K162" s="63"/>
      <c r="L162" s="146"/>
      <c r="M162" s="50"/>
      <c r="N162" s="51" t="str">
        <f t="shared" si="15"/>
        <v/>
      </c>
      <c r="O162" s="52" t="str">
        <f t="shared" si="16"/>
        <v/>
      </c>
      <c r="P162" s="54"/>
      <c r="Q162" s="146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74"/>
      <c r="C163" s="175"/>
      <c r="D163" s="168"/>
      <c r="E163" s="168"/>
      <c r="F163" s="43"/>
      <c r="G163" s="60"/>
      <c r="H163" s="101"/>
      <c r="I163" s="71" t="s">
        <v>19</v>
      </c>
      <c r="J163" s="118"/>
      <c r="K163" s="63"/>
      <c r="L163" s="66"/>
      <c r="M163" s="50"/>
      <c r="N163" s="51" t="str">
        <f t="shared" si="15"/>
        <v/>
      </c>
      <c r="O163" s="52" t="str">
        <f t="shared" si="16"/>
        <v/>
      </c>
      <c r="P163" s="54"/>
      <c r="Q163" s="146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74"/>
      <c r="C164" s="175"/>
      <c r="D164" s="168"/>
      <c r="E164" s="168"/>
      <c r="F164" s="43"/>
      <c r="G164" s="70">
        <v>45674.0</v>
      </c>
      <c r="H164" s="61"/>
      <c r="I164" s="71" t="s">
        <v>34</v>
      </c>
      <c r="J164" s="113">
        <v>139890.0</v>
      </c>
      <c r="K164" s="63"/>
      <c r="L164" s="146"/>
      <c r="M164" s="50"/>
      <c r="N164" s="51" t="str">
        <f t="shared" si="15"/>
        <v/>
      </c>
      <c r="O164" s="52" t="str">
        <f t="shared" si="16"/>
        <v/>
      </c>
      <c r="P164" s="54"/>
      <c r="Q164" s="146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74"/>
      <c r="C165" s="175"/>
      <c r="D165" s="168"/>
      <c r="E165" s="168"/>
      <c r="F165" s="43"/>
      <c r="G165" s="60"/>
      <c r="H165" s="61"/>
      <c r="I165" s="71" t="s">
        <v>37</v>
      </c>
      <c r="J165" s="113">
        <v>85743.0</v>
      </c>
      <c r="K165" s="63"/>
      <c r="L165" s="146"/>
      <c r="M165" s="50"/>
      <c r="N165" s="51" t="str">
        <f t="shared" si="15"/>
        <v/>
      </c>
      <c r="O165" s="52" t="str">
        <f t="shared" si="16"/>
        <v/>
      </c>
      <c r="P165" s="54"/>
      <c r="Q165" s="146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74"/>
      <c r="C166" s="175"/>
      <c r="D166" s="168"/>
      <c r="E166" s="168"/>
      <c r="F166" s="43"/>
      <c r="G166" s="201"/>
      <c r="H166" s="61"/>
      <c r="I166" s="71" t="s">
        <v>78</v>
      </c>
      <c r="J166" s="113">
        <v>5000.0</v>
      </c>
      <c r="K166" s="63"/>
      <c r="L166" s="146"/>
      <c r="M166" s="50"/>
      <c r="N166" s="51">
        <f t="shared" si="15"/>
        <v>5000</v>
      </c>
      <c r="O166" s="52" t="str">
        <f t="shared" si="16"/>
        <v> pablo noli</v>
      </c>
      <c r="P166" s="54"/>
      <c r="Q166" s="146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74"/>
      <c r="C167" s="175"/>
      <c r="D167" s="168"/>
      <c r="E167" s="168"/>
      <c r="F167" s="43"/>
      <c r="G167" s="201"/>
      <c r="H167" s="61"/>
      <c r="I167" s="71" t="s">
        <v>74</v>
      </c>
      <c r="J167" s="113">
        <v>20000.0</v>
      </c>
      <c r="K167" s="63"/>
      <c r="L167" s="146"/>
      <c r="M167" s="50"/>
      <c r="N167" s="51" t="str">
        <f t="shared" si="15"/>
        <v/>
      </c>
      <c r="O167" s="52" t="str">
        <f t="shared" si="16"/>
        <v/>
      </c>
      <c r="P167" s="54"/>
      <c r="Q167" s="146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74"/>
      <c r="C168" s="175"/>
      <c r="D168" s="168"/>
      <c r="E168" s="168"/>
      <c r="F168" s="43"/>
      <c r="G168" s="60"/>
      <c r="H168" s="61"/>
      <c r="I168" s="71" t="s">
        <v>43</v>
      </c>
      <c r="J168" s="113">
        <v>50000.0</v>
      </c>
      <c r="K168" s="63"/>
      <c r="L168" s="146"/>
      <c r="M168" s="50"/>
      <c r="N168" s="51">
        <f t="shared" si="15"/>
        <v>50000</v>
      </c>
      <c r="O168" s="52" t="str">
        <f t="shared" si="16"/>
        <v> guille campos</v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74"/>
      <c r="C169" s="175"/>
      <c r="D169" s="168"/>
      <c r="E169" s="168"/>
      <c r="F169" s="43"/>
      <c r="G169" s="60"/>
      <c r="H169" s="61"/>
      <c r="I169" s="71" t="s">
        <v>44</v>
      </c>
      <c r="J169" s="113">
        <v>30000.0</v>
      </c>
      <c r="K169" s="63"/>
      <c r="L169" s="146"/>
      <c r="M169" s="50"/>
      <c r="N169" s="51" t="str">
        <f t="shared" si="15"/>
        <v/>
      </c>
      <c r="O169" s="52" t="str">
        <f t="shared" si="16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74"/>
      <c r="C170" s="175"/>
      <c r="D170" s="168"/>
      <c r="E170" s="168"/>
      <c r="F170" s="43"/>
      <c r="G170" s="202"/>
      <c r="H170" s="61"/>
      <c r="I170" s="71" t="s">
        <v>86</v>
      </c>
      <c r="J170" s="113">
        <v>25000.0</v>
      </c>
      <c r="K170" s="63"/>
      <c r="L170" s="146"/>
      <c r="M170" s="50"/>
      <c r="N170" s="51" t="str">
        <f t="shared" si="15"/>
        <v/>
      </c>
      <c r="O170" s="52" t="str">
        <f t="shared" si="16"/>
        <v/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74"/>
      <c r="C171" s="175"/>
      <c r="D171" s="168"/>
      <c r="E171" s="168"/>
      <c r="F171" s="43"/>
      <c r="G171" s="202"/>
      <c r="H171" s="61"/>
      <c r="I171" s="71" t="s">
        <v>79</v>
      </c>
      <c r="J171" s="113">
        <v>60000.0</v>
      </c>
      <c r="K171" s="63"/>
      <c r="L171" s="146"/>
      <c r="M171" s="50"/>
      <c r="N171" s="51">
        <f t="shared" si="15"/>
        <v>60000</v>
      </c>
      <c r="O171" s="52" t="str">
        <f t="shared" si="16"/>
        <v> mario mondragon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74"/>
      <c r="C172" s="175"/>
      <c r="D172" s="168"/>
      <c r="E172" s="168"/>
      <c r="F172" s="43"/>
      <c r="G172" s="202"/>
      <c r="H172" s="61"/>
      <c r="I172" s="71" t="s">
        <v>85</v>
      </c>
      <c r="J172" s="113">
        <v>50000.0</v>
      </c>
      <c r="K172" s="63"/>
      <c r="L172" s="146"/>
      <c r="M172" s="50"/>
      <c r="N172" s="51">
        <f t="shared" si="15"/>
        <v>50000</v>
      </c>
      <c r="O172" s="52" t="str">
        <f t="shared" si="16"/>
        <v> jonathan gonzalez</v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74"/>
      <c r="C173" s="175"/>
      <c r="D173" s="168"/>
      <c r="E173" s="168"/>
      <c r="F173" s="43"/>
      <c r="G173" s="202"/>
      <c r="H173" s="61"/>
      <c r="I173" s="71" t="s">
        <v>19</v>
      </c>
      <c r="J173" s="118"/>
      <c r="K173" s="63"/>
      <c r="L173" s="66"/>
      <c r="M173" s="50"/>
      <c r="N173" s="51" t="str">
        <f t="shared" si="15"/>
        <v/>
      </c>
      <c r="O173" s="52" t="str">
        <f t="shared" si="16"/>
        <v/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74"/>
      <c r="C174" s="175"/>
      <c r="D174" s="168"/>
      <c r="E174" s="168"/>
      <c r="F174" s="43"/>
      <c r="G174" s="203">
        <v>45675.0</v>
      </c>
      <c r="H174" s="61"/>
      <c r="I174" s="71" t="s">
        <v>33</v>
      </c>
      <c r="J174" s="113">
        <v>12000.0</v>
      </c>
      <c r="K174" s="63"/>
      <c r="L174" s="146"/>
      <c r="M174" s="50"/>
      <c r="N174" s="51" t="str">
        <f t="shared" si="15"/>
        <v/>
      </c>
      <c r="O174" s="52" t="str">
        <f t="shared" si="16"/>
        <v/>
      </c>
      <c r="P174" s="199" t="s">
        <v>87</v>
      </c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74"/>
      <c r="C175" s="175"/>
      <c r="D175" s="168"/>
      <c r="E175" s="168"/>
      <c r="F175" s="43"/>
      <c r="G175" s="60"/>
      <c r="H175" s="61"/>
      <c r="I175" s="75" t="s">
        <v>34</v>
      </c>
      <c r="J175" s="113">
        <v>74915.0</v>
      </c>
      <c r="K175" s="63"/>
      <c r="L175" s="146"/>
      <c r="M175" s="50"/>
      <c r="N175" s="51" t="str">
        <f t="shared" si="15"/>
        <v/>
      </c>
      <c r="O175" s="52" t="str">
        <f t="shared" si="16"/>
        <v/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74"/>
      <c r="C176" s="175"/>
      <c r="D176" s="168"/>
      <c r="E176" s="168"/>
      <c r="F176" s="43"/>
      <c r="G176" s="60"/>
      <c r="H176" s="61"/>
      <c r="I176" s="71" t="s">
        <v>45</v>
      </c>
      <c r="J176" s="113">
        <v>245415.0</v>
      </c>
      <c r="K176" s="63"/>
      <c r="L176" s="146"/>
      <c r="M176" s="50"/>
      <c r="N176" s="51" t="str">
        <f t="shared" si="15"/>
        <v/>
      </c>
      <c r="O176" s="52" t="str">
        <f t="shared" si="16"/>
        <v/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74"/>
      <c r="C177" s="175"/>
      <c r="D177" s="168"/>
      <c r="E177" s="168"/>
      <c r="F177" s="43"/>
      <c r="G177" s="60"/>
      <c r="H177" s="61"/>
      <c r="I177" s="71" t="s">
        <v>88</v>
      </c>
      <c r="J177" s="113">
        <v>5000.0</v>
      </c>
      <c r="K177" s="63"/>
      <c r="L177" s="146"/>
      <c r="M177" s="50"/>
      <c r="N177" s="51">
        <f t="shared" si="15"/>
        <v>5000</v>
      </c>
      <c r="O177" s="52" t="str">
        <f t="shared" si="16"/>
        <v> diego eguizabal</v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74"/>
      <c r="C178" s="175"/>
      <c r="D178" s="168"/>
      <c r="E178" s="168"/>
      <c r="F178" s="43"/>
      <c r="G178" s="60"/>
      <c r="H178" s="61"/>
      <c r="I178" s="71" t="s">
        <v>78</v>
      </c>
      <c r="J178" s="113">
        <v>10000.0</v>
      </c>
      <c r="K178" s="63"/>
      <c r="L178" s="146"/>
      <c r="M178" s="50"/>
      <c r="N178" s="51">
        <f t="shared" si="15"/>
        <v>10000</v>
      </c>
      <c r="O178" s="52" t="str">
        <f t="shared" si="16"/>
        <v> pablo noli</v>
      </c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74"/>
      <c r="C179" s="175"/>
      <c r="D179" s="168"/>
      <c r="E179" s="168"/>
      <c r="F179" s="43"/>
      <c r="G179" s="60"/>
      <c r="H179" s="61"/>
      <c r="I179" s="71" t="s">
        <v>85</v>
      </c>
      <c r="J179" s="113">
        <v>50000.0</v>
      </c>
      <c r="K179" s="63"/>
      <c r="L179" s="146"/>
      <c r="M179" s="50"/>
      <c r="N179" s="51">
        <f t="shared" si="15"/>
        <v>50000</v>
      </c>
      <c r="O179" s="52" t="str">
        <f t="shared" si="16"/>
        <v> jonathan gonzalez</v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74"/>
      <c r="C180" s="175"/>
      <c r="D180" s="168"/>
      <c r="E180" s="168"/>
      <c r="F180" s="43"/>
      <c r="G180" s="60"/>
      <c r="H180" s="61"/>
      <c r="I180" s="71" t="s">
        <v>89</v>
      </c>
      <c r="J180" s="113">
        <v>25000.0</v>
      </c>
      <c r="K180" s="63"/>
      <c r="L180" s="146"/>
      <c r="M180" s="50"/>
      <c r="N180" s="51" t="str">
        <f t="shared" si="15"/>
        <v/>
      </c>
      <c r="O180" s="52" t="str">
        <f t="shared" si="16"/>
        <v/>
      </c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74"/>
      <c r="C181" s="175"/>
      <c r="D181" s="168"/>
      <c r="E181" s="168"/>
      <c r="F181" s="43"/>
      <c r="G181" s="70"/>
      <c r="H181" s="61"/>
      <c r="I181" s="71" t="s">
        <v>90</v>
      </c>
      <c r="J181" s="113">
        <v>300000.0</v>
      </c>
      <c r="K181" s="63"/>
      <c r="L181" s="146"/>
      <c r="M181" s="50"/>
      <c r="N181" s="51"/>
      <c r="O181" s="52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74"/>
      <c r="C182" s="175"/>
      <c r="D182" s="168"/>
      <c r="E182" s="168"/>
      <c r="F182" s="43"/>
      <c r="G182" s="70">
        <v>45676.0</v>
      </c>
      <c r="H182" s="61"/>
      <c r="I182" s="71" t="s">
        <v>34</v>
      </c>
      <c r="J182" s="113">
        <v>85800.0</v>
      </c>
      <c r="K182" s="63"/>
      <c r="L182" s="146"/>
      <c r="M182" s="50"/>
      <c r="N182" s="51" t="str">
        <f t="shared" ref="N182:N395" si="17">IF(COUNTIF(I182,"*vale*"),J182,"")</f>
        <v/>
      </c>
      <c r="O182" s="52" t="str">
        <f t="shared" ref="O182:O426" si="18">IF(COUNTIF(I182,"*vale*"),MID(I182,5,70),"")</f>
        <v/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74"/>
      <c r="C183" s="175"/>
      <c r="D183" s="168"/>
      <c r="E183" s="168"/>
      <c r="F183" s="43"/>
      <c r="G183" s="60"/>
      <c r="H183" s="61"/>
      <c r="I183" s="71" t="s">
        <v>78</v>
      </c>
      <c r="J183" s="113">
        <v>50000.0</v>
      </c>
      <c r="K183" s="63"/>
      <c r="L183" s="146"/>
      <c r="M183" s="50"/>
      <c r="N183" s="51">
        <f t="shared" si="17"/>
        <v>50000</v>
      </c>
      <c r="O183" s="52" t="str">
        <f t="shared" si="18"/>
        <v> pablo noli</v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74"/>
      <c r="C184" s="175"/>
      <c r="D184" s="168"/>
      <c r="E184" s="168"/>
      <c r="F184" s="43"/>
      <c r="G184" s="204"/>
      <c r="H184" s="61"/>
      <c r="I184" s="71" t="s">
        <v>88</v>
      </c>
      <c r="J184" s="113">
        <v>50000.0</v>
      </c>
      <c r="K184" s="63"/>
      <c r="L184" s="146"/>
      <c r="M184" s="50"/>
      <c r="N184" s="51">
        <f t="shared" si="17"/>
        <v>50000</v>
      </c>
      <c r="O184" s="52" t="str">
        <f t="shared" si="18"/>
        <v> diego eguizabal</v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74"/>
      <c r="C185" s="175"/>
      <c r="D185" s="168"/>
      <c r="E185" s="168"/>
      <c r="F185" s="43"/>
      <c r="G185" s="60"/>
      <c r="H185" s="61"/>
      <c r="I185" s="132" t="s">
        <v>69</v>
      </c>
      <c r="J185" s="205">
        <v>20000.0</v>
      </c>
      <c r="K185" s="63"/>
      <c r="L185" s="146"/>
      <c r="M185" s="50"/>
      <c r="N185" s="51" t="str">
        <f t="shared" si="17"/>
        <v/>
      </c>
      <c r="O185" s="52" t="str">
        <f t="shared" si="18"/>
        <v/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74"/>
      <c r="C186" s="175"/>
      <c r="D186" s="168"/>
      <c r="E186" s="168"/>
      <c r="F186" s="43"/>
      <c r="G186" s="60"/>
      <c r="H186" s="61"/>
      <c r="I186" s="71" t="s">
        <v>79</v>
      </c>
      <c r="J186" s="113">
        <v>50000.0</v>
      </c>
      <c r="K186" s="63"/>
      <c r="L186" s="146"/>
      <c r="M186" s="50"/>
      <c r="N186" s="51">
        <f t="shared" si="17"/>
        <v>50000</v>
      </c>
      <c r="O186" s="52" t="str">
        <f t="shared" si="18"/>
        <v> mario mondragon</v>
      </c>
      <c r="P186" s="54">
        <v>3000.0</v>
      </c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74"/>
      <c r="C187" s="175"/>
      <c r="D187" s="168"/>
      <c r="E187" s="168"/>
      <c r="F187" s="43"/>
      <c r="G187" s="60"/>
      <c r="H187" s="61"/>
      <c r="I187" s="71" t="s">
        <v>84</v>
      </c>
      <c r="J187" s="113">
        <v>20000.0</v>
      </c>
      <c r="K187" s="63"/>
      <c r="L187" s="146"/>
      <c r="M187" s="50"/>
      <c r="N187" s="51">
        <f t="shared" si="17"/>
        <v>20000</v>
      </c>
      <c r="O187" s="52" t="str">
        <f t="shared" si="18"/>
        <v> ailin gomez</v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74"/>
      <c r="C188" s="175"/>
      <c r="D188" s="168"/>
      <c r="E188" s="168"/>
      <c r="F188" s="43"/>
      <c r="G188" s="60"/>
      <c r="H188" s="101"/>
      <c r="I188" s="71" t="s">
        <v>91</v>
      </c>
      <c r="J188" s="113">
        <v>25000.0</v>
      </c>
      <c r="K188" s="63"/>
      <c r="L188" s="146"/>
      <c r="M188" s="50"/>
      <c r="N188" s="51" t="str">
        <f t="shared" si="17"/>
        <v/>
      </c>
      <c r="O188" s="52" t="str">
        <f t="shared" si="18"/>
        <v/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74"/>
      <c r="C189" s="175"/>
      <c r="D189" s="168"/>
      <c r="E189" s="168"/>
      <c r="F189" s="43"/>
      <c r="G189" s="70">
        <v>45678.0</v>
      </c>
      <c r="H189" s="61"/>
      <c r="I189" s="71" t="s">
        <v>30</v>
      </c>
      <c r="J189" s="113">
        <v>623851.0</v>
      </c>
      <c r="K189" s="63"/>
      <c r="L189" s="146"/>
      <c r="M189" s="50"/>
      <c r="N189" s="51" t="str">
        <f t="shared" si="17"/>
        <v/>
      </c>
      <c r="O189" s="52" t="str">
        <f t="shared" si="18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74"/>
      <c r="C190" s="175"/>
      <c r="D190" s="168"/>
      <c r="E190" s="168"/>
      <c r="F190" s="43"/>
      <c r="G190" s="60"/>
      <c r="H190" s="61"/>
      <c r="I190" s="71" t="s">
        <v>57</v>
      </c>
      <c r="J190" s="113">
        <v>588720.0</v>
      </c>
      <c r="K190" s="63"/>
      <c r="L190" s="146"/>
      <c r="M190" s="50"/>
      <c r="N190" s="51" t="str">
        <f t="shared" si="17"/>
        <v/>
      </c>
      <c r="O190" s="52" t="str">
        <f t="shared" si="18"/>
        <v/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74"/>
      <c r="C191" s="175"/>
      <c r="D191" s="168"/>
      <c r="E191" s="168"/>
      <c r="F191" s="43"/>
      <c r="G191" s="70">
        <v>45677.0</v>
      </c>
      <c r="H191" s="61"/>
      <c r="I191" s="71" t="s">
        <v>59</v>
      </c>
      <c r="J191" s="113">
        <v>79000.0</v>
      </c>
      <c r="K191" s="63"/>
      <c r="L191" s="146"/>
      <c r="M191" s="50"/>
      <c r="N191" s="51" t="str">
        <f t="shared" si="17"/>
        <v/>
      </c>
      <c r="O191" s="52" t="str">
        <f t="shared" si="18"/>
        <v/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74"/>
      <c r="C192" s="175"/>
      <c r="D192" s="168"/>
      <c r="E192" s="168"/>
      <c r="F192" s="43"/>
      <c r="G192" s="60"/>
      <c r="H192" s="61"/>
      <c r="I192" s="71" t="s">
        <v>37</v>
      </c>
      <c r="J192" s="113">
        <v>170074.5</v>
      </c>
      <c r="K192" s="63"/>
      <c r="L192" s="146"/>
      <c r="M192" s="50"/>
      <c r="N192" s="51" t="str">
        <f t="shared" si="17"/>
        <v/>
      </c>
      <c r="O192" s="52" t="str">
        <f t="shared" si="18"/>
        <v/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74"/>
      <c r="C193" s="175"/>
      <c r="D193" s="168"/>
      <c r="E193" s="168"/>
      <c r="F193" s="43"/>
      <c r="G193" s="60"/>
      <c r="H193" s="61"/>
      <c r="I193" s="71" t="s">
        <v>34</v>
      </c>
      <c r="J193" s="113">
        <v>57500.0</v>
      </c>
      <c r="K193" s="63"/>
      <c r="L193" s="146"/>
      <c r="M193" s="50"/>
      <c r="N193" s="51" t="str">
        <f t="shared" si="17"/>
        <v/>
      </c>
      <c r="O193" s="52" t="str">
        <f t="shared" si="18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74"/>
      <c r="C194" s="175"/>
      <c r="D194" s="168"/>
      <c r="E194" s="168"/>
      <c r="F194" s="43"/>
      <c r="G194" s="123"/>
      <c r="H194" s="61"/>
      <c r="I194" s="71" t="s">
        <v>92</v>
      </c>
      <c r="J194" s="113">
        <v>29000.0</v>
      </c>
      <c r="K194" s="63"/>
      <c r="L194" s="146"/>
      <c r="M194" s="50"/>
      <c r="N194" s="51" t="str">
        <f t="shared" si="17"/>
        <v/>
      </c>
      <c r="O194" s="52" t="str">
        <f t="shared" si="18"/>
        <v/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74"/>
      <c r="C195" s="175"/>
      <c r="D195" s="168"/>
      <c r="E195" s="168"/>
      <c r="F195" s="43"/>
      <c r="G195" s="201"/>
      <c r="H195" s="61"/>
      <c r="I195" s="71" t="s">
        <v>80</v>
      </c>
      <c r="J195" s="113">
        <v>50000.0</v>
      </c>
      <c r="K195" s="63"/>
      <c r="L195" s="146"/>
      <c r="M195" s="50"/>
      <c r="N195" s="51">
        <f t="shared" si="17"/>
        <v>50000</v>
      </c>
      <c r="O195" s="52" t="str">
        <f t="shared" si="18"/>
        <v> marcelo miguelli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74"/>
      <c r="C196" s="175"/>
      <c r="D196" s="168"/>
      <c r="E196" s="168"/>
      <c r="F196" s="43"/>
      <c r="G196" s="60"/>
      <c r="H196" s="61"/>
      <c r="I196" s="71" t="s">
        <v>93</v>
      </c>
      <c r="J196" s="113">
        <v>3000.0</v>
      </c>
      <c r="K196" s="63"/>
      <c r="L196" s="146"/>
      <c r="M196" s="50"/>
      <c r="N196" s="51" t="str">
        <f t="shared" si="17"/>
        <v/>
      </c>
      <c r="O196" s="52" t="str">
        <f t="shared" si="18"/>
        <v/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74"/>
      <c r="C197" s="175"/>
      <c r="D197" s="168"/>
      <c r="E197" s="168"/>
      <c r="F197" s="43"/>
      <c r="G197" s="60"/>
      <c r="H197" s="61"/>
      <c r="I197" s="71" t="s">
        <v>44</v>
      </c>
      <c r="J197" s="113">
        <v>30000.0</v>
      </c>
      <c r="K197" s="63"/>
      <c r="L197" s="146"/>
      <c r="M197" s="50"/>
      <c r="N197" s="51" t="str">
        <f t="shared" si="17"/>
        <v/>
      </c>
      <c r="O197" s="52" t="str">
        <f t="shared" si="18"/>
        <v/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74"/>
      <c r="C198" s="175"/>
      <c r="D198" s="168"/>
      <c r="E198" s="168"/>
      <c r="F198" s="43"/>
      <c r="G198" s="60"/>
      <c r="H198" s="61"/>
      <c r="I198" s="71" t="s">
        <v>94</v>
      </c>
      <c r="J198" s="113">
        <v>25000.0</v>
      </c>
      <c r="K198" s="63"/>
      <c r="L198" s="146"/>
      <c r="M198" s="50"/>
      <c r="N198" s="51" t="str">
        <f t="shared" si="17"/>
        <v/>
      </c>
      <c r="O198" s="52" t="str">
        <f t="shared" si="18"/>
        <v/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74"/>
      <c r="C199" s="175"/>
      <c r="D199" s="168"/>
      <c r="E199" s="168"/>
      <c r="F199" s="43"/>
      <c r="G199" s="60"/>
      <c r="H199" s="61"/>
      <c r="I199" s="71" t="s">
        <v>79</v>
      </c>
      <c r="J199" s="113">
        <v>50000.0</v>
      </c>
      <c r="K199" s="63"/>
      <c r="L199" s="146"/>
      <c r="M199" s="50"/>
      <c r="N199" s="51">
        <f t="shared" si="17"/>
        <v>50000</v>
      </c>
      <c r="O199" s="52" t="str">
        <f t="shared" si="18"/>
        <v> mario mondragon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74"/>
      <c r="C200" s="175"/>
      <c r="D200" s="168"/>
      <c r="E200" s="168"/>
      <c r="F200" s="43"/>
      <c r="G200" s="60"/>
      <c r="H200" s="61"/>
      <c r="I200" s="71" t="s">
        <v>95</v>
      </c>
      <c r="J200" s="113">
        <v>30000.0</v>
      </c>
      <c r="K200" s="63"/>
      <c r="L200" s="146"/>
      <c r="M200" s="50"/>
      <c r="N200" s="51">
        <f t="shared" si="17"/>
        <v>30000</v>
      </c>
      <c r="O200" s="52" t="str">
        <f t="shared" si="18"/>
        <v> ariagna medina</v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74"/>
      <c r="C201" s="175"/>
      <c r="D201" s="168"/>
      <c r="E201" s="168"/>
      <c r="F201" s="43"/>
      <c r="G201" s="60"/>
      <c r="H201" s="61"/>
      <c r="I201" s="71" t="s">
        <v>83</v>
      </c>
      <c r="J201" s="113">
        <v>50000.0</v>
      </c>
      <c r="K201" s="63"/>
      <c r="L201" s="146"/>
      <c r="M201" s="50"/>
      <c r="N201" s="51">
        <f t="shared" si="17"/>
        <v>50000</v>
      </c>
      <c r="O201" s="52" t="str">
        <f t="shared" si="18"/>
        <v> leo pretel</v>
      </c>
      <c r="P201" s="199">
        <v>850.0</v>
      </c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74"/>
      <c r="C202" s="175"/>
      <c r="D202" s="168"/>
      <c r="E202" s="168"/>
      <c r="F202" s="43"/>
      <c r="G202" s="60"/>
      <c r="H202" s="61"/>
      <c r="I202" s="71" t="s">
        <v>19</v>
      </c>
      <c r="J202" s="118"/>
      <c r="K202" s="63"/>
      <c r="L202" s="66"/>
      <c r="M202" s="50"/>
      <c r="N202" s="51" t="str">
        <f t="shared" si="17"/>
        <v/>
      </c>
      <c r="O202" s="52" t="str">
        <f t="shared" si="18"/>
        <v/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74"/>
      <c r="C203" s="175"/>
      <c r="D203" s="168"/>
      <c r="E203" s="168"/>
      <c r="F203" s="43"/>
      <c r="G203" s="70">
        <v>45678.0</v>
      </c>
      <c r="H203" s="61"/>
      <c r="I203" s="71" t="s">
        <v>37</v>
      </c>
      <c r="J203" s="113">
        <v>198571.5</v>
      </c>
      <c r="K203" s="63"/>
      <c r="L203" s="146"/>
      <c r="M203" s="50"/>
      <c r="N203" s="51" t="str">
        <f t="shared" si="17"/>
        <v/>
      </c>
      <c r="O203" s="52" t="str">
        <f t="shared" si="18"/>
        <v/>
      </c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74"/>
      <c r="C204" s="175"/>
      <c r="D204" s="168"/>
      <c r="E204" s="168"/>
      <c r="F204" s="43"/>
      <c r="G204" s="60"/>
      <c r="H204" s="61"/>
      <c r="I204" s="71" t="s">
        <v>35</v>
      </c>
      <c r="J204" s="113">
        <v>131220.0</v>
      </c>
      <c r="K204" s="63"/>
      <c r="L204" s="146"/>
      <c r="M204" s="50"/>
      <c r="N204" s="51" t="str">
        <f t="shared" si="17"/>
        <v/>
      </c>
      <c r="O204" s="52" t="str">
        <f t="shared" si="18"/>
        <v/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74"/>
      <c r="C205" s="175"/>
      <c r="D205" s="168"/>
      <c r="E205" s="168"/>
      <c r="F205" s="43"/>
      <c r="G205" s="60"/>
      <c r="H205" s="61"/>
      <c r="I205" s="71" t="s">
        <v>33</v>
      </c>
      <c r="J205" s="113">
        <v>9000.0</v>
      </c>
      <c r="K205" s="63"/>
      <c r="L205" s="146"/>
      <c r="M205" s="50"/>
      <c r="N205" s="51" t="str">
        <f t="shared" si="17"/>
        <v/>
      </c>
      <c r="O205" s="52" t="str">
        <f t="shared" si="18"/>
        <v/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74"/>
      <c r="C206" s="175"/>
      <c r="D206" s="168"/>
      <c r="E206" s="168"/>
      <c r="F206" s="43"/>
      <c r="G206" s="60"/>
      <c r="H206" s="61"/>
      <c r="I206" s="71" t="s">
        <v>96</v>
      </c>
      <c r="J206" s="113">
        <v>26600.0</v>
      </c>
      <c r="K206" s="63"/>
      <c r="L206" s="146"/>
      <c r="M206" s="50"/>
      <c r="N206" s="51" t="str">
        <f t="shared" si="17"/>
        <v/>
      </c>
      <c r="O206" s="52" t="str">
        <f t="shared" si="18"/>
        <v/>
      </c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74"/>
      <c r="C207" s="175"/>
      <c r="D207" s="168"/>
      <c r="E207" s="168"/>
      <c r="F207" s="43"/>
      <c r="G207" s="60"/>
      <c r="H207" s="61"/>
      <c r="I207" s="71" t="s">
        <v>64</v>
      </c>
      <c r="J207" s="113">
        <v>20000.0</v>
      </c>
      <c r="K207" s="63"/>
      <c r="L207" s="146"/>
      <c r="M207" s="50"/>
      <c r="N207" s="51">
        <f t="shared" si="17"/>
        <v>20000</v>
      </c>
      <c r="O207" s="52" t="str">
        <f t="shared" si="18"/>
        <v> vizioli luis</v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74"/>
      <c r="C208" s="175"/>
      <c r="D208" s="168"/>
      <c r="E208" s="168"/>
      <c r="F208" s="43"/>
      <c r="G208" s="60"/>
      <c r="H208" s="61"/>
      <c r="I208" s="71" t="s">
        <v>78</v>
      </c>
      <c r="J208" s="113">
        <v>50000.0</v>
      </c>
      <c r="K208" s="63"/>
      <c r="L208" s="146"/>
      <c r="M208" s="50"/>
      <c r="N208" s="51">
        <f t="shared" si="17"/>
        <v>50000</v>
      </c>
      <c r="O208" s="52" t="str">
        <f t="shared" si="18"/>
        <v> pablo noli</v>
      </c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74"/>
      <c r="C209" s="175"/>
      <c r="D209" s="168"/>
      <c r="E209" s="168"/>
      <c r="F209" s="43"/>
      <c r="G209" s="60"/>
      <c r="H209" s="61"/>
      <c r="I209" s="71" t="s">
        <v>88</v>
      </c>
      <c r="J209" s="113">
        <v>50000.0</v>
      </c>
      <c r="K209" s="63"/>
      <c r="L209" s="146"/>
      <c r="M209" s="50"/>
      <c r="N209" s="51">
        <f t="shared" si="17"/>
        <v>50000</v>
      </c>
      <c r="O209" s="52" t="str">
        <f t="shared" si="18"/>
        <v> diego eguizabal</v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74"/>
      <c r="C210" s="175"/>
      <c r="D210" s="168"/>
      <c r="E210" s="168"/>
      <c r="F210" s="43"/>
      <c r="G210" s="60"/>
      <c r="H210" s="61"/>
      <c r="I210" s="71" t="s">
        <v>34</v>
      </c>
      <c r="J210" s="113">
        <v>92270.0</v>
      </c>
      <c r="K210" s="63"/>
      <c r="L210" s="146"/>
      <c r="M210" s="50"/>
      <c r="N210" s="51" t="str">
        <f t="shared" si="17"/>
        <v/>
      </c>
      <c r="O210" s="52" t="str">
        <f t="shared" si="18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74"/>
      <c r="C211" s="175"/>
      <c r="D211" s="168"/>
      <c r="E211" s="168"/>
      <c r="F211" s="43"/>
      <c r="G211" s="60"/>
      <c r="H211" s="61"/>
      <c r="I211" s="71" t="s">
        <v>94</v>
      </c>
      <c r="J211" s="113">
        <v>25000.0</v>
      </c>
      <c r="K211" s="63"/>
      <c r="L211" s="146"/>
      <c r="M211" s="50"/>
      <c r="N211" s="51" t="str">
        <f t="shared" si="17"/>
        <v/>
      </c>
      <c r="O211" s="52" t="str">
        <f t="shared" si="18"/>
        <v/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74"/>
      <c r="C212" s="175"/>
      <c r="D212" s="168"/>
      <c r="E212" s="168"/>
      <c r="F212" s="43"/>
      <c r="G212" s="60"/>
      <c r="H212" s="61"/>
      <c r="I212" s="71" t="s">
        <v>97</v>
      </c>
      <c r="J212" s="113">
        <v>25000.0</v>
      </c>
      <c r="K212" s="63"/>
      <c r="L212" s="146"/>
      <c r="M212" s="50"/>
      <c r="N212" s="51" t="str">
        <f t="shared" si="17"/>
        <v/>
      </c>
      <c r="O212" s="52" t="str">
        <f t="shared" si="18"/>
        <v/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74"/>
      <c r="C213" s="175"/>
      <c r="D213" s="168"/>
      <c r="E213" s="168"/>
      <c r="F213" s="43"/>
      <c r="G213" s="60"/>
      <c r="H213" s="61"/>
      <c r="I213" s="71" t="s">
        <v>84</v>
      </c>
      <c r="J213" s="113">
        <v>30000.0</v>
      </c>
      <c r="K213" s="63"/>
      <c r="L213" s="146"/>
      <c r="M213" s="50"/>
      <c r="N213" s="51">
        <f t="shared" si="17"/>
        <v>30000</v>
      </c>
      <c r="O213" s="52" t="str">
        <f t="shared" si="18"/>
        <v> ailin gomez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74"/>
      <c r="C214" s="175"/>
      <c r="D214" s="168"/>
      <c r="E214" s="168"/>
      <c r="F214" s="43"/>
      <c r="G214" s="60"/>
      <c r="H214" s="61"/>
      <c r="I214" s="71" t="s">
        <v>98</v>
      </c>
      <c r="J214" s="113">
        <v>50000.0</v>
      </c>
      <c r="K214" s="63"/>
      <c r="L214" s="146"/>
      <c r="M214" s="50"/>
      <c r="N214" s="51">
        <f t="shared" si="17"/>
        <v>50000</v>
      </c>
      <c r="O214" s="52" t="str">
        <f t="shared" si="18"/>
        <v> celeste pennisi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74"/>
      <c r="C215" s="175"/>
      <c r="D215" s="168"/>
      <c r="E215" s="168"/>
      <c r="F215" s="43"/>
      <c r="G215" s="201"/>
      <c r="H215" s="61"/>
      <c r="I215" s="71" t="s">
        <v>44</v>
      </c>
      <c r="J215" s="113">
        <v>30000.0</v>
      </c>
      <c r="K215" s="63"/>
      <c r="L215" s="146"/>
      <c r="M215" s="50"/>
      <c r="N215" s="51" t="str">
        <f t="shared" si="17"/>
        <v/>
      </c>
      <c r="O215" s="52" t="str">
        <f t="shared" si="18"/>
        <v/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74"/>
      <c r="C216" s="175"/>
      <c r="D216" s="168"/>
      <c r="E216" s="168"/>
      <c r="F216" s="43"/>
      <c r="G216" s="60"/>
      <c r="H216" s="61"/>
      <c r="I216" s="71" t="s">
        <v>19</v>
      </c>
      <c r="J216" s="118"/>
      <c r="K216" s="63"/>
      <c r="L216" s="66"/>
      <c r="M216" s="50"/>
      <c r="N216" s="51" t="str">
        <f t="shared" si="17"/>
        <v/>
      </c>
      <c r="O216" s="52" t="str">
        <f t="shared" si="18"/>
        <v/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74"/>
      <c r="C217" s="175"/>
      <c r="D217" s="168"/>
      <c r="E217" s="168"/>
      <c r="F217" s="43"/>
      <c r="G217" s="70">
        <v>45679.0</v>
      </c>
      <c r="H217" s="61"/>
      <c r="I217" s="71" t="s">
        <v>58</v>
      </c>
      <c r="J217" s="113">
        <v>23400.0</v>
      </c>
      <c r="K217" s="63"/>
      <c r="L217" s="146"/>
      <c r="M217" s="50"/>
      <c r="N217" s="51" t="str">
        <f t="shared" si="17"/>
        <v/>
      </c>
      <c r="O217" s="52" t="str">
        <f t="shared" si="18"/>
        <v/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74"/>
      <c r="C218" s="175"/>
      <c r="D218" s="168"/>
      <c r="E218" s="168"/>
      <c r="F218" s="43"/>
      <c r="G218" s="60"/>
      <c r="H218" s="61"/>
      <c r="I218" s="71" t="s">
        <v>34</v>
      </c>
      <c r="J218" s="113">
        <v>84200.0</v>
      </c>
      <c r="K218" s="63"/>
      <c r="L218" s="146"/>
      <c r="M218" s="50"/>
      <c r="N218" s="51" t="str">
        <f t="shared" si="17"/>
        <v/>
      </c>
      <c r="O218" s="52" t="str">
        <f t="shared" si="18"/>
        <v/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74"/>
      <c r="C219" s="175"/>
      <c r="D219" s="168"/>
      <c r="E219" s="168"/>
      <c r="F219" s="43"/>
      <c r="G219" s="123"/>
      <c r="H219" s="61"/>
      <c r="I219" s="71" t="s">
        <v>35</v>
      </c>
      <c r="J219" s="113">
        <v>100080.0</v>
      </c>
      <c r="K219" s="63"/>
      <c r="L219" s="146"/>
      <c r="M219" s="50"/>
      <c r="N219" s="51" t="str">
        <f t="shared" si="17"/>
        <v/>
      </c>
      <c r="O219" s="52" t="str">
        <f t="shared" si="18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74"/>
      <c r="C220" s="175"/>
      <c r="D220" s="168"/>
      <c r="E220" s="168"/>
      <c r="F220" s="43"/>
      <c r="G220" s="60"/>
      <c r="H220" s="61"/>
      <c r="I220" s="71" t="s">
        <v>99</v>
      </c>
      <c r="J220" s="113">
        <v>20000.0</v>
      </c>
      <c r="K220" s="63"/>
      <c r="L220" s="146"/>
      <c r="M220" s="50"/>
      <c r="N220" s="51" t="str">
        <f t="shared" si="17"/>
        <v/>
      </c>
      <c r="O220" s="52" t="str">
        <f t="shared" si="18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74"/>
      <c r="C221" s="175"/>
      <c r="D221" s="168"/>
      <c r="E221" s="168"/>
      <c r="F221" s="43"/>
      <c r="G221" s="60"/>
      <c r="H221" s="61"/>
      <c r="I221" s="71" t="s">
        <v>43</v>
      </c>
      <c r="J221" s="113">
        <v>36000.0</v>
      </c>
      <c r="K221" s="63"/>
      <c r="L221" s="146"/>
      <c r="M221" s="50"/>
      <c r="N221" s="51">
        <f t="shared" si="17"/>
        <v>36000</v>
      </c>
      <c r="O221" s="52" t="str">
        <f t="shared" si="18"/>
        <v> guille campos</v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74"/>
      <c r="C222" s="175"/>
      <c r="D222" s="168"/>
      <c r="E222" s="168"/>
      <c r="F222" s="43"/>
      <c r="G222" s="60"/>
      <c r="H222" s="61"/>
      <c r="I222" s="71" t="s">
        <v>79</v>
      </c>
      <c r="J222" s="113">
        <v>100000.0</v>
      </c>
      <c r="K222" s="63"/>
      <c r="L222" s="146"/>
      <c r="M222" s="50"/>
      <c r="N222" s="51">
        <f t="shared" si="17"/>
        <v>100000</v>
      </c>
      <c r="O222" s="52" t="str">
        <f t="shared" si="18"/>
        <v> mario mondragon</v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74"/>
      <c r="C223" s="175"/>
      <c r="D223" s="168"/>
      <c r="E223" s="168"/>
      <c r="F223" s="43"/>
      <c r="G223" s="60"/>
      <c r="H223" s="61"/>
      <c r="I223" s="71" t="s">
        <v>80</v>
      </c>
      <c r="J223" s="113">
        <v>30000.0</v>
      </c>
      <c r="K223" s="63"/>
      <c r="L223" s="146"/>
      <c r="M223" s="50"/>
      <c r="N223" s="51">
        <f t="shared" si="17"/>
        <v>30000</v>
      </c>
      <c r="O223" s="52" t="str">
        <f t="shared" si="18"/>
        <v> marcelo miguelli</v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74"/>
      <c r="C224" s="175"/>
      <c r="D224" s="168"/>
      <c r="E224" s="168"/>
      <c r="F224" s="43"/>
      <c r="G224" s="60"/>
      <c r="H224" s="61"/>
      <c r="I224" s="71" t="s">
        <v>60</v>
      </c>
      <c r="J224" s="113">
        <v>18000.0</v>
      </c>
      <c r="K224" s="63"/>
      <c r="L224" s="146"/>
      <c r="M224" s="50"/>
      <c r="N224" s="51" t="str">
        <f t="shared" si="17"/>
        <v/>
      </c>
      <c r="O224" s="52" t="str">
        <f t="shared" si="18"/>
        <v/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74"/>
      <c r="C225" s="175"/>
      <c r="D225" s="168"/>
      <c r="E225" s="168"/>
      <c r="F225" s="43"/>
      <c r="G225" s="60"/>
      <c r="H225" s="61"/>
      <c r="I225" s="71" t="s">
        <v>94</v>
      </c>
      <c r="J225" s="113">
        <v>25000.0</v>
      </c>
      <c r="K225" s="63"/>
      <c r="L225" s="146"/>
      <c r="M225" s="50"/>
      <c r="N225" s="51" t="str">
        <f t="shared" si="17"/>
        <v/>
      </c>
      <c r="O225" s="52" t="str">
        <f t="shared" si="18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74"/>
      <c r="C226" s="175"/>
      <c r="D226" s="168"/>
      <c r="E226" s="168"/>
      <c r="F226" s="43"/>
      <c r="G226" s="206"/>
      <c r="H226" s="61"/>
      <c r="I226" s="71" t="s">
        <v>38</v>
      </c>
      <c r="J226" s="118"/>
      <c r="K226" s="63"/>
      <c r="L226" s="66">
        <v>15000.0</v>
      </c>
      <c r="M226" s="50"/>
      <c r="N226" s="51" t="str">
        <f t="shared" si="17"/>
        <v/>
      </c>
      <c r="O226" s="52" t="str">
        <f t="shared" si="18"/>
        <v/>
      </c>
      <c r="P226" s="199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74"/>
      <c r="C227" s="175"/>
      <c r="D227" s="168"/>
      <c r="E227" s="168"/>
      <c r="F227" s="43"/>
      <c r="G227" s="60"/>
      <c r="H227" s="61"/>
      <c r="I227" s="71" t="s">
        <v>19</v>
      </c>
      <c r="J227" s="118"/>
      <c r="K227" s="63"/>
      <c r="L227" s="66"/>
      <c r="M227" s="50"/>
      <c r="N227" s="51" t="str">
        <f t="shared" si="17"/>
        <v/>
      </c>
      <c r="O227" s="52" t="str">
        <f t="shared" si="18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74"/>
      <c r="C228" s="175"/>
      <c r="D228" s="168"/>
      <c r="E228" s="168"/>
      <c r="F228" s="43"/>
      <c r="G228" s="70">
        <v>45680.0</v>
      </c>
      <c r="H228" s="61"/>
      <c r="I228" s="71" t="s">
        <v>34</v>
      </c>
      <c r="J228" s="113">
        <v>77200.0</v>
      </c>
      <c r="K228" s="63"/>
      <c r="L228" s="146"/>
      <c r="M228" s="50"/>
      <c r="N228" s="51" t="str">
        <f t="shared" si="17"/>
        <v/>
      </c>
      <c r="O228" s="52" t="str">
        <f t="shared" si="18"/>
        <v/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74"/>
      <c r="C229" s="175"/>
      <c r="D229" s="168"/>
      <c r="E229" s="168"/>
      <c r="F229" s="43"/>
      <c r="G229" s="60"/>
      <c r="H229" s="61"/>
      <c r="I229" s="71" t="s">
        <v>42</v>
      </c>
      <c r="J229" s="113">
        <v>61000.0</v>
      </c>
      <c r="K229" s="63"/>
      <c r="L229" s="146"/>
      <c r="M229" s="50"/>
      <c r="N229" s="51" t="str">
        <f t="shared" si="17"/>
        <v/>
      </c>
      <c r="O229" s="52" t="str">
        <f t="shared" si="18"/>
        <v/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74"/>
      <c r="C230" s="175"/>
      <c r="D230" s="168"/>
      <c r="E230" s="168"/>
      <c r="F230" s="43"/>
      <c r="G230" s="60"/>
      <c r="H230" s="61"/>
      <c r="I230" s="71" t="s">
        <v>37</v>
      </c>
      <c r="J230" s="113">
        <v>41700.0</v>
      </c>
      <c r="K230" s="63"/>
      <c r="L230" s="146"/>
      <c r="M230" s="50"/>
      <c r="N230" s="51" t="str">
        <f t="shared" si="17"/>
        <v/>
      </c>
      <c r="O230" s="52" t="str">
        <f t="shared" si="18"/>
        <v/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74"/>
      <c r="C231" s="175"/>
      <c r="D231" s="168"/>
      <c r="E231" s="168"/>
      <c r="F231" s="43"/>
      <c r="G231" s="206"/>
      <c r="H231" s="61"/>
      <c r="I231" s="71" t="s">
        <v>33</v>
      </c>
      <c r="J231" s="113">
        <v>6000.0</v>
      </c>
      <c r="K231" s="63"/>
      <c r="L231" s="146"/>
      <c r="M231" s="50"/>
      <c r="N231" s="51" t="str">
        <f t="shared" si="17"/>
        <v/>
      </c>
      <c r="O231" s="52" t="str">
        <f t="shared" si="18"/>
        <v/>
      </c>
      <c r="P231" s="54"/>
      <c r="Q231" s="54"/>
      <c r="R231" s="54"/>
      <c r="S231" s="67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74"/>
      <c r="C232" s="175"/>
      <c r="D232" s="168"/>
      <c r="E232" s="168"/>
      <c r="F232" s="43"/>
      <c r="G232" s="60"/>
      <c r="H232" s="101"/>
      <c r="I232" s="71" t="s">
        <v>40</v>
      </c>
      <c r="J232" s="113">
        <v>155000.0</v>
      </c>
      <c r="K232" s="63"/>
      <c r="L232" s="146"/>
      <c r="M232" s="50"/>
      <c r="N232" s="51" t="str">
        <f t="shared" si="17"/>
        <v/>
      </c>
      <c r="O232" s="52" t="str">
        <f t="shared" si="18"/>
        <v/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74"/>
      <c r="C233" s="175"/>
      <c r="D233" s="168"/>
      <c r="E233" s="168"/>
      <c r="F233" s="43"/>
      <c r="G233" s="60"/>
      <c r="H233" s="101"/>
      <c r="I233" s="71" t="s">
        <v>74</v>
      </c>
      <c r="J233" s="113">
        <v>25000.0</v>
      </c>
      <c r="K233" s="63"/>
      <c r="L233" s="146"/>
      <c r="M233" s="50"/>
      <c r="N233" s="51" t="str">
        <f t="shared" si="17"/>
        <v/>
      </c>
      <c r="O233" s="52" t="str">
        <f t="shared" si="18"/>
        <v/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74"/>
      <c r="C234" s="175"/>
      <c r="D234" s="168"/>
      <c r="E234" s="168"/>
      <c r="F234" s="43"/>
      <c r="G234" s="60"/>
      <c r="H234" s="101"/>
      <c r="I234" s="71" t="s">
        <v>100</v>
      </c>
      <c r="J234" s="113">
        <v>8500.0</v>
      </c>
      <c r="K234" s="63"/>
      <c r="L234" s="146"/>
      <c r="M234" s="50"/>
      <c r="N234" s="51" t="str">
        <f t="shared" si="17"/>
        <v/>
      </c>
      <c r="O234" s="52" t="str">
        <f t="shared" si="18"/>
        <v/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74"/>
      <c r="C235" s="175"/>
      <c r="D235" s="168"/>
      <c r="E235" s="168"/>
      <c r="F235" s="43"/>
      <c r="G235" s="206"/>
      <c r="H235" s="61"/>
      <c r="I235" s="71" t="s">
        <v>94</v>
      </c>
      <c r="J235" s="113">
        <v>25000.0</v>
      </c>
      <c r="K235" s="63"/>
      <c r="L235" s="146"/>
      <c r="M235" s="189"/>
      <c r="N235" s="51" t="str">
        <f t="shared" si="17"/>
        <v/>
      </c>
      <c r="O235" s="52" t="str">
        <f t="shared" si="18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74"/>
      <c r="C236" s="175"/>
      <c r="D236" s="168"/>
      <c r="E236" s="168"/>
      <c r="F236" s="43"/>
      <c r="G236" s="60"/>
      <c r="H236" s="61"/>
      <c r="I236" s="71" t="s">
        <v>19</v>
      </c>
      <c r="J236" s="118"/>
      <c r="K236" s="63"/>
      <c r="L236" s="66"/>
      <c r="M236" s="189"/>
      <c r="N236" s="51" t="str">
        <f t="shared" si="17"/>
        <v/>
      </c>
      <c r="O236" s="52" t="str">
        <f t="shared" si="18"/>
        <v/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74"/>
      <c r="C237" s="175"/>
      <c r="D237" s="168"/>
      <c r="E237" s="168"/>
      <c r="F237" s="43"/>
      <c r="G237" s="70">
        <v>45681.0</v>
      </c>
      <c r="H237" s="61"/>
      <c r="I237" s="71" t="s">
        <v>29</v>
      </c>
      <c r="J237" s="113">
        <v>5800000.0</v>
      </c>
      <c r="K237" s="63"/>
      <c r="L237" s="146"/>
      <c r="M237" s="189"/>
      <c r="N237" s="51" t="str">
        <f t="shared" si="17"/>
        <v/>
      </c>
      <c r="O237" s="52" t="str">
        <f t="shared" si="18"/>
        <v/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74"/>
      <c r="C238" s="175"/>
      <c r="D238" s="168"/>
      <c r="E238" s="168"/>
      <c r="F238" s="43"/>
      <c r="G238" s="70">
        <v>45681.0</v>
      </c>
      <c r="H238" s="61"/>
      <c r="I238" s="71" t="s">
        <v>37</v>
      </c>
      <c r="J238" s="113">
        <v>76898.5</v>
      </c>
      <c r="K238" s="63"/>
      <c r="L238" s="146"/>
      <c r="M238" s="189"/>
      <c r="N238" s="51" t="str">
        <f t="shared" si="17"/>
        <v/>
      </c>
      <c r="O238" s="52" t="str">
        <f t="shared" si="18"/>
        <v/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74"/>
      <c r="C239" s="175"/>
      <c r="D239" s="168"/>
      <c r="E239" s="168"/>
      <c r="F239" s="43"/>
      <c r="G239" s="60"/>
      <c r="H239" s="61"/>
      <c r="I239" s="71" t="s">
        <v>34</v>
      </c>
      <c r="J239" s="113">
        <v>86590.0</v>
      </c>
      <c r="K239" s="63"/>
      <c r="L239" s="146"/>
      <c r="M239" s="189"/>
      <c r="N239" s="51" t="str">
        <f t="shared" si="17"/>
        <v/>
      </c>
      <c r="O239" s="52" t="str">
        <f t="shared" si="18"/>
        <v/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74"/>
      <c r="C240" s="175"/>
      <c r="D240" s="168"/>
      <c r="E240" s="168"/>
      <c r="F240" s="43"/>
      <c r="G240" s="60"/>
      <c r="H240" s="101"/>
      <c r="I240" s="71" t="s">
        <v>101</v>
      </c>
      <c r="J240" s="113">
        <v>4500.0</v>
      </c>
      <c r="K240" s="63"/>
      <c r="L240" s="146"/>
      <c r="M240" s="189"/>
      <c r="N240" s="51" t="str">
        <f t="shared" si="17"/>
        <v/>
      </c>
      <c r="O240" s="52" t="str">
        <f t="shared" si="18"/>
        <v/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74"/>
      <c r="C241" s="175"/>
      <c r="D241" s="168"/>
      <c r="E241" s="168"/>
      <c r="F241" s="43"/>
      <c r="G241" s="201"/>
      <c r="H241" s="61"/>
      <c r="I241" s="71" t="s">
        <v>78</v>
      </c>
      <c r="J241" s="113">
        <v>50000.0</v>
      </c>
      <c r="K241" s="63"/>
      <c r="L241" s="146"/>
      <c r="M241" s="189"/>
      <c r="N241" s="51">
        <f t="shared" si="17"/>
        <v>50000</v>
      </c>
      <c r="O241" s="52" t="str">
        <f t="shared" si="18"/>
        <v> pablo noli</v>
      </c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74"/>
      <c r="C242" s="175"/>
      <c r="D242" s="168"/>
      <c r="E242" s="168"/>
      <c r="F242" s="43"/>
      <c r="G242" s="201"/>
      <c r="H242" s="61"/>
      <c r="I242" s="71" t="s">
        <v>102</v>
      </c>
      <c r="J242" s="113">
        <v>70200.0</v>
      </c>
      <c r="K242" s="63"/>
      <c r="L242" s="146"/>
      <c r="M242" s="189"/>
      <c r="N242" s="51" t="str">
        <f t="shared" si="17"/>
        <v/>
      </c>
      <c r="O242" s="52" t="str">
        <f t="shared" si="18"/>
        <v/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74"/>
      <c r="C243" s="175"/>
      <c r="D243" s="168"/>
      <c r="E243" s="168"/>
      <c r="F243" s="43"/>
      <c r="G243" s="60"/>
      <c r="H243" s="61"/>
      <c r="I243" s="71" t="s">
        <v>89</v>
      </c>
      <c r="J243" s="133">
        <v>25000.0</v>
      </c>
      <c r="K243" s="63"/>
      <c r="L243" s="146"/>
      <c r="M243" s="189"/>
      <c r="N243" s="51" t="str">
        <f t="shared" si="17"/>
        <v/>
      </c>
      <c r="O243" s="52" t="str">
        <f t="shared" si="18"/>
        <v/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74"/>
      <c r="C244" s="175"/>
      <c r="D244" s="168"/>
      <c r="E244" s="168"/>
      <c r="F244" s="43"/>
      <c r="G244" s="201"/>
      <c r="H244" s="61"/>
      <c r="I244" s="71" t="s">
        <v>38</v>
      </c>
      <c r="J244" s="207"/>
      <c r="K244" s="63"/>
      <c r="L244" s="66">
        <v>29000.0</v>
      </c>
      <c r="M244" s="189"/>
      <c r="N244" s="51" t="str">
        <f t="shared" si="17"/>
        <v/>
      </c>
      <c r="O244" s="52" t="str">
        <f t="shared" si="18"/>
        <v/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74"/>
      <c r="C245" s="175"/>
      <c r="D245" s="168"/>
      <c r="E245" s="168"/>
      <c r="F245" s="43"/>
      <c r="G245" s="60"/>
      <c r="H245" s="61"/>
      <c r="I245" s="132" t="s">
        <v>19</v>
      </c>
      <c r="J245" s="118"/>
      <c r="K245" s="63"/>
      <c r="L245" s="66">
        <v>44500.0</v>
      </c>
      <c r="M245" s="189"/>
      <c r="N245" s="51" t="str">
        <f t="shared" si="17"/>
        <v/>
      </c>
      <c r="O245" s="52" t="str">
        <f t="shared" si="18"/>
        <v/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74"/>
      <c r="C246" s="175"/>
      <c r="D246" s="168"/>
      <c r="E246" s="168"/>
      <c r="F246" s="43"/>
      <c r="G246" s="70">
        <v>45682.0</v>
      </c>
      <c r="H246" s="61"/>
      <c r="I246" s="71" t="s">
        <v>33</v>
      </c>
      <c r="J246" s="113">
        <v>12000.0</v>
      </c>
      <c r="K246" s="63"/>
      <c r="L246" s="146"/>
      <c r="M246" s="189"/>
      <c r="N246" s="51" t="str">
        <f t="shared" si="17"/>
        <v/>
      </c>
      <c r="O246" s="52" t="str">
        <f t="shared" si="18"/>
        <v/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74"/>
      <c r="C247" s="175"/>
      <c r="D247" s="168"/>
      <c r="E247" s="168"/>
      <c r="F247" s="43"/>
      <c r="G247" s="60"/>
      <c r="H247" s="61"/>
      <c r="I247" s="71" t="s">
        <v>35</v>
      </c>
      <c r="J247" s="113">
        <v>399610.0</v>
      </c>
      <c r="K247" s="63"/>
      <c r="L247" s="146"/>
      <c r="M247" s="189"/>
      <c r="N247" s="51" t="str">
        <f t="shared" si="17"/>
        <v/>
      </c>
      <c r="O247" s="52" t="str">
        <f t="shared" si="18"/>
        <v/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74"/>
      <c r="C248" s="175"/>
      <c r="D248" s="168"/>
      <c r="E248" s="168"/>
      <c r="F248" s="43"/>
      <c r="G248" s="60"/>
      <c r="H248" s="61"/>
      <c r="I248" s="71" t="s">
        <v>41</v>
      </c>
      <c r="J248" s="113">
        <v>3000.0</v>
      </c>
      <c r="K248" s="63"/>
      <c r="L248" s="146"/>
      <c r="M248" s="189"/>
      <c r="N248" s="51" t="str">
        <f t="shared" si="17"/>
        <v/>
      </c>
      <c r="O248" s="52" t="str">
        <f t="shared" si="18"/>
        <v/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74"/>
      <c r="C249" s="175"/>
      <c r="D249" s="168"/>
      <c r="E249" s="168"/>
      <c r="F249" s="43"/>
      <c r="G249" s="60"/>
      <c r="H249" s="61"/>
      <c r="I249" s="71" t="s">
        <v>45</v>
      </c>
      <c r="J249" s="113">
        <v>132535.0</v>
      </c>
      <c r="K249" s="63"/>
      <c r="L249" s="146"/>
      <c r="M249" s="189"/>
      <c r="N249" s="51" t="str">
        <f t="shared" si="17"/>
        <v/>
      </c>
      <c r="O249" s="52" t="str">
        <f t="shared" si="18"/>
        <v/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74"/>
      <c r="C250" s="175"/>
      <c r="D250" s="168"/>
      <c r="E250" s="168"/>
      <c r="F250" s="43"/>
      <c r="G250" s="60"/>
      <c r="H250" s="61"/>
      <c r="I250" s="71" t="s">
        <v>74</v>
      </c>
      <c r="J250" s="113">
        <v>25000.0</v>
      </c>
      <c r="K250" s="63"/>
      <c r="L250" s="146"/>
      <c r="M250" s="189"/>
      <c r="N250" s="51" t="str">
        <f t="shared" si="17"/>
        <v/>
      </c>
      <c r="O250" s="52" t="str">
        <f t="shared" si="18"/>
        <v/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74"/>
      <c r="C251" s="175"/>
      <c r="D251" s="168"/>
      <c r="E251" s="168"/>
      <c r="F251" s="43"/>
      <c r="G251" s="60"/>
      <c r="H251" s="61"/>
      <c r="I251" s="71" t="s">
        <v>80</v>
      </c>
      <c r="J251" s="113">
        <v>20000.0</v>
      </c>
      <c r="K251" s="63"/>
      <c r="L251" s="146"/>
      <c r="M251" s="189"/>
      <c r="N251" s="51">
        <f t="shared" si="17"/>
        <v>20000</v>
      </c>
      <c r="O251" s="52" t="str">
        <f t="shared" si="18"/>
        <v> marcelo miguelli</v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74"/>
      <c r="C252" s="175"/>
      <c r="D252" s="168"/>
      <c r="E252" s="168"/>
      <c r="F252" s="43"/>
      <c r="G252" s="60"/>
      <c r="H252" s="61"/>
      <c r="I252" s="71" t="s">
        <v>88</v>
      </c>
      <c r="J252" s="113">
        <v>10000.0</v>
      </c>
      <c r="K252" s="63"/>
      <c r="L252" s="146"/>
      <c r="M252" s="189"/>
      <c r="N252" s="51">
        <f t="shared" si="17"/>
        <v>10000</v>
      </c>
      <c r="O252" s="52" t="str">
        <f t="shared" si="18"/>
        <v> diego eguizabal</v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74"/>
      <c r="C253" s="175"/>
      <c r="D253" s="168"/>
      <c r="E253" s="168"/>
      <c r="F253" s="43"/>
      <c r="G253" s="60"/>
      <c r="H253" s="61"/>
      <c r="I253" s="71" t="s">
        <v>82</v>
      </c>
      <c r="J253" s="113">
        <v>20000.0</v>
      </c>
      <c r="K253" s="63"/>
      <c r="L253" s="146"/>
      <c r="M253" s="189"/>
      <c r="N253" s="51">
        <f t="shared" si="17"/>
        <v>20000</v>
      </c>
      <c r="O253" s="52" t="str">
        <f t="shared" si="18"/>
        <v> talia gomez</v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74"/>
      <c r="C254" s="175"/>
      <c r="D254" s="168"/>
      <c r="E254" s="168"/>
      <c r="F254" s="43"/>
      <c r="G254" s="60"/>
      <c r="H254" s="101"/>
      <c r="I254" s="71" t="s">
        <v>44</v>
      </c>
      <c r="J254" s="113">
        <v>30000.0</v>
      </c>
      <c r="K254" s="63"/>
      <c r="L254" s="146"/>
      <c r="M254" s="189"/>
      <c r="N254" s="51" t="str">
        <f t="shared" si="17"/>
        <v/>
      </c>
      <c r="O254" s="52" t="str">
        <f t="shared" si="18"/>
        <v/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74"/>
      <c r="C255" s="175"/>
      <c r="D255" s="168"/>
      <c r="E255" s="168"/>
      <c r="F255" s="43"/>
      <c r="G255" s="201"/>
      <c r="H255" s="61"/>
      <c r="I255" s="71" t="s">
        <v>94</v>
      </c>
      <c r="J255" s="113">
        <v>25000.0</v>
      </c>
      <c r="K255" s="63"/>
      <c r="L255" s="146"/>
      <c r="M255" s="189"/>
      <c r="N255" s="51" t="str">
        <f t="shared" si="17"/>
        <v/>
      </c>
      <c r="O255" s="52" t="str">
        <f t="shared" si="18"/>
        <v/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74"/>
      <c r="C256" s="175"/>
      <c r="D256" s="168"/>
      <c r="E256" s="168"/>
      <c r="F256" s="43"/>
      <c r="G256" s="60"/>
      <c r="H256" s="61"/>
      <c r="I256" s="71" t="s">
        <v>18</v>
      </c>
      <c r="J256" s="118"/>
      <c r="K256" s="63"/>
      <c r="L256" s="66">
        <v>6000.0</v>
      </c>
      <c r="M256" s="189"/>
      <c r="N256" s="51" t="str">
        <f t="shared" si="17"/>
        <v/>
      </c>
      <c r="O256" s="52" t="str">
        <f t="shared" si="18"/>
        <v/>
      </c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74"/>
      <c r="C257" s="175"/>
      <c r="D257" s="168"/>
      <c r="E257" s="168"/>
      <c r="F257" s="43"/>
      <c r="G257" s="70">
        <v>45683.0</v>
      </c>
      <c r="H257" s="61"/>
      <c r="I257" s="71" t="s">
        <v>34</v>
      </c>
      <c r="J257" s="113">
        <v>101030.0</v>
      </c>
      <c r="K257" s="63"/>
      <c r="L257" s="146"/>
      <c r="M257" s="189"/>
      <c r="N257" s="51" t="str">
        <f t="shared" si="17"/>
        <v/>
      </c>
      <c r="O257" s="52" t="str">
        <f t="shared" si="18"/>
        <v/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74"/>
      <c r="C258" s="175"/>
      <c r="D258" s="168"/>
      <c r="E258" s="168"/>
      <c r="F258" s="43"/>
      <c r="G258" s="123"/>
      <c r="H258" s="61"/>
      <c r="I258" s="71" t="s">
        <v>34</v>
      </c>
      <c r="J258" s="113">
        <v>114330.0</v>
      </c>
      <c r="K258" s="63"/>
      <c r="L258" s="146"/>
      <c r="M258" s="189"/>
      <c r="N258" s="51" t="str">
        <f t="shared" si="17"/>
        <v/>
      </c>
      <c r="O258" s="52" t="str">
        <f t="shared" si="18"/>
        <v/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74"/>
      <c r="C259" s="175"/>
      <c r="D259" s="168"/>
      <c r="E259" s="168"/>
      <c r="F259" s="43"/>
      <c r="G259" s="60"/>
      <c r="H259" s="61"/>
      <c r="I259" s="71" t="s">
        <v>69</v>
      </c>
      <c r="J259" s="113">
        <v>20000.0</v>
      </c>
      <c r="K259" s="63"/>
      <c r="L259" s="146"/>
      <c r="M259" s="189"/>
      <c r="N259" s="51" t="str">
        <f t="shared" si="17"/>
        <v/>
      </c>
      <c r="O259" s="52" t="str">
        <f t="shared" si="18"/>
        <v/>
      </c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74"/>
      <c r="C260" s="175"/>
      <c r="D260" s="168"/>
      <c r="E260" s="168"/>
      <c r="F260" s="43"/>
      <c r="G260" s="60"/>
      <c r="H260" s="101"/>
      <c r="I260" s="71" t="s">
        <v>44</v>
      </c>
      <c r="J260" s="113">
        <v>35000.0</v>
      </c>
      <c r="K260" s="63"/>
      <c r="L260" s="146"/>
      <c r="M260" s="189"/>
      <c r="N260" s="51" t="str">
        <f t="shared" si="17"/>
        <v/>
      </c>
      <c r="O260" s="52" t="str">
        <f t="shared" si="18"/>
        <v/>
      </c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74"/>
      <c r="C261" s="175"/>
      <c r="D261" s="168"/>
      <c r="E261" s="168"/>
      <c r="F261" s="43"/>
      <c r="G261" s="60"/>
      <c r="H261" s="61"/>
      <c r="I261" s="71" t="s">
        <v>44</v>
      </c>
      <c r="J261" s="113">
        <v>25000.0</v>
      </c>
      <c r="K261" s="63"/>
      <c r="L261" s="146"/>
      <c r="M261" s="189"/>
      <c r="N261" s="51" t="str">
        <f t="shared" si="17"/>
        <v/>
      </c>
      <c r="O261" s="52" t="str">
        <f t="shared" si="18"/>
        <v/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74"/>
      <c r="C262" s="175"/>
      <c r="D262" s="168"/>
      <c r="E262" s="168"/>
      <c r="F262" s="43"/>
      <c r="G262" s="70">
        <v>45685.0</v>
      </c>
      <c r="H262" s="61"/>
      <c r="I262" s="71" t="s">
        <v>52</v>
      </c>
      <c r="J262" s="113">
        <v>355000.0</v>
      </c>
      <c r="K262" s="63"/>
      <c r="L262" s="146"/>
      <c r="M262" s="189"/>
      <c r="N262" s="51" t="str">
        <f t="shared" si="17"/>
        <v/>
      </c>
      <c r="O262" s="52" t="str">
        <f t="shared" si="18"/>
        <v/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74"/>
      <c r="C263" s="175"/>
      <c r="D263" s="168"/>
      <c r="E263" s="168"/>
      <c r="F263" s="43"/>
      <c r="G263" s="60"/>
      <c r="H263" s="61"/>
      <c r="I263" s="71" t="s">
        <v>30</v>
      </c>
      <c r="J263" s="113">
        <v>1451865.0</v>
      </c>
      <c r="K263" s="63"/>
      <c r="L263" s="146"/>
      <c r="M263" s="189"/>
      <c r="N263" s="51" t="str">
        <f t="shared" si="17"/>
        <v/>
      </c>
      <c r="O263" s="52" t="str">
        <f t="shared" si="18"/>
        <v/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74"/>
      <c r="C264" s="175"/>
      <c r="D264" s="168"/>
      <c r="E264" s="168"/>
      <c r="F264" s="43"/>
      <c r="G264" s="70">
        <v>45684.0</v>
      </c>
      <c r="H264" s="61"/>
      <c r="I264" s="71" t="s">
        <v>34</v>
      </c>
      <c r="J264" s="113">
        <v>53625.0</v>
      </c>
      <c r="K264" s="63"/>
      <c r="L264" s="146"/>
      <c r="M264" s="189"/>
      <c r="N264" s="51" t="str">
        <f t="shared" si="17"/>
        <v/>
      </c>
      <c r="O264" s="52" t="str">
        <f t="shared" si="18"/>
        <v/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74"/>
      <c r="C265" s="175"/>
      <c r="D265" s="168"/>
      <c r="E265" s="168"/>
      <c r="F265" s="43"/>
      <c r="G265" s="60"/>
      <c r="H265" s="61"/>
      <c r="I265" s="71" t="s">
        <v>49</v>
      </c>
      <c r="J265" s="113">
        <v>100000.0</v>
      </c>
      <c r="K265" s="63"/>
      <c r="L265" s="146"/>
      <c r="M265" s="189"/>
      <c r="N265" s="51" t="str">
        <f t="shared" si="17"/>
        <v/>
      </c>
      <c r="O265" s="52" t="str">
        <f t="shared" si="18"/>
        <v/>
      </c>
      <c r="P265" s="54"/>
      <c r="Q265" s="54"/>
      <c r="R265" s="67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74"/>
      <c r="C266" s="175"/>
      <c r="D266" s="168"/>
      <c r="E266" s="168"/>
      <c r="F266" s="43"/>
      <c r="G266" s="201"/>
      <c r="H266" s="61"/>
      <c r="I266" s="71" t="s">
        <v>103</v>
      </c>
      <c r="J266" s="113">
        <v>8520.0</v>
      </c>
      <c r="K266" s="63"/>
      <c r="L266" s="146"/>
      <c r="M266" s="189"/>
      <c r="N266" s="51" t="str">
        <f t="shared" si="17"/>
        <v/>
      </c>
      <c r="O266" s="52" t="str">
        <f t="shared" si="18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74"/>
      <c r="C267" s="175"/>
      <c r="D267" s="168"/>
      <c r="E267" s="168"/>
      <c r="F267" s="43"/>
      <c r="G267" s="201"/>
      <c r="H267" s="61"/>
      <c r="I267" s="71" t="s">
        <v>74</v>
      </c>
      <c r="J267" s="113">
        <v>25000.0</v>
      </c>
      <c r="K267" s="63"/>
      <c r="L267" s="146"/>
      <c r="M267" s="189"/>
      <c r="N267" s="51" t="str">
        <f t="shared" si="17"/>
        <v/>
      </c>
      <c r="O267" s="52" t="str">
        <f t="shared" si="18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74"/>
      <c r="C268" s="175"/>
      <c r="D268" s="168"/>
      <c r="E268" s="168"/>
      <c r="F268" s="43"/>
      <c r="G268" s="123"/>
      <c r="H268" s="61"/>
      <c r="I268" s="71" t="s">
        <v>47</v>
      </c>
      <c r="J268" s="113">
        <v>2700.0</v>
      </c>
      <c r="K268" s="63"/>
      <c r="L268" s="146"/>
      <c r="M268" s="189"/>
      <c r="N268" s="51" t="str">
        <f t="shared" si="17"/>
        <v/>
      </c>
      <c r="O268" s="52" t="str">
        <f t="shared" si="18"/>
        <v/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74"/>
      <c r="C269" s="175"/>
      <c r="D269" s="168"/>
      <c r="E269" s="168"/>
      <c r="F269" s="43"/>
      <c r="G269" s="60"/>
      <c r="H269" s="61"/>
      <c r="I269" s="71" t="s">
        <v>104</v>
      </c>
      <c r="J269" s="113">
        <v>17000.0</v>
      </c>
      <c r="K269" s="63"/>
      <c r="L269" s="146"/>
      <c r="M269" s="189"/>
      <c r="N269" s="51" t="str">
        <f t="shared" si="17"/>
        <v/>
      </c>
      <c r="O269" s="52" t="str">
        <f t="shared" si="18"/>
        <v/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74"/>
      <c r="C270" s="175"/>
      <c r="D270" s="168"/>
      <c r="E270" s="168"/>
      <c r="F270" s="43"/>
      <c r="G270" s="60"/>
      <c r="H270" s="61"/>
      <c r="I270" s="71" t="s">
        <v>94</v>
      </c>
      <c r="J270" s="113">
        <v>25000.0</v>
      </c>
      <c r="K270" s="63"/>
      <c r="L270" s="146"/>
      <c r="M270" s="189"/>
      <c r="N270" s="51" t="str">
        <f t="shared" si="17"/>
        <v/>
      </c>
      <c r="O270" s="52" t="str">
        <f t="shared" si="18"/>
        <v/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74"/>
      <c r="C271" s="175"/>
      <c r="D271" s="168"/>
      <c r="E271" s="168"/>
      <c r="F271" s="43"/>
      <c r="G271" s="60"/>
      <c r="H271" s="61"/>
      <c r="I271" s="71" t="s">
        <v>83</v>
      </c>
      <c r="J271" s="113">
        <v>50000.0</v>
      </c>
      <c r="K271" s="63"/>
      <c r="L271" s="146"/>
      <c r="M271" s="189"/>
      <c r="N271" s="51">
        <f t="shared" si="17"/>
        <v>50000</v>
      </c>
      <c r="O271" s="52" t="str">
        <f t="shared" si="18"/>
        <v> leo pretel</v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74"/>
      <c r="C272" s="175"/>
      <c r="D272" s="168"/>
      <c r="E272" s="168"/>
      <c r="F272" s="43"/>
      <c r="G272" s="60"/>
      <c r="H272" s="61"/>
      <c r="I272" s="71" t="s">
        <v>44</v>
      </c>
      <c r="J272" s="113">
        <v>30000.0</v>
      </c>
      <c r="K272" s="63"/>
      <c r="L272" s="146"/>
      <c r="M272" s="189"/>
      <c r="N272" s="51" t="str">
        <f t="shared" si="17"/>
        <v/>
      </c>
      <c r="O272" s="52" t="str">
        <f t="shared" si="18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74"/>
      <c r="C273" s="175"/>
      <c r="D273" s="168"/>
      <c r="E273" s="168"/>
      <c r="F273" s="43"/>
      <c r="G273" s="60"/>
      <c r="H273" s="61"/>
      <c r="I273" s="71" t="s">
        <v>18</v>
      </c>
      <c r="J273" s="118"/>
      <c r="K273" s="63"/>
      <c r="L273" s="66">
        <v>6400.0</v>
      </c>
      <c r="M273" s="189"/>
      <c r="N273" s="51" t="str">
        <f t="shared" si="17"/>
        <v/>
      </c>
      <c r="O273" s="52" t="str">
        <f t="shared" si="18"/>
        <v/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74"/>
      <c r="C274" s="175"/>
      <c r="D274" s="168"/>
      <c r="E274" s="168"/>
      <c r="F274" s="43"/>
      <c r="G274" s="60"/>
      <c r="H274" s="61"/>
      <c r="I274" s="71" t="s">
        <v>19</v>
      </c>
      <c r="J274" s="118"/>
      <c r="K274" s="63"/>
      <c r="L274" s="66">
        <v>42000.0</v>
      </c>
      <c r="M274" s="189"/>
      <c r="N274" s="51" t="str">
        <f t="shared" si="17"/>
        <v/>
      </c>
      <c r="O274" s="52" t="str">
        <f t="shared" si="18"/>
        <v/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74"/>
      <c r="C275" s="175"/>
      <c r="D275" s="168"/>
      <c r="E275" s="168"/>
      <c r="F275" s="43"/>
      <c r="G275" s="60"/>
      <c r="H275" s="61"/>
      <c r="I275" s="71" t="s">
        <v>38</v>
      </c>
      <c r="J275" s="118"/>
      <c r="K275" s="63"/>
      <c r="L275" s="66">
        <v>8000.0</v>
      </c>
      <c r="M275" s="189"/>
      <c r="N275" s="51" t="str">
        <f t="shared" si="17"/>
        <v/>
      </c>
      <c r="O275" s="52" t="str">
        <f t="shared" si="18"/>
        <v/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74"/>
      <c r="C276" s="175"/>
      <c r="D276" s="168"/>
      <c r="E276" s="168"/>
      <c r="F276" s="43"/>
      <c r="G276" s="70">
        <v>45686.0</v>
      </c>
      <c r="H276" s="61"/>
      <c r="I276" s="132" t="s">
        <v>57</v>
      </c>
      <c r="J276" s="133">
        <v>357949.0</v>
      </c>
      <c r="K276" s="63"/>
      <c r="L276" s="146"/>
      <c r="M276" s="189"/>
      <c r="N276" s="51" t="str">
        <f t="shared" si="17"/>
        <v/>
      </c>
      <c r="O276" s="52" t="str">
        <f t="shared" si="18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74"/>
      <c r="C277" s="175"/>
      <c r="D277" s="168"/>
      <c r="E277" s="168"/>
      <c r="F277" s="43"/>
      <c r="G277" s="70">
        <v>45685.0</v>
      </c>
      <c r="H277" s="61"/>
      <c r="I277" s="71" t="s">
        <v>105</v>
      </c>
      <c r="J277" s="113">
        <v>21800.0</v>
      </c>
      <c r="K277" s="63"/>
      <c r="L277" s="146"/>
      <c r="M277" s="189"/>
      <c r="N277" s="51" t="str">
        <f t="shared" si="17"/>
        <v/>
      </c>
      <c r="O277" s="52" t="str">
        <f t="shared" si="18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74"/>
      <c r="C278" s="175"/>
      <c r="D278" s="168"/>
      <c r="E278" s="168"/>
      <c r="F278" s="43"/>
      <c r="G278" s="60"/>
      <c r="H278" s="61"/>
      <c r="I278" s="71" t="s">
        <v>34</v>
      </c>
      <c r="J278" s="113">
        <v>85610.0</v>
      </c>
      <c r="K278" s="63"/>
      <c r="L278" s="146"/>
      <c r="M278" s="189"/>
      <c r="N278" s="51" t="str">
        <f t="shared" si="17"/>
        <v/>
      </c>
      <c r="O278" s="52" t="str">
        <f t="shared" si="18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74"/>
      <c r="C279" s="175"/>
      <c r="D279" s="168"/>
      <c r="E279" s="168"/>
      <c r="F279" s="43"/>
      <c r="G279" s="60"/>
      <c r="H279" s="61"/>
      <c r="I279" s="71" t="s">
        <v>33</v>
      </c>
      <c r="J279" s="113">
        <v>12000.0</v>
      </c>
      <c r="K279" s="63"/>
      <c r="L279" s="146"/>
      <c r="M279" s="189"/>
      <c r="N279" s="51" t="str">
        <f t="shared" si="17"/>
        <v/>
      </c>
      <c r="O279" s="52" t="str">
        <f t="shared" si="18"/>
        <v/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74"/>
      <c r="C280" s="175"/>
      <c r="D280" s="168"/>
      <c r="E280" s="168"/>
      <c r="F280" s="43"/>
      <c r="G280" s="60"/>
      <c r="H280" s="61"/>
      <c r="I280" s="71" t="s">
        <v>44</v>
      </c>
      <c r="J280" s="113">
        <v>30000.0</v>
      </c>
      <c r="K280" s="63"/>
      <c r="L280" s="146"/>
      <c r="M280" s="189"/>
      <c r="N280" s="51" t="str">
        <f t="shared" si="17"/>
        <v/>
      </c>
      <c r="O280" s="52" t="str">
        <f t="shared" si="18"/>
        <v/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74"/>
      <c r="C281" s="175"/>
      <c r="D281" s="168"/>
      <c r="E281" s="168"/>
      <c r="F281" s="43"/>
      <c r="G281" s="60"/>
      <c r="H281" s="61"/>
      <c r="I281" s="71" t="s">
        <v>106</v>
      </c>
      <c r="J281" s="113">
        <v>25000.0</v>
      </c>
      <c r="K281" s="63"/>
      <c r="L281" s="146"/>
      <c r="M281" s="189"/>
      <c r="N281" s="51" t="str">
        <f t="shared" si="17"/>
        <v/>
      </c>
      <c r="O281" s="52" t="str">
        <f t="shared" si="18"/>
        <v/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74"/>
      <c r="C282" s="175"/>
      <c r="D282" s="168"/>
      <c r="E282" s="168"/>
      <c r="F282" s="43"/>
      <c r="G282" s="60"/>
      <c r="H282" s="61"/>
      <c r="I282" s="71" t="s">
        <v>94</v>
      </c>
      <c r="J282" s="113">
        <v>25000.0</v>
      </c>
      <c r="K282" s="63"/>
      <c r="L282" s="146"/>
      <c r="M282" s="189"/>
      <c r="N282" s="51" t="str">
        <f t="shared" si="17"/>
        <v/>
      </c>
      <c r="O282" s="52" t="str">
        <f t="shared" si="18"/>
        <v/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74"/>
      <c r="C283" s="175"/>
      <c r="D283" s="168"/>
      <c r="E283" s="168"/>
      <c r="F283" s="43"/>
      <c r="G283" s="60"/>
      <c r="H283" s="61"/>
      <c r="I283" s="71" t="s">
        <v>107</v>
      </c>
      <c r="J283" s="113">
        <v>25000.0</v>
      </c>
      <c r="K283" s="63"/>
      <c r="L283" s="146"/>
      <c r="M283" s="189"/>
      <c r="N283" s="51" t="str">
        <f t="shared" si="17"/>
        <v/>
      </c>
      <c r="O283" s="52" t="str">
        <f t="shared" si="18"/>
        <v/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74"/>
      <c r="C284" s="175"/>
      <c r="D284" s="168"/>
      <c r="E284" s="168"/>
      <c r="F284" s="43"/>
      <c r="G284" s="60"/>
      <c r="H284" s="61"/>
      <c r="I284" s="71" t="s">
        <v>19</v>
      </c>
      <c r="J284" s="118"/>
      <c r="K284" s="63"/>
      <c r="L284" s="66">
        <v>76500.0</v>
      </c>
      <c r="M284" s="189"/>
      <c r="N284" s="51" t="str">
        <f t="shared" si="17"/>
        <v/>
      </c>
      <c r="O284" s="52" t="str">
        <f t="shared" si="18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74"/>
      <c r="C285" s="175"/>
      <c r="D285" s="168"/>
      <c r="E285" s="168"/>
      <c r="F285" s="43"/>
      <c r="G285" s="70">
        <v>45686.0</v>
      </c>
      <c r="H285" s="61"/>
      <c r="I285" s="71" t="s">
        <v>34</v>
      </c>
      <c r="J285" s="113">
        <v>116100.0</v>
      </c>
      <c r="K285" s="63"/>
      <c r="L285" s="146"/>
      <c r="M285" s="189"/>
      <c r="N285" s="51" t="str">
        <f t="shared" si="17"/>
        <v/>
      </c>
      <c r="O285" s="52" t="str">
        <f t="shared" si="18"/>
        <v/>
      </c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74"/>
      <c r="C286" s="175"/>
      <c r="D286" s="168"/>
      <c r="E286" s="168"/>
      <c r="F286" s="43"/>
      <c r="G286" s="60"/>
      <c r="H286" s="61"/>
      <c r="I286" s="71" t="s">
        <v>39</v>
      </c>
      <c r="J286" s="113">
        <v>25000.0</v>
      </c>
      <c r="K286" s="63"/>
      <c r="L286" s="146"/>
      <c r="M286" s="189"/>
      <c r="N286" s="51" t="str">
        <f t="shared" si="17"/>
        <v/>
      </c>
      <c r="O286" s="52" t="str">
        <f t="shared" si="18"/>
        <v/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74"/>
      <c r="C287" s="175"/>
      <c r="D287" s="168"/>
      <c r="E287" s="168"/>
      <c r="F287" s="43"/>
      <c r="G287" s="123"/>
      <c r="H287" s="61"/>
      <c r="I287" s="71" t="s">
        <v>58</v>
      </c>
      <c r="J287" s="113">
        <v>39500.0</v>
      </c>
      <c r="K287" s="63"/>
      <c r="L287" s="146"/>
      <c r="M287" s="189"/>
      <c r="N287" s="51" t="str">
        <f t="shared" si="17"/>
        <v/>
      </c>
      <c r="O287" s="52" t="str">
        <f t="shared" si="18"/>
        <v/>
      </c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74"/>
      <c r="C288" s="175"/>
      <c r="D288" s="168"/>
      <c r="E288" s="168"/>
      <c r="F288" s="43"/>
      <c r="G288" s="60"/>
      <c r="H288" s="61"/>
      <c r="I288" s="71" t="s">
        <v>108</v>
      </c>
      <c r="J288" s="113">
        <v>20000.0</v>
      </c>
      <c r="K288" s="63"/>
      <c r="L288" s="146"/>
      <c r="M288" s="189"/>
      <c r="N288" s="51">
        <f t="shared" si="17"/>
        <v>20000</v>
      </c>
      <c r="O288" s="52" t="str">
        <f t="shared" si="18"/>
        <v> brisa sanchez</v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74"/>
      <c r="C289" s="175"/>
      <c r="D289" s="168"/>
      <c r="E289" s="168"/>
      <c r="F289" s="43"/>
      <c r="G289" s="60"/>
      <c r="H289" s="61"/>
      <c r="I289" s="71" t="s">
        <v>82</v>
      </c>
      <c r="J289" s="113">
        <v>20000.0</v>
      </c>
      <c r="K289" s="63"/>
      <c r="L289" s="146"/>
      <c r="M289" s="189"/>
      <c r="N289" s="51">
        <f t="shared" si="17"/>
        <v>20000</v>
      </c>
      <c r="O289" s="52" t="str">
        <f t="shared" si="18"/>
        <v> talia gomez</v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74"/>
      <c r="C290" s="175"/>
      <c r="D290" s="168"/>
      <c r="E290" s="168"/>
      <c r="F290" s="43"/>
      <c r="G290" s="60"/>
      <c r="H290" s="61"/>
      <c r="I290" s="71" t="s">
        <v>60</v>
      </c>
      <c r="J290" s="113">
        <v>18000.0</v>
      </c>
      <c r="K290" s="63"/>
      <c r="L290" s="146"/>
      <c r="M290" s="189"/>
      <c r="N290" s="51" t="str">
        <f t="shared" si="17"/>
        <v/>
      </c>
      <c r="O290" s="52" t="str">
        <f t="shared" si="18"/>
        <v/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74"/>
      <c r="C291" s="175"/>
      <c r="D291" s="168"/>
      <c r="E291" s="168"/>
      <c r="F291" s="43"/>
      <c r="G291" s="60"/>
      <c r="H291" s="61"/>
      <c r="I291" s="71" t="s">
        <v>94</v>
      </c>
      <c r="J291" s="113">
        <v>25000.0</v>
      </c>
      <c r="K291" s="63"/>
      <c r="L291" s="146"/>
      <c r="M291" s="189"/>
      <c r="N291" s="51" t="str">
        <f t="shared" si="17"/>
        <v/>
      </c>
      <c r="O291" s="52" t="str">
        <f t="shared" si="18"/>
        <v/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74"/>
      <c r="C292" s="175"/>
      <c r="D292" s="168"/>
      <c r="E292" s="168"/>
      <c r="F292" s="43"/>
      <c r="G292" s="60"/>
      <c r="H292" s="61"/>
      <c r="I292" s="71" t="s">
        <v>19</v>
      </c>
      <c r="J292" s="118"/>
      <c r="K292" s="63"/>
      <c r="L292" s="66">
        <v>56500.0</v>
      </c>
      <c r="M292" s="189"/>
      <c r="N292" s="51" t="str">
        <f t="shared" si="17"/>
        <v/>
      </c>
      <c r="O292" s="52" t="str">
        <f t="shared" si="18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74"/>
      <c r="C293" s="175"/>
      <c r="D293" s="168"/>
      <c r="E293" s="168"/>
      <c r="F293" s="43"/>
      <c r="G293" s="208">
        <v>45687.0</v>
      </c>
      <c r="H293" s="61"/>
      <c r="I293" s="71" t="s">
        <v>33</v>
      </c>
      <c r="J293" s="113">
        <v>9000.0</v>
      </c>
      <c r="K293" s="63"/>
      <c r="L293" s="146"/>
      <c r="M293" s="189"/>
      <c r="N293" s="51" t="str">
        <f t="shared" si="17"/>
        <v/>
      </c>
      <c r="O293" s="52" t="str">
        <f t="shared" si="18"/>
        <v/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74"/>
      <c r="C294" s="175"/>
      <c r="D294" s="168"/>
      <c r="E294" s="168"/>
      <c r="F294" s="43"/>
      <c r="G294" s="60"/>
      <c r="H294" s="61"/>
      <c r="I294" s="71" t="s">
        <v>37</v>
      </c>
      <c r="J294" s="113">
        <v>129470.0</v>
      </c>
      <c r="K294" s="63"/>
      <c r="L294" s="146"/>
      <c r="M294" s="189"/>
      <c r="N294" s="51" t="str">
        <f t="shared" si="17"/>
        <v/>
      </c>
      <c r="O294" s="52" t="str">
        <f t="shared" si="18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74"/>
      <c r="C295" s="175"/>
      <c r="D295" s="168"/>
      <c r="E295" s="168"/>
      <c r="F295" s="43"/>
      <c r="G295" s="60"/>
      <c r="H295" s="61"/>
      <c r="I295" s="71" t="s">
        <v>34</v>
      </c>
      <c r="J295" s="113">
        <v>82780.0</v>
      </c>
      <c r="K295" s="63"/>
      <c r="L295" s="146"/>
      <c r="M295" s="189"/>
      <c r="N295" s="51" t="str">
        <f t="shared" si="17"/>
        <v/>
      </c>
      <c r="O295" s="52" t="str">
        <f t="shared" si="18"/>
        <v/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74"/>
      <c r="C296" s="175"/>
      <c r="D296" s="168"/>
      <c r="E296" s="168"/>
      <c r="F296" s="43"/>
      <c r="G296" s="60"/>
      <c r="H296" s="61"/>
      <c r="I296" s="71" t="s">
        <v>42</v>
      </c>
      <c r="J296" s="113">
        <v>78000.0</v>
      </c>
      <c r="K296" s="63"/>
      <c r="L296" s="146"/>
      <c r="M296" s="189"/>
      <c r="N296" s="51" t="str">
        <f t="shared" si="17"/>
        <v/>
      </c>
      <c r="O296" s="52" t="str">
        <f t="shared" si="18"/>
        <v/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74"/>
      <c r="C297" s="175"/>
      <c r="D297" s="168"/>
      <c r="E297" s="168"/>
      <c r="F297" s="43"/>
      <c r="G297" s="60"/>
      <c r="H297" s="61"/>
      <c r="I297" s="71" t="s">
        <v>40</v>
      </c>
      <c r="J297" s="113">
        <v>99200.0</v>
      </c>
      <c r="K297" s="63"/>
      <c r="L297" s="146"/>
      <c r="M297" s="189"/>
      <c r="N297" s="51" t="str">
        <f t="shared" si="17"/>
        <v/>
      </c>
      <c r="O297" s="52" t="str">
        <f t="shared" si="18"/>
        <v/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74"/>
      <c r="C298" s="175"/>
      <c r="D298" s="168"/>
      <c r="E298" s="168"/>
      <c r="F298" s="43"/>
      <c r="G298" s="60"/>
      <c r="H298" s="61"/>
      <c r="I298" s="71" t="s">
        <v>74</v>
      </c>
      <c r="J298" s="113">
        <v>25000.0</v>
      </c>
      <c r="K298" s="63"/>
      <c r="L298" s="146"/>
      <c r="M298" s="189"/>
      <c r="N298" s="51" t="str">
        <f t="shared" si="17"/>
        <v/>
      </c>
      <c r="O298" s="52" t="str">
        <f t="shared" si="18"/>
        <v/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74"/>
      <c r="C299" s="175"/>
      <c r="D299" s="168"/>
      <c r="E299" s="168"/>
      <c r="F299" s="43"/>
      <c r="G299" s="60"/>
      <c r="H299" s="61"/>
      <c r="I299" s="71" t="s">
        <v>109</v>
      </c>
      <c r="J299" s="113">
        <v>6500.0</v>
      </c>
      <c r="K299" s="63"/>
      <c r="L299" s="146"/>
      <c r="M299" s="189"/>
      <c r="N299" s="51" t="str">
        <f t="shared" si="17"/>
        <v/>
      </c>
      <c r="O299" s="52" t="str">
        <f t="shared" si="18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74"/>
      <c r="C300" s="175"/>
      <c r="D300" s="168"/>
      <c r="E300" s="168"/>
      <c r="F300" s="43"/>
      <c r="G300" s="60"/>
      <c r="H300" s="61"/>
      <c r="I300" s="71" t="s">
        <v>19</v>
      </c>
      <c r="J300" s="118"/>
      <c r="K300" s="63"/>
      <c r="L300" s="66">
        <v>51000.0</v>
      </c>
      <c r="M300" s="189"/>
      <c r="N300" s="51" t="str">
        <f t="shared" si="17"/>
        <v/>
      </c>
      <c r="O300" s="52" t="str">
        <f t="shared" si="18"/>
        <v/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74"/>
      <c r="C301" s="175"/>
      <c r="D301" s="168"/>
      <c r="E301" s="168"/>
      <c r="F301" s="43"/>
      <c r="G301" s="70">
        <v>45688.0</v>
      </c>
      <c r="H301" s="61"/>
      <c r="I301" s="71" t="s">
        <v>29</v>
      </c>
      <c r="J301" s="113">
        <v>3600000.0</v>
      </c>
      <c r="K301" s="63"/>
      <c r="L301" s="146"/>
      <c r="M301" s="189"/>
      <c r="N301" s="51" t="str">
        <f t="shared" si="17"/>
        <v/>
      </c>
      <c r="O301" s="52" t="str">
        <f t="shared" si="18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74"/>
      <c r="C302" s="175"/>
      <c r="D302" s="168"/>
      <c r="E302" s="168"/>
      <c r="F302" s="43"/>
      <c r="G302" s="70">
        <v>45688.0</v>
      </c>
      <c r="H302" s="61"/>
      <c r="I302" s="71" t="s">
        <v>34</v>
      </c>
      <c r="J302" s="113">
        <v>112990.0</v>
      </c>
      <c r="K302" s="63"/>
      <c r="L302" s="146"/>
      <c r="M302" s="189"/>
      <c r="N302" s="51" t="str">
        <f t="shared" si="17"/>
        <v/>
      </c>
      <c r="O302" s="52" t="str">
        <f t="shared" si="18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74"/>
      <c r="C303" s="175"/>
      <c r="D303" s="168"/>
      <c r="E303" s="168"/>
      <c r="F303" s="43"/>
      <c r="G303" s="60"/>
      <c r="H303" s="61"/>
      <c r="I303" s="71" t="s">
        <v>110</v>
      </c>
      <c r="J303" s="113">
        <v>73000.0</v>
      </c>
      <c r="K303" s="63"/>
      <c r="L303" s="146"/>
      <c r="M303" s="189"/>
      <c r="N303" s="51" t="str">
        <f t="shared" si="17"/>
        <v/>
      </c>
      <c r="O303" s="52" t="str">
        <f t="shared" si="18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74"/>
      <c r="C304" s="175"/>
      <c r="D304" s="168"/>
      <c r="E304" s="168"/>
      <c r="F304" s="43"/>
      <c r="G304" s="60"/>
      <c r="H304" s="61"/>
      <c r="I304" s="71" t="s">
        <v>37</v>
      </c>
      <c r="J304" s="113">
        <v>64448.0</v>
      </c>
      <c r="K304" s="63"/>
      <c r="L304" s="146"/>
      <c r="M304" s="189"/>
      <c r="N304" s="51" t="str">
        <f t="shared" si="17"/>
        <v/>
      </c>
      <c r="O304" s="52" t="str">
        <f t="shared" si="18"/>
        <v/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74"/>
      <c r="C305" s="175"/>
      <c r="D305" s="168"/>
      <c r="E305" s="168"/>
      <c r="F305" s="43"/>
      <c r="G305" s="60"/>
      <c r="H305" s="61"/>
      <c r="I305" s="71" t="s">
        <v>111</v>
      </c>
      <c r="J305" s="113">
        <v>25000.0</v>
      </c>
      <c r="K305" s="63"/>
      <c r="L305" s="146"/>
      <c r="M305" s="189"/>
      <c r="N305" s="51" t="str">
        <f t="shared" si="17"/>
        <v/>
      </c>
      <c r="O305" s="52" t="str">
        <f t="shared" si="18"/>
        <v/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74"/>
      <c r="C306" s="175"/>
      <c r="D306" s="168"/>
      <c r="E306" s="168"/>
      <c r="F306" s="43"/>
      <c r="G306" s="201"/>
      <c r="H306" s="61"/>
      <c r="I306" s="71" t="s">
        <v>74</v>
      </c>
      <c r="J306" s="113">
        <v>25000.0</v>
      </c>
      <c r="K306" s="63"/>
      <c r="L306" s="146"/>
      <c r="M306" s="189"/>
      <c r="N306" s="51" t="str">
        <f t="shared" si="17"/>
        <v/>
      </c>
      <c r="O306" s="52" t="str">
        <f t="shared" si="18"/>
        <v/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74"/>
      <c r="C307" s="175"/>
      <c r="D307" s="168"/>
      <c r="E307" s="168"/>
      <c r="F307" s="43"/>
      <c r="G307" s="60"/>
      <c r="H307" s="61"/>
      <c r="I307" s="71" t="s">
        <v>111</v>
      </c>
      <c r="J307" s="113">
        <v>25000.0</v>
      </c>
      <c r="K307" s="63"/>
      <c r="L307" s="146"/>
      <c r="M307" s="189"/>
      <c r="N307" s="51" t="str">
        <f t="shared" si="17"/>
        <v/>
      </c>
      <c r="O307" s="52" t="str">
        <f t="shared" si="18"/>
        <v/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74"/>
      <c r="C308" s="175"/>
      <c r="D308" s="168"/>
      <c r="E308" s="168"/>
      <c r="F308" s="43"/>
      <c r="G308" s="60"/>
      <c r="H308" s="61"/>
      <c r="I308" s="71" t="s">
        <v>19</v>
      </c>
      <c r="J308" s="118"/>
      <c r="K308" s="63"/>
      <c r="L308" s="66">
        <v>39500.0</v>
      </c>
      <c r="M308" s="189"/>
      <c r="N308" s="51" t="str">
        <f t="shared" si="17"/>
        <v/>
      </c>
      <c r="O308" s="52" t="str">
        <f t="shared" si="18"/>
        <v/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74"/>
      <c r="C309" s="175"/>
      <c r="D309" s="168"/>
      <c r="E309" s="168"/>
      <c r="F309" s="43"/>
      <c r="G309" s="60"/>
      <c r="H309" s="61"/>
      <c r="I309" s="71" t="s">
        <v>19</v>
      </c>
      <c r="J309" s="118"/>
      <c r="K309" s="63"/>
      <c r="L309" s="66">
        <v>11000.0</v>
      </c>
      <c r="M309" s="189"/>
      <c r="N309" s="51" t="str">
        <f t="shared" si="17"/>
        <v/>
      </c>
      <c r="O309" s="52" t="str">
        <f t="shared" si="18"/>
        <v/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74"/>
      <c r="C310" s="175"/>
      <c r="D310" s="168"/>
      <c r="E310" s="168"/>
      <c r="F310" s="43"/>
      <c r="G310" s="60"/>
      <c r="H310" s="61"/>
      <c r="I310" s="209"/>
      <c r="J310" s="118"/>
      <c r="K310" s="63"/>
      <c r="L310" s="146"/>
      <c r="M310" s="189"/>
      <c r="N310" s="51" t="str">
        <f t="shared" si="17"/>
        <v/>
      </c>
      <c r="O310" s="52" t="str">
        <f t="shared" si="18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74"/>
      <c r="C311" s="175"/>
      <c r="D311" s="168"/>
      <c r="E311" s="168"/>
      <c r="F311" s="43"/>
      <c r="G311" s="60"/>
      <c r="H311" s="61"/>
      <c r="I311" s="62"/>
      <c r="J311" s="118"/>
      <c r="K311" s="63"/>
      <c r="L311" s="146"/>
      <c r="M311" s="189"/>
      <c r="N311" s="51" t="str">
        <f t="shared" si="17"/>
        <v/>
      </c>
      <c r="O311" s="52" t="str">
        <f t="shared" si="18"/>
        <v/>
      </c>
      <c r="P311" s="199">
        <v>3315.0</v>
      </c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74"/>
      <c r="C312" s="175"/>
      <c r="D312" s="168"/>
      <c r="E312" s="168"/>
      <c r="F312" s="43"/>
      <c r="G312" s="60"/>
      <c r="H312" s="61"/>
      <c r="I312" s="62"/>
      <c r="J312" s="118"/>
      <c r="K312" s="63"/>
      <c r="L312" s="146"/>
      <c r="M312" s="189"/>
      <c r="N312" s="51" t="str">
        <f t="shared" si="17"/>
        <v/>
      </c>
      <c r="O312" s="52" t="str">
        <f t="shared" si="18"/>
        <v/>
      </c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74"/>
      <c r="C313" s="175"/>
      <c r="D313" s="168"/>
      <c r="E313" s="168"/>
      <c r="F313" s="43"/>
      <c r="G313" s="60"/>
      <c r="H313" s="61"/>
      <c r="I313" s="62"/>
      <c r="J313" s="118"/>
      <c r="K313" s="63"/>
      <c r="L313" s="146"/>
      <c r="M313" s="189"/>
      <c r="N313" s="51" t="str">
        <f t="shared" si="17"/>
        <v/>
      </c>
      <c r="O313" s="52" t="str">
        <f t="shared" si="18"/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74"/>
      <c r="C314" s="175"/>
      <c r="D314" s="168"/>
      <c r="E314" s="168"/>
      <c r="F314" s="43"/>
      <c r="G314" s="60"/>
      <c r="H314" s="61"/>
      <c r="I314" s="62"/>
      <c r="J314" s="118"/>
      <c r="K314" s="63"/>
      <c r="L314" s="146"/>
      <c r="M314" s="189"/>
      <c r="N314" s="51" t="str">
        <f t="shared" si="17"/>
        <v/>
      </c>
      <c r="O314" s="52" t="str">
        <f t="shared" si="18"/>
        <v/>
      </c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74"/>
      <c r="C315" s="175"/>
      <c r="D315" s="168"/>
      <c r="E315" s="168"/>
      <c r="F315" s="43"/>
      <c r="G315" s="60"/>
      <c r="H315" s="61"/>
      <c r="I315" s="62"/>
      <c r="J315" s="118"/>
      <c r="K315" s="63"/>
      <c r="L315" s="146"/>
      <c r="M315" s="189"/>
      <c r="N315" s="51" t="str">
        <f t="shared" si="17"/>
        <v/>
      </c>
      <c r="O315" s="52" t="str">
        <f t="shared" si="18"/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74"/>
      <c r="C316" s="175"/>
      <c r="D316" s="168"/>
      <c r="E316" s="168"/>
      <c r="F316" s="43"/>
      <c r="G316" s="60"/>
      <c r="H316" s="61"/>
      <c r="I316" s="62"/>
      <c r="J316" s="118"/>
      <c r="K316" s="63"/>
      <c r="L316" s="146"/>
      <c r="M316" s="189"/>
      <c r="N316" s="51" t="str">
        <f t="shared" si="17"/>
        <v/>
      </c>
      <c r="O316" s="52" t="str">
        <f t="shared" si="18"/>
        <v/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74"/>
      <c r="C317" s="175"/>
      <c r="D317" s="168"/>
      <c r="E317" s="168"/>
      <c r="F317" s="43"/>
      <c r="G317" s="60"/>
      <c r="H317" s="61"/>
      <c r="I317" s="62"/>
      <c r="J317" s="118"/>
      <c r="K317" s="63"/>
      <c r="L317" s="146"/>
      <c r="M317" s="189"/>
      <c r="N317" s="51" t="str">
        <f t="shared" si="17"/>
        <v/>
      </c>
      <c r="O317" s="52" t="str">
        <f t="shared" si="18"/>
        <v/>
      </c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74"/>
      <c r="C318" s="175"/>
      <c r="D318" s="168"/>
      <c r="E318" s="168"/>
      <c r="F318" s="43"/>
      <c r="G318" s="60"/>
      <c r="H318" s="61"/>
      <c r="I318" s="62"/>
      <c r="J318" s="118"/>
      <c r="K318" s="63"/>
      <c r="L318" s="146"/>
      <c r="M318" s="189"/>
      <c r="N318" s="51" t="str">
        <f t="shared" si="17"/>
        <v/>
      </c>
      <c r="O318" s="52" t="str">
        <f t="shared" si="18"/>
        <v/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74"/>
      <c r="C319" s="175"/>
      <c r="D319" s="168"/>
      <c r="E319" s="168"/>
      <c r="F319" s="43"/>
      <c r="G319" s="60"/>
      <c r="H319" s="61"/>
      <c r="I319" s="62"/>
      <c r="J319" s="118"/>
      <c r="K319" s="63"/>
      <c r="L319" s="146"/>
      <c r="M319" s="189"/>
      <c r="N319" s="51" t="str">
        <f t="shared" si="17"/>
        <v/>
      </c>
      <c r="O319" s="52" t="str">
        <f t="shared" si="18"/>
        <v/>
      </c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74"/>
      <c r="C320" s="175"/>
      <c r="D320" s="168"/>
      <c r="E320" s="168"/>
      <c r="F320" s="43"/>
      <c r="G320" s="123"/>
      <c r="H320" s="61"/>
      <c r="I320" s="62"/>
      <c r="J320" s="118"/>
      <c r="K320" s="63"/>
      <c r="L320" s="146"/>
      <c r="M320" s="189"/>
      <c r="N320" s="51" t="str">
        <f t="shared" si="17"/>
        <v/>
      </c>
      <c r="O320" s="52" t="str">
        <f t="shared" si="18"/>
        <v/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74"/>
      <c r="C321" s="175"/>
      <c r="D321" s="168"/>
      <c r="E321" s="168"/>
      <c r="F321" s="43"/>
      <c r="G321" s="60"/>
      <c r="H321" s="61"/>
      <c r="I321" s="62"/>
      <c r="J321" s="118"/>
      <c r="K321" s="63"/>
      <c r="L321" s="146"/>
      <c r="M321" s="189"/>
      <c r="N321" s="51" t="str">
        <f t="shared" si="17"/>
        <v/>
      </c>
      <c r="O321" s="52" t="str">
        <f t="shared" si="18"/>
        <v/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74"/>
      <c r="C322" s="175"/>
      <c r="D322" s="168"/>
      <c r="E322" s="168"/>
      <c r="F322" s="43"/>
      <c r="G322" s="60"/>
      <c r="H322" s="61"/>
      <c r="I322" s="62"/>
      <c r="J322" s="118"/>
      <c r="K322" s="63"/>
      <c r="L322" s="146"/>
      <c r="M322" s="189"/>
      <c r="N322" s="51" t="str">
        <f t="shared" si="17"/>
        <v/>
      </c>
      <c r="O322" s="52" t="str">
        <f t="shared" si="18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74"/>
      <c r="C323" s="175"/>
      <c r="D323" s="168"/>
      <c r="E323" s="168"/>
      <c r="F323" s="43"/>
      <c r="G323" s="60"/>
      <c r="H323" s="61"/>
      <c r="I323" s="62"/>
      <c r="J323" s="118"/>
      <c r="K323" s="63"/>
      <c r="L323" s="146"/>
      <c r="M323" s="189"/>
      <c r="N323" s="51" t="str">
        <f t="shared" si="17"/>
        <v/>
      </c>
      <c r="O323" s="52" t="str">
        <f t="shared" si="18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74"/>
      <c r="C324" s="175"/>
      <c r="D324" s="168"/>
      <c r="E324" s="168"/>
      <c r="F324" s="43"/>
      <c r="G324" s="60"/>
      <c r="H324" s="61"/>
      <c r="I324" s="62"/>
      <c r="J324" s="118"/>
      <c r="K324" s="63"/>
      <c r="L324" s="146"/>
      <c r="M324" s="189"/>
      <c r="N324" s="51" t="str">
        <f t="shared" si="17"/>
        <v/>
      </c>
      <c r="O324" s="52" t="str">
        <f t="shared" si="18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74"/>
      <c r="C325" s="175"/>
      <c r="D325" s="168"/>
      <c r="E325" s="168"/>
      <c r="F325" s="43"/>
      <c r="G325" s="60"/>
      <c r="H325" s="61"/>
      <c r="I325" s="62"/>
      <c r="J325" s="118"/>
      <c r="K325" s="63"/>
      <c r="L325" s="146"/>
      <c r="M325" s="189"/>
      <c r="N325" s="51" t="str">
        <f t="shared" si="17"/>
        <v/>
      </c>
      <c r="O325" s="52" t="str">
        <f t="shared" si="18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74"/>
      <c r="C326" s="175"/>
      <c r="D326" s="168"/>
      <c r="E326" s="168"/>
      <c r="F326" s="43"/>
      <c r="G326" s="123"/>
      <c r="H326" s="61"/>
      <c r="I326" s="62"/>
      <c r="J326" s="118"/>
      <c r="K326" s="63"/>
      <c r="L326" s="146"/>
      <c r="M326" s="189"/>
      <c r="N326" s="51" t="str">
        <f t="shared" si="17"/>
        <v/>
      </c>
      <c r="O326" s="52" t="str">
        <f t="shared" si="18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74"/>
      <c r="C327" s="175"/>
      <c r="D327" s="168"/>
      <c r="E327" s="168"/>
      <c r="F327" s="43"/>
      <c r="G327" s="123"/>
      <c r="H327" s="61"/>
      <c r="I327" s="62"/>
      <c r="J327" s="118"/>
      <c r="K327" s="63"/>
      <c r="L327" s="146"/>
      <c r="M327" s="189"/>
      <c r="N327" s="51" t="str">
        <f t="shared" si="17"/>
        <v/>
      </c>
      <c r="O327" s="52" t="str">
        <f t="shared" si="18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74"/>
      <c r="C328" s="175"/>
      <c r="D328" s="168"/>
      <c r="E328" s="168"/>
      <c r="F328" s="43"/>
      <c r="G328" s="60"/>
      <c r="H328" s="61"/>
      <c r="I328" s="62"/>
      <c r="J328" s="118"/>
      <c r="K328" s="63"/>
      <c r="L328" s="146"/>
      <c r="M328" s="189"/>
      <c r="N328" s="51" t="str">
        <f t="shared" si="17"/>
        <v/>
      </c>
      <c r="O328" s="52" t="str">
        <f t="shared" si="18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74"/>
      <c r="C329" s="175"/>
      <c r="D329" s="168"/>
      <c r="E329" s="168"/>
      <c r="F329" s="43"/>
      <c r="G329" s="60"/>
      <c r="H329" s="61"/>
      <c r="I329" s="62"/>
      <c r="J329" s="118"/>
      <c r="K329" s="63"/>
      <c r="L329" s="146"/>
      <c r="M329" s="189"/>
      <c r="N329" s="51" t="str">
        <f t="shared" si="17"/>
        <v/>
      </c>
      <c r="O329" s="52" t="str">
        <f t="shared" si="18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74"/>
      <c r="C330" s="175"/>
      <c r="D330" s="168"/>
      <c r="E330" s="168"/>
      <c r="F330" s="43"/>
      <c r="G330" s="60"/>
      <c r="H330" s="61"/>
      <c r="I330" s="62"/>
      <c r="J330" s="118"/>
      <c r="K330" s="63"/>
      <c r="L330" s="146"/>
      <c r="M330" s="189"/>
      <c r="N330" s="51" t="str">
        <f t="shared" si="17"/>
        <v/>
      </c>
      <c r="O330" s="52" t="str">
        <f t="shared" si="18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74"/>
      <c r="C331" s="175"/>
      <c r="D331" s="168"/>
      <c r="E331" s="168"/>
      <c r="F331" s="43"/>
      <c r="G331" s="60"/>
      <c r="H331" s="61"/>
      <c r="I331" s="62"/>
      <c r="J331" s="118"/>
      <c r="K331" s="63"/>
      <c r="L331" s="146"/>
      <c r="M331" s="189"/>
      <c r="N331" s="51" t="str">
        <f t="shared" si="17"/>
        <v/>
      </c>
      <c r="O331" s="52" t="str">
        <f t="shared" si="18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74"/>
      <c r="C332" s="175"/>
      <c r="D332" s="168"/>
      <c r="E332" s="168"/>
      <c r="F332" s="43"/>
      <c r="G332" s="60"/>
      <c r="H332" s="101"/>
      <c r="I332" s="62"/>
      <c r="J332" s="118"/>
      <c r="K332" s="63"/>
      <c r="L332" s="146"/>
      <c r="M332" s="189"/>
      <c r="N332" s="51" t="str">
        <f t="shared" si="17"/>
        <v/>
      </c>
      <c r="O332" s="52" t="str">
        <f t="shared" si="18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74"/>
      <c r="C333" s="175"/>
      <c r="D333" s="168"/>
      <c r="E333" s="168"/>
      <c r="F333" s="43"/>
      <c r="G333" s="60"/>
      <c r="H333" s="61"/>
      <c r="I333" s="62"/>
      <c r="J333" s="118"/>
      <c r="K333" s="63"/>
      <c r="L333" s="146"/>
      <c r="M333" s="189"/>
      <c r="N333" s="51" t="str">
        <f t="shared" si="17"/>
        <v/>
      </c>
      <c r="O333" s="52" t="str">
        <f t="shared" si="18"/>
        <v/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74"/>
      <c r="C334" s="175"/>
      <c r="D334" s="168"/>
      <c r="E334" s="168"/>
      <c r="F334" s="43"/>
      <c r="G334" s="60"/>
      <c r="H334" s="61"/>
      <c r="I334" s="62"/>
      <c r="J334" s="118"/>
      <c r="K334" s="63"/>
      <c r="L334" s="146"/>
      <c r="M334" s="189"/>
      <c r="N334" s="51" t="str">
        <f t="shared" si="17"/>
        <v/>
      </c>
      <c r="O334" s="52" t="str">
        <f t="shared" si="18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74"/>
      <c r="C335" s="175"/>
      <c r="D335" s="168"/>
      <c r="E335" s="168"/>
      <c r="F335" s="43"/>
      <c r="G335" s="60"/>
      <c r="H335" s="61"/>
      <c r="I335" s="62"/>
      <c r="J335" s="118"/>
      <c r="K335" s="63"/>
      <c r="L335" s="146"/>
      <c r="M335" s="189"/>
      <c r="N335" s="51" t="str">
        <f t="shared" si="17"/>
        <v/>
      </c>
      <c r="O335" s="52" t="str">
        <f t="shared" si="18"/>
        <v/>
      </c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74"/>
      <c r="C336" s="175"/>
      <c r="D336" s="168"/>
      <c r="E336" s="168"/>
      <c r="F336" s="43"/>
      <c r="G336" s="60"/>
      <c r="H336" s="61"/>
      <c r="I336" s="62"/>
      <c r="J336" s="118"/>
      <c r="K336" s="63"/>
      <c r="L336" s="146"/>
      <c r="M336" s="189"/>
      <c r="N336" s="51" t="str">
        <f t="shared" si="17"/>
        <v/>
      </c>
      <c r="O336" s="52" t="str">
        <f t="shared" si="18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0" customHeight="1">
      <c r="A337" s="54"/>
      <c r="B337" s="174"/>
      <c r="C337" s="175"/>
      <c r="D337" s="168"/>
      <c r="E337" s="168"/>
      <c r="F337" s="43"/>
      <c r="G337" s="60"/>
      <c r="H337" s="61"/>
      <c r="I337" s="62"/>
      <c r="J337" s="118"/>
      <c r="K337" s="63"/>
      <c r="L337" s="146"/>
      <c r="M337" s="189"/>
      <c r="N337" s="51" t="str">
        <f t="shared" si="17"/>
        <v/>
      </c>
      <c r="O337" s="52" t="str">
        <f t="shared" si="18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0" customHeight="1">
      <c r="A338" s="54"/>
      <c r="B338" s="174"/>
      <c r="C338" s="175"/>
      <c r="D338" s="168"/>
      <c r="E338" s="168"/>
      <c r="F338" s="43"/>
      <c r="G338" s="60"/>
      <c r="H338" s="61"/>
      <c r="I338" s="62"/>
      <c r="J338" s="118"/>
      <c r="K338" s="63"/>
      <c r="L338" s="146"/>
      <c r="M338" s="189"/>
      <c r="N338" s="51" t="str">
        <f t="shared" si="17"/>
        <v/>
      </c>
      <c r="O338" s="52" t="str">
        <f t="shared" si="18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0" customHeight="1">
      <c r="A339" s="54"/>
      <c r="B339" s="174"/>
      <c r="C339" s="175"/>
      <c r="D339" s="168"/>
      <c r="E339" s="168"/>
      <c r="F339" s="43"/>
      <c r="G339" s="60"/>
      <c r="H339" s="61"/>
      <c r="I339" s="62"/>
      <c r="J339" s="118"/>
      <c r="K339" s="63"/>
      <c r="L339" s="146"/>
      <c r="M339" s="189"/>
      <c r="N339" s="51" t="str">
        <f t="shared" si="17"/>
        <v/>
      </c>
      <c r="O339" s="52" t="str">
        <f t="shared" si="18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0" customHeight="1">
      <c r="A340" s="54"/>
      <c r="B340" s="174"/>
      <c r="C340" s="175"/>
      <c r="D340" s="168"/>
      <c r="E340" s="168"/>
      <c r="F340" s="43"/>
      <c r="G340" s="60"/>
      <c r="H340" s="61"/>
      <c r="I340" s="62"/>
      <c r="J340" s="118"/>
      <c r="K340" s="63"/>
      <c r="L340" s="146"/>
      <c r="M340" s="189"/>
      <c r="N340" s="51" t="str">
        <f t="shared" si="17"/>
        <v/>
      </c>
      <c r="O340" s="52" t="str">
        <f t="shared" si="18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74"/>
      <c r="C341" s="175"/>
      <c r="D341" s="168"/>
      <c r="E341" s="168"/>
      <c r="F341" s="43"/>
      <c r="G341" s="60"/>
      <c r="H341" s="61"/>
      <c r="I341" s="62"/>
      <c r="J341" s="118"/>
      <c r="K341" s="63"/>
      <c r="L341" s="146"/>
      <c r="M341" s="189"/>
      <c r="N341" s="51" t="str">
        <f t="shared" si="17"/>
        <v/>
      </c>
      <c r="O341" s="52" t="str">
        <f t="shared" si="18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74"/>
      <c r="C342" s="175"/>
      <c r="D342" s="168"/>
      <c r="E342" s="168"/>
      <c r="F342" s="43"/>
      <c r="G342" s="60"/>
      <c r="H342" s="61"/>
      <c r="I342" s="62"/>
      <c r="J342" s="118"/>
      <c r="K342" s="63"/>
      <c r="L342" s="146"/>
      <c r="M342" s="189"/>
      <c r="N342" s="51" t="str">
        <f t="shared" si="17"/>
        <v/>
      </c>
      <c r="O342" s="52" t="str">
        <f t="shared" si="18"/>
        <v/>
      </c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74"/>
      <c r="C343" s="175"/>
      <c r="D343" s="168"/>
      <c r="E343" s="168"/>
      <c r="F343" s="43"/>
      <c r="G343" s="60"/>
      <c r="H343" s="61"/>
      <c r="I343" s="62"/>
      <c r="J343" s="118"/>
      <c r="K343" s="63"/>
      <c r="L343" s="146"/>
      <c r="M343" s="189"/>
      <c r="N343" s="51" t="str">
        <f t="shared" si="17"/>
        <v/>
      </c>
      <c r="O343" s="52" t="str">
        <f t="shared" si="18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74"/>
      <c r="C344" s="175"/>
      <c r="D344" s="168"/>
      <c r="E344" s="168"/>
      <c r="F344" s="43"/>
      <c r="G344" s="60"/>
      <c r="H344" s="61"/>
      <c r="I344" s="62"/>
      <c r="J344" s="118"/>
      <c r="K344" s="63"/>
      <c r="L344" s="146"/>
      <c r="M344" s="189"/>
      <c r="N344" s="51" t="str">
        <f t="shared" si="17"/>
        <v/>
      </c>
      <c r="O344" s="52" t="str">
        <f t="shared" si="18"/>
        <v/>
      </c>
      <c r="P344" s="199">
        <v>3315.0</v>
      </c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74"/>
      <c r="C345" s="175"/>
      <c r="D345" s="168"/>
      <c r="E345" s="168"/>
      <c r="F345" s="43"/>
      <c r="G345" s="60"/>
      <c r="H345" s="61"/>
      <c r="I345" s="62"/>
      <c r="J345" s="118"/>
      <c r="K345" s="63"/>
      <c r="L345" s="146"/>
      <c r="M345" s="189"/>
      <c r="N345" s="51" t="str">
        <f t="shared" si="17"/>
        <v/>
      </c>
      <c r="O345" s="52" t="str">
        <f t="shared" si="18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74"/>
      <c r="C346" s="175"/>
      <c r="D346" s="168"/>
      <c r="E346" s="168"/>
      <c r="F346" s="43"/>
      <c r="G346" s="60"/>
      <c r="H346" s="61"/>
      <c r="I346" s="62"/>
      <c r="J346" s="118"/>
      <c r="K346" s="63"/>
      <c r="L346" s="146"/>
      <c r="M346" s="189"/>
      <c r="N346" s="51" t="str">
        <f t="shared" si="17"/>
        <v/>
      </c>
      <c r="O346" s="52" t="str">
        <f t="shared" si="18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74"/>
      <c r="C347" s="175"/>
      <c r="D347" s="168"/>
      <c r="E347" s="168"/>
      <c r="F347" s="43"/>
      <c r="G347" s="60"/>
      <c r="H347" s="61"/>
      <c r="I347" s="62"/>
      <c r="J347" s="118"/>
      <c r="K347" s="63"/>
      <c r="L347" s="146"/>
      <c r="M347" s="189"/>
      <c r="N347" s="51" t="str">
        <f t="shared" si="17"/>
        <v/>
      </c>
      <c r="O347" s="52" t="str">
        <f t="shared" si="18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74"/>
      <c r="C348" s="175"/>
      <c r="D348" s="168"/>
      <c r="E348" s="168"/>
      <c r="F348" s="43"/>
      <c r="G348" s="60"/>
      <c r="H348" s="61"/>
      <c r="I348" s="62"/>
      <c r="J348" s="118"/>
      <c r="K348" s="63"/>
      <c r="L348" s="146"/>
      <c r="M348" s="189"/>
      <c r="N348" s="51" t="str">
        <f t="shared" si="17"/>
        <v/>
      </c>
      <c r="O348" s="52" t="str">
        <f t="shared" si="18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74"/>
      <c r="C349" s="175"/>
      <c r="D349" s="168"/>
      <c r="E349" s="168"/>
      <c r="F349" s="43"/>
      <c r="G349" s="60"/>
      <c r="H349" s="61"/>
      <c r="I349" s="62"/>
      <c r="J349" s="118"/>
      <c r="K349" s="63"/>
      <c r="L349" s="146"/>
      <c r="M349" s="189"/>
      <c r="N349" s="51" t="str">
        <f t="shared" si="17"/>
        <v/>
      </c>
      <c r="O349" s="52" t="str">
        <f t="shared" si="18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74"/>
      <c r="C350" s="175"/>
      <c r="D350" s="168"/>
      <c r="E350" s="168"/>
      <c r="F350" s="43"/>
      <c r="G350" s="60"/>
      <c r="H350" s="61"/>
      <c r="I350" s="62"/>
      <c r="J350" s="118"/>
      <c r="K350" s="63"/>
      <c r="L350" s="146"/>
      <c r="M350" s="189"/>
      <c r="N350" s="51" t="str">
        <f t="shared" si="17"/>
        <v/>
      </c>
      <c r="O350" s="52" t="str">
        <f t="shared" si="18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74"/>
      <c r="C351" s="175"/>
      <c r="D351" s="168"/>
      <c r="E351" s="168"/>
      <c r="F351" s="43"/>
      <c r="G351" s="60"/>
      <c r="H351" s="61"/>
      <c r="I351" s="62"/>
      <c r="J351" s="118"/>
      <c r="K351" s="63"/>
      <c r="L351" s="146"/>
      <c r="M351" s="189"/>
      <c r="N351" s="51" t="str">
        <f t="shared" si="17"/>
        <v/>
      </c>
      <c r="O351" s="52" t="str">
        <f t="shared" si="18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74"/>
      <c r="C352" s="175"/>
      <c r="D352" s="168"/>
      <c r="E352" s="168"/>
      <c r="F352" s="43"/>
      <c r="G352" s="210"/>
      <c r="H352" s="61"/>
      <c r="I352" s="62"/>
      <c r="J352" s="118"/>
      <c r="K352" s="63"/>
      <c r="L352" s="146"/>
      <c r="M352" s="189"/>
      <c r="N352" s="51" t="str">
        <f t="shared" si="17"/>
        <v/>
      </c>
      <c r="O352" s="52" t="str">
        <f t="shared" si="18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74"/>
      <c r="C353" s="175"/>
      <c r="D353" s="168"/>
      <c r="E353" s="168"/>
      <c r="F353" s="43"/>
      <c r="G353" s="60"/>
      <c r="H353" s="61"/>
      <c r="I353" s="62"/>
      <c r="J353" s="118"/>
      <c r="K353" s="63"/>
      <c r="L353" s="146"/>
      <c r="M353" s="189"/>
      <c r="N353" s="51" t="str">
        <f t="shared" si="17"/>
        <v/>
      </c>
      <c r="O353" s="52" t="str">
        <f t="shared" si="18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74"/>
      <c r="C354" s="175"/>
      <c r="D354" s="168"/>
      <c r="E354" s="168"/>
      <c r="F354" s="43"/>
      <c r="G354" s="60"/>
      <c r="H354" s="61"/>
      <c r="I354" s="62"/>
      <c r="J354" s="118"/>
      <c r="K354" s="63"/>
      <c r="L354" s="146"/>
      <c r="M354" s="189"/>
      <c r="N354" s="51" t="str">
        <f t="shared" si="17"/>
        <v/>
      </c>
      <c r="O354" s="52" t="str">
        <f t="shared" si="18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74"/>
      <c r="C355" s="175"/>
      <c r="D355" s="168"/>
      <c r="E355" s="168"/>
      <c r="F355" s="43"/>
      <c r="G355" s="60"/>
      <c r="H355" s="61"/>
      <c r="I355" s="62"/>
      <c r="J355" s="118"/>
      <c r="K355" s="63"/>
      <c r="L355" s="146"/>
      <c r="M355" s="189"/>
      <c r="N355" s="51" t="str">
        <f t="shared" si="17"/>
        <v/>
      </c>
      <c r="O355" s="52" t="str">
        <f t="shared" si="18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74"/>
      <c r="C356" s="175"/>
      <c r="D356" s="168"/>
      <c r="E356" s="168"/>
      <c r="F356" s="43"/>
      <c r="G356" s="60"/>
      <c r="H356" s="61"/>
      <c r="I356" s="62"/>
      <c r="J356" s="118"/>
      <c r="K356" s="63"/>
      <c r="L356" s="146"/>
      <c r="M356" s="189"/>
      <c r="N356" s="51" t="str">
        <f t="shared" si="17"/>
        <v/>
      </c>
      <c r="O356" s="52" t="str">
        <f t="shared" si="18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74"/>
      <c r="C357" s="175"/>
      <c r="D357" s="168"/>
      <c r="E357" s="168"/>
      <c r="F357" s="43"/>
      <c r="G357" s="60"/>
      <c r="H357" s="61"/>
      <c r="I357" s="62"/>
      <c r="J357" s="118"/>
      <c r="K357" s="63"/>
      <c r="L357" s="146"/>
      <c r="M357" s="189"/>
      <c r="N357" s="51" t="str">
        <f t="shared" si="17"/>
        <v/>
      </c>
      <c r="O357" s="52" t="str">
        <f t="shared" si="18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74"/>
      <c r="C358" s="175"/>
      <c r="D358" s="168"/>
      <c r="E358" s="168"/>
      <c r="F358" s="43"/>
      <c r="G358" s="60"/>
      <c r="H358" s="61"/>
      <c r="I358" s="62"/>
      <c r="J358" s="118"/>
      <c r="K358" s="63"/>
      <c r="L358" s="146"/>
      <c r="M358" s="189"/>
      <c r="N358" s="51" t="str">
        <f t="shared" si="17"/>
        <v/>
      </c>
      <c r="O358" s="52" t="str">
        <f t="shared" si="18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74"/>
      <c r="C359" s="175"/>
      <c r="D359" s="168"/>
      <c r="E359" s="168"/>
      <c r="F359" s="43"/>
      <c r="G359" s="60"/>
      <c r="H359" s="61"/>
      <c r="I359" s="62"/>
      <c r="J359" s="118"/>
      <c r="K359" s="63"/>
      <c r="L359" s="146"/>
      <c r="M359" s="189"/>
      <c r="N359" s="51" t="str">
        <f t="shared" si="17"/>
        <v/>
      </c>
      <c r="O359" s="52" t="str">
        <f t="shared" si="18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74"/>
      <c r="C360" s="175"/>
      <c r="D360" s="168"/>
      <c r="E360" s="168"/>
      <c r="F360" s="43"/>
      <c r="G360" s="60"/>
      <c r="H360" s="61"/>
      <c r="I360" s="62"/>
      <c r="J360" s="118"/>
      <c r="K360" s="63"/>
      <c r="L360" s="146"/>
      <c r="M360" s="189"/>
      <c r="N360" s="51" t="str">
        <f t="shared" si="17"/>
        <v/>
      </c>
      <c r="O360" s="52" t="str">
        <f t="shared" si="18"/>
        <v/>
      </c>
      <c r="P360" s="199">
        <v>1989.0</v>
      </c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74"/>
      <c r="C361" s="175"/>
      <c r="D361" s="168"/>
      <c r="E361" s="168"/>
      <c r="F361" s="43"/>
      <c r="G361" s="60"/>
      <c r="H361" s="61"/>
      <c r="I361" s="62"/>
      <c r="J361" s="118"/>
      <c r="K361" s="63"/>
      <c r="L361" s="146"/>
      <c r="M361" s="189"/>
      <c r="N361" s="51" t="str">
        <f t="shared" si="17"/>
        <v/>
      </c>
      <c r="O361" s="52" t="str">
        <f t="shared" si="18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74"/>
      <c r="C362" s="175"/>
      <c r="D362" s="168"/>
      <c r="E362" s="168"/>
      <c r="F362" s="43"/>
      <c r="G362" s="60"/>
      <c r="H362" s="61"/>
      <c r="I362" s="62"/>
      <c r="J362" s="118"/>
      <c r="K362" s="63"/>
      <c r="L362" s="146"/>
      <c r="M362" s="189"/>
      <c r="N362" s="51" t="str">
        <f t="shared" si="17"/>
        <v/>
      </c>
      <c r="O362" s="52" t="str">
        <f t="shared" si="18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74"/>
      <c r="C363" s="175"/>
      <c r="D363" s="168"/>
      <c r="E363" s="168"/>
      <c r="F363" s="43"/>
      <c r="G363" s="60"/>
      <c r="H363" s="61"/>
      <c r="I363" s="62"/>
      <c r="J363" s="118"/>
      <c r="K363" s="63"/>
      <c r="L363" s="146"/>
      <c r="M363" s="189"/>
      <c r="N363" s="51" t="str">
        <f t="shared" si="17"/>
        <v/>
      </c>
      <c r="O363" s="52" t="str">
        <f t="shared" si="18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75" customHeight="1">
      <c r="A364" s="54"/>
      <c r="B364" s="174"/>
      <c r="C364" s="175"/>
      <c r="D364" s="168"/>
      <c r="E364" s="168"/>
      <c r="F364" s="43"/>
      <c r="G364" s="60"/>
      <c r="H364" s="61"/>
      <c r="I364" s="62"/>
      <c r="J364" s="118"/>
      <c r="K364" s="63"/>
      <c r="L364" s="146"/>
      <c r="M364" s="189"/>
      <c r="N364" s="51" t="str">
        <f t="shared" si="17"/>
        <v/>
      </c>
      <c r="O364" s="52" t="str">
        <f t="shared" si="18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75" customHeight="1">
      <c r="A365" s="54"/>
      <c r="B365" s="174"/>
      <c r="C365" s="175"/>
      <c r="D365" s="168"/>
      <c r="E365" s="168"/>
      <c r="F365" s="43"/>
      <c r="G365" s="60"/>
      <c r="H365" s="61"/>
      <c r="I365" s="62"/>
      <c r="J365" s="118"/>
      <c r="K365" s="63"/>
      <c r="L365" s="146"/>
      <c r="M365" s="189"/>
      <c r="N365" s="51" t="str">
        <f t="shared" si="17"/>
        <v/>
      </c>
      <c r="O365" s="52" t="str">
        <f t="shared" si="18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74"/>
      <c r="C366" s="175"/>
      <c r="D366" s="168"/>
      <c r="E366" s="168"/>
      <c r="F366" s="43"/>
      <c r="G366" s="60"/>
      <c r="H366" s="61"/>
      <c r="I366" s="62"/>
      <c r="J366" s="118"/>
      <c r="K366" s="63"/>
      <c r="L366" s="146"/>
      <c r="M366" s="189"/>
      <c r="N366" s="51" t="str">
        <f t="shared" si="17"/>
        <v/>
      </c>
      <c r="O366" s="52" t="str">
        <f t="shared" si="18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74"/>
      <c r="C367" s="175"/>
      <c r="D367" s="168"/>
      <c r="E367" s="168"/>
      <c r="F367" s="43"/>
      <c r="G367" s="60"/>
      <c r="H367" s="61"/>
      <c r="I367" s="62"/>
      <c r="J367" s="118"/>
      <c r="K367" s="63"/>
      <c r="L367" s="146"/>
      <c r="M367" s="189"/>
      <c r="N367" s="51" t="str">
        <f t="shared" si="17"/>
        <v/>
      </c>
      <c r="O367" s="52" t="str">
        <f t="shared" si="18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74"/>
      <c r="C368" s="175"/>
      <c r="D368" s="168"/>
      <c r="E368" s="168"/>
      <c r="F368" s="43"/>
      <c r="G368" s="60"/>
      <c r="H368" s="61"/>
      <c r="I368" s="62"/>
      <c r="J368" s="118"/>
      <c r="K368" s="63"/>
      <c r="L368" s="146"/>
      <c r="M368" s="189"/>
      <c r="N368" s="51" t="str">
        <f t="shared" si="17"/>
        <v/>
      </c>
      <c r="O368" s="52" t="str">
        <f t="shared" si="18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74"/>
      <c r="C369" s="175"/>
      <c r="D369" s="168"/>
      <c r="E369" s="168"/>
      <c r="F369" s="43"/>
      <c r="G369" s="60"/>
      <c r="H369" s="61"/>
      <c r="I369" s="62"/>
      <c r="J369" s="118"/>
      <c r="K369" s="63"/>
      <c r="L369" s="146"/>
      <c r="M369" s="189"/>
      <c r="N369" s="51" t="str">
        <f t="shared" si="17"/>
        <v/>
      </c>
      <c r="O369" s="52" t="str">
        <f t="shared" si="18"/>
        <v/>
      </c>
      <c r="P369" s="54">
        <v>17140.0</v>
      </c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74"/>
      <c r="C370" s="175"/>
      <c r="D370" s="168"/>
      <c r="E370" s="168"/>
      <c r="F370" s="43"/>
      <c r="G370" s="60"/>
      <c r="H370" s="61"/>
      <c r="I370" s="211"/>
      <c r="J370" s="118"/>
      <c r="K370" s="63"/>
      <c r="L370" s="146"/>
      <c r="M370" s="189"/>
      <c r="N370" s="51" t="str">
        <f t="shared" si="17"/>
        <v/>
      </c>
      <c r="O370" s="52" t="str">
        <f t="shared" si="18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74"/>
      <c r="C371" s="175"/>
      <c r="D371" s="168"/>
      <c r="E371" s="168"/>
      <c r="F371" s="43"/>
      <c r="G371" s="60"/>
      <c r="H371" s="61"/>
      <c r="I371" s="62"/>
      <c r="J371" s="118"/>
      <c r="K371" s="63"/>
      <c r="L371" s="146"/>
      <c r="M371" s="189"/>
      <c r="N371" s="51" t="str">
        <f t="shared" si="17"/>
        <v/>
      </c>
      <c r="O371" s="52" t="str">
        <f t="shared" si="18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74"/>
      <c r="C372" s="175"/>
      <c r="D372" s="168"/>
      <c r="E372" s="168"/>
      <c r="F372" s="43"/>
      <c r="G372" s="60"/>
      <c r="H372" s="61"/>
      <c r="I372" s="62"/>
      <c r="J372" s="118"/>
      <c r="K372" s="63"/>
      <c r="L372" s="146"/>
      <c r="M372" s="189"/>
      <c r="N372" s="51" t="str">
        <f t="shared" si="17"/>
        <v/>
      </c>
      <c r="O372" s="52" t="str">
        <f t="shared" si="18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74"/>
      <c r="C373" s="175"/>
      <c r="D373" s="168"/>
      <c r="E373" s="168"/>
      <c r="F373" s="43"/>
      <c r="G373" s="60"/>
      <c r="H373" s="61"/>
      <c r="I373" s="62"/>
      <c r="J373" s="118"/>
      <c r="K373" s="63"/>
      <c r="L373" s="146"/>
      <c r="M373" s="189"/>
      <c r="N373" s="51" t="str">
        <f t="shared" si="17"/>
        <v/>
      </c>
      <c r="O373" s="52" t="str">
        <f t="shared" si="18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74"/>
      <c r="C374" s="175"/>
      <c r="D374" s="168"/>
      <c r="E374" s="168"/>
      <c r="F374" s="43"/>
      <c r="G374" s="60"/>
      <c r="H374" s="61"/>
      <c r="I374" s="62"/>
      <c r="J374" s="118"/>
      <c r="K374" s="63"/>
      <c r="L374" s="146"/>
      <c r="M374" s="189"/>
      <c r="N374" s="51" t="str">
        <f t="shared" si="17"/>
        <v/>
      </c>
      <c r="O374" s="52" t="str">
        <f t="shared" si="18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74"/>
      <c r="C375" s="175"/>
      <c r="D375" s="168"/>
      <c r="E375" s="168"/>
      <c r="F375" s="43"/>
      <c r="G375" s="60"/>
      <c r="H375" s="61"/>
      <c r="I375" s="62"/>
      <c r="J375" s="118"/>
      <c r="K375" s="63"/>
      <c r="L375" s="146"/>
      <c r="M375" s="189"/>
      <c r="N375" s="51" t="str">
        <f t="shared" si="17"/>
        <v/>
      </c>
      <c r="O375" s="52" t="str">
        <f t="shared" si="18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74"/>
      <c r="C376" s="175"/>
      <c r="D376" s="168"/>
      <c r="E376" s="168"/>
      <c r="F376" s="43"/>
      <c r="G376" s="60"/>
      <c r="H376" s="61"/>
      <c r="I376" s="62"/>
      <c r="J376" s="118"/>
      <c r="K376" s="63"/>
      <c r="L376" s="146"/>
      <c r="M376" s="189"/>
      <c r="N376" s="51" t="str">
        <f t="shared" si="17"/>
        <v/>
      </c>
      <c r="O376" s="52" t="str">
        <f t="shared" si="18"/>
        <v/>
      </c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74"/>
      <c r="C377" s="175"/>
      <c r="D377" s="168"/>
      <c r="E377" s="168"/>
      <c r="F377" s="43"/>
      <c r="G377" s="60"/>
      <c r="H377" s="61"/>
      <c r="I377" s="62"/>
      <c r="J377" s="118"/>
      <c r="K377" s="63"/>
      <c r="L377" s="146"/>
      <c r="M377" s="189"/>
      <c r="N377" s="51" t="str">
        <f t="shared" si="17"/>
        <v/>
      </c>
      <c r="O377" s="52" t="str">
        <f t="shared" si="18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74"/>
      <c r="C378" s="175"/>
      <c r="D378" s="168"/>
      <c r="E378" s="168"/>
      <c r="F378" s="43"/>
      <c r="G378" s="60"/>
      <c r="H378" s="61"/>
      <c r="I378" s="62"/>
      <c r="J378" s="118"/>
      <c r="K378" s="63"/>
      <c r="L378" s="146"/>
      <c r="M378" s="189"/>
      <c r="N378" s="51" t="str">
        <f t="shared" si="17"/>
        <v/>
      </c>
      <c r="O378" s="52" t="str">
        <f t="shared" si="18"/>
        <v/>
      </c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74"/>
      <c r="C379" s="175"/>
      <c r="D379" s="168"/>
      <c r="E379" s="168"/>
      <c r="F379" s="43"/>
      <c r="G379" s="60"/>
      <c r="H379" s="61"/>
      <c r="I379" s="62"/>
      <c r="J379" s="118"/>
      <c r="K379" s="63"/>
      <c r="L379" s="146"/>
      <c r="M379" s="189"/>
      <c r="N379" s="51" t="str">
        <f t="shared" si="17"/>
        <v/>
      </c>
      <c r="O379" s="52" t="str">
        <f t="shared" si="18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74"/>
      <c r="C380" s="175"/>
      <c r="D380" s="168"/>
      <c r="E380" s="168"/>
      <c r="F380" s="43"/>
      <c r="G380" s="60"/>
      <c r="H380" s="61"/>
      <c r="I380" s="62"/>
      <c r="J380" s="118"/>
      <c r="K380" s="63"/>
      <c r="L380" s="146"/>
      <c r="M380" s="189"/>
      <c r="N380" s="51" t="str">
        <f t="shared" si="17"/>
        <v/>
      </c>
      <c r="O380" s="52" t="str">
        <f t="shared" si="18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74"/>
      <c r="C381" s="175"/>
      <c r="D381" s="168"/>
      <c r="E381" s="168"/>
      <c r="F381" s="43"/>
      <c r="G381" s="60"/>
      <c r="H381" s="61"/>
      <c r="I381" s="62"/>
      <c r="J381" s="118"/>
      <c r="K381" s="63"/>
      <c r="L381" s="146"/>
      <c r="M381" s="189"/>
      <c r="N381" s="51" t="str">
        <f t="shared" si="17"/>
        <v/>
      </c>
      <c r="O381" s="52" t="str">
        <f t="shared" si="18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74"/>
      <c r="C382" s="175"/>
      <c r="D382" s="168"/>
      <c r="E382" s="168"/>
      <c r="F382" s="43"/>
      <c r="G382" s="60"/>
      <c r="H382" s="61"/>
      <c r="I382" s="62"/>
      <c r="J382" s="118"/>
      <c r="K382" s="63"/>
      <c r="L382" s="146"/>
      <c r="M382" s="189"/>
      <c r="N382" s="51" t="str">
        <f t="shared" si="17"/>
        <v/>
      </c>
      <c r="O382" s="52" t="str">
        <f t="shared" si="18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74"/>
      <c r="C383" s="175"/>
      <c r="D383" s="168"/>
      <c r="E383" s="168"/>
      <c r="F383" s="43"/>
      <c r="G383" s="60"/>
      <c r="H383" s="61"/>
      <c r="I383" s="62"/>
      <c r="J383" s="118"/>
      <c r="K383" s="63"/>
      <c r="L383" s="146"/>
      <c r="M383" s="189"/>
      <c r="N383" s="51" t="str">
        <f t="shared" si="17"/>
        <v/>
      </c>
      <c r="O383" s="52" t="str">
        <f t="shared" si="18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74"/>
      <c r="C384" s="175"/>
      <c r="D384" s="168"/>
      <c r="E384" s="168"/>
      <c r="F384" s="43"/>
      <c r="G384" s="60"/>
      <c r="H384" s="61"/>
      <c r="I384" s="62"/>
      <c r="J384" s="118"/>
      <c r="K384" s="63"/>
      <c r="L384" s="146"/>
      <c r="M384" s="189"/>
      <c r="N384" s="51" t="str">
        <f t="shared" si="17"/>
        <v/>
      </c>
      <c r="O384" s="52" t="str">
        <f t="shared" si="18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74"/>
      <c r="C385" s="175"/>
      <c r="D385" s="168"/>
      <c r="E385" s="168"/>
      <c r="F385" s="43"/>
      <c r="G385" s="60"/>
      <c r="H385" s="61"/>
      <c r="I385" s="62"/>
      <c r="J385" s="118"/>
      <c r="K385" s="63"/>
      <c r="L385" s="146"/>
      <c r="M385" s="189"/>
      <c r="N385" s="51" t="str">
        <f t="shared" si="17"/>
        <v/>
      </c>
      <c r="O385" s="52" t="str">
        <f t="shared" si="18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74"/>
      <c r="C386" s="175"/>
      <c r="D386" s="168"/>
      <c r="E386" s="168"/>
      <c r="F386" s="43"/>
      <c r="G386" s="212"/>
      <c r="H386" s="213"/>
      <c r="I386" s="214"/>
      <c r="J386" s="58"/>
      <c r="K386" s="63"/>
      <c r="L386" s="146"/>
      <c r="M386" s="189"/>
      <c r="N386" s="51" t="str">
        <f t="shared" si="17"/>
        <v/>
      </c>
      <c r="O386" s="52" t="str">
        <f t="shared" si="18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74"/>
      <c r="C387" s="175"/>
      <c r="D387" s="168"/>
      <c r="E387" s="168"/>
      <c r="F387" s="43"/>
      <c r="G387" s="212"/>
      <c r="H387" s="213"/>
      <c r="I387" s="214"/>
      <c r="J387" s="58"/>
      <c r="K387" s="63"/>
      <c r="L387" s="146"/>
      <c r="M387" s="189"/>
      <c r="N387" s="51" t="str">
        <f t="shared" si="17"/>
        <v/>
      </c>
      <c r="O387" s="52" t="str">
        <f t="shared" si="18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74"/>
      <c r="C388" s="175"/>
      <c r="D388" s="168"/>
      <c r="E388" s="168"/>
      <c r="F388" s="43"/>
      <c r="G388" s="212"/>
      <c r="H388" s="213"/>
      <c r="I388" s="214"/>
      <c r="J388" s="58"/>
      <c r="K388" s="63"/>
      <c r="L388" s="146"/>
      <c r="M388" s="189"/>
      <c r="N388" s="51" t="str">
        <f t="shared" si="17"/>
        <v/>
      </c>
      <c r="O388" s="52" t="str">
        <f t="shared" si="18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74"/>
      <c r="C389" s="175"/>
      <c r="D389" s="168"/>
      <c r="E389" s="168"/>
      <c r="F389" s="43"/>
      <c r="G389" s="212"/>
      <c r="H389" s="213"/>
      <c r="I389" s="214"/>
      <c r="J389" s="58"/>
      <c r="K389" s="63"/>
      <c r="L389" s="146"/>
      <c r="M389" s="189"/>
      <c r="N389" s="51" t="str">
        <f t="shared" si="17"/>
        <v/>
      </c>
      <c r="O389" s="52" t="str">
        <f t="shared" si="18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74"/>
      <c r="C390" s="175"/>
      <c r="D390" s="168"/>
      <c r="E390" s="168"/>
      <c r="F390" s="43"/>
      <c r="G390" s="212"/>
      <c r="H390" s="213"/>
      <c r="I390" s="214"/>
      <c r="J390" s="58"/>
      <c r="K390" s="63"/>
      <c r="L390" s="146"/>
      <c r="M390" s="189"/>
      <c r="N390" s="51" t="str">
        <f t="shared" si="17"/>
        <v/>
      </c>
      <c r="O390" s="52" t="str">
        <f t="shared" si="18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74"/>
      <c r="C391" s="175"/>
      <c r="D391" s="168"/>
      <c r="E391" s="168"/>
      <c r="F391" s="43"/>
      <c r="G391" s="212"/>
      <c r="H391" s="213"/>
      <c r="I391" s="214"/>
      <c r="J391" s="58"/>
      <c r="K391" s="63"/>
      <c r="L391" s="146"/>
      <c r="M391" s="189"/>
      <c r="N391" s="51" t="str">
        <f t="shared" si="17"/>
        <v/>
      </c>
      <c r="O391" s="52" t="str">
        <f t="shared" si="18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74"/>
      <c r="C392" s="175"/>
      <c r="D392" s="168"/>
      <c r="E392" s="168"/>
      <c r="F392" s="43"/>
      <c r="G392" s="212"/>
      <c r="H392" s="213"/>
      <c r="I392" s="214"/>
      <c r="J392" s="58"/>
      <c r="K392" s="63"/>
      <c r="L392" s="146"/>
      <c r="M392" s="189"/>
      <c r="N392" s="51" t="str">
        <f t="shared" si="17"/>
        <v/>
      </c>
      <c r="O392" s="52" t="str">
        <f t="shared" si="18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74"/>
      <c r="C393" s="175"/>
      <c r="D393" s="168"/>
      <c r="E393" s="168"/>
      <c r="F393" s="43"/>
      <c r="G393" s="212"/>
      <c r="H393" s="213"/>
      <c r="I393" s="214"/>
      <c r="J393" s="58"/>
      <c r="K393" s="63"/>
      <c r="L393" s="146"/>
      <c r="M393" s="189"/>
      <c r="N393" s="51" t="str">
        <f t="shared" si="17"/>
        <v/>
      </c>
      <c r="O393" s="52" t="str">
        <f t="shared" si="18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74"/>
      <c r="C394" s="175"/>
      <c r="D394" s="168"/>
      <c r="E394" s="168"/>
      <c r="F394" s="43"/>
      <c r="G394" s="212"/>
      <c r="H394" s="213"/>
      <c r="I394" s="214"/>
      <c r="J394" s="58"/>
      <c r="K394" s="63"/>
      <c r="L394" s="146"/>
      <c r="M394" s="189"/>
      <c r="N394" s="51" t="str">
        <f t="shared" si="17"/>
        <v/>
      </c>
      <c r="O394" s="52" t="str">
        <f t="shared" si="18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74"/>
      <c r="C395" s="175"/>
      <c r="D395" s="168"/>
      <c r="E395" s="168"/>
      <c r="F395" s="43"/>
      <c r="G395" s="212"/>
      <c r="H395" s="213"/>
      <c r="I395" s="214"/>
      <c r="J395" s="58"/>
      <c r="K395" s="63"/>
      <c r="L395" s="146"/>
      <c r="M395" s="189"/>
      <c r="N395" s="51" t="str">
        <f t="shared" si="17"/>
        <v/>
      </c>
      <c r="O395" s="52" t="str">
        <f t="shared" si="18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74"/>
      <c r="C396" s="175"/>
      <c r="D396" s="168"/>
      <c r="E396" s="168"/>
      <c r="F396" s="43"/>
      <c r="G396" s="212"/>
      <c r="H396" s="213"/>
      <c r="I396" s="214"/>
      <c r="J396" s="58"/>
      <c r="K396" s="63"/>
      <c r="L396" s="146"/>
      <c r="M396" s="189"/>
      <c r="N396" s="51" t="str">
        <f t="shared" ref="N396:N443" si="19">IF(COUNTIF(I380,"*vale*"),J380,"")</f>
        <v/>
      </c>
      <c r="O396" s="52" t="str">
        <f t="shared" si="18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74"/>
      <c r="C397" s="175"/>
      <c r="D397" s="168"/>
      <c r="E397" s="168"/>
      <c r="F397" s="43"/>
      <c r="G397" s="212"/>
      <c r="H397" s="213"/>
      <c r="I397" s="214"/>
      <c r="J397" s="58"/>
      <c r="K397" s="63"/>
      <c r="L397" s="146"/>
      <c r="M397" s="189"/>
      <c r="N397" s="51" t="str">
        <f t="shared" si="19"/>
        <v/>
      </c>
      <c r="O397" s="52" t="str">
        <f t="shared" si="18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74"/>
      <c r="C398" s="175"/>
      <c r="D398" s="168"/>
      <c r="E398" s="168"/>
      <c r="F398" s="43"/>
      <c r="G398" s="212"/>
      <c r="H398" s="213"/>
      <c r="I398" s="214"/>
      <c r="J398" s="58"/>
      <c r="K398" s="63"/>
      <c r="L398" s="146"/>
      <c r="M398" s="189"/>
      <c r="N398" s="51" t="str">
        <f t="shared" si="19"/>
        <v/>
      </c>
      <c r="O398" s="52" t="str">
        <f t="shared" si="18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74"/>
      <c r="C399" s="175"/>
      <c r="D399" s="168"/>
      <c r="E399" s="168"/>
      <c r="F399" s="43"/>
      <c r="G399" s="212"/>
      <c r="H399" s="213"/>
      <c r="I399" s="214"/>
      <c r="J399" s="58"/>
      <c r="K399" s="63"/>
      <c r="L399" s="146"/>
      <c r="M399" s="189"/>
      <c r="N399" s="51" t="str">
        <f t="shared" si="19"/>
        <v/>
      </c>
      <c r="O399" s="52" t="str">
        <f t="shared" si="18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74"/>
      <c r="C400" s="175"/>
      <c r="D400" s="168"/>
      <c r="E400" s="168"/>
      <c r="F400" s="43"/>
      <c r="G400" s="212"/>
      <c r="H400" s="213"/>
      <c r="I400" s="214"/>
      <c r="J400" s="58"/>
      <c r="K400" s="63"/>
      <c r="L400" s="146"/>
      <c r="M400" s="189"/>
      <c r="N400" s="51" t="str">
        <f t="shared" si="19"/>
        <v/>
      </c>
      <c r="O400" s="52" t="str">
        <f t="shared" si="18"/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74"/>
      <c r="C401" s="175"/>
      <c r="D401" s="168"/>
      <c r="E401" s="168"/>
      <c r="F401" s="43"/>
      <c r="G401" s="212"/>
      <c r="H401" s="213"/>
      <c r="I401" s="214"/>
      <c r="J401" s="58"/>
      <c r="K401" s="63"/>
      <c r="L401" s="146"/>
      <c r="M401" s="189"/>
      <c r="N401" s="51" t="str">
        <f t="shared" si="19"/>
        <v/>
      </c>
      <c r="O401" s="52" t="str">
        <f t="shared" si="18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74"/>
      <c r="C402" s="175"/>
      <c r="D402" s="168"/>
      <c r="E402" s="168"/>
      <c r="F402" s="43"/>
      <c r="G402" s="212"/>
      <c r="H402" s="213"/>
      <c r="I402" s="214"/>
      <c r="J402" s="58"/>
      <c r="K402" s="48"/>
      <c r="L402" s="146"/>
      <c r="M402" s="189"/>
      <c r="N402" s="51" t="str">
        <f t="shared" si="19"/>
        <v/>
      </c>
      <c r="O402" s="52" t="str">
        <f t="shared" si="18"/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74"/>
      <c r="C403" s="175"/>
      <c r="D403" s="168"/>
      <c r="E403" s="168"/>
      <c r="F403" s="43"/>
      <c r="G403" s="212"/>
      <c r="H403" s="213"/>
      <c r="I403" s="214"/>
      <c r="J403" s="58"/>
      <c r="K403" s="48"/>
      <c r="L403" s="146"/>
      <c r="M403" s="189"/>
      <c r="N403" s="51" t="str">
        <f t="shared" si="19"/>
        <v/>
      </c>
      <c r="O403" s="52" t="str">
        <f t="shared" si="18"/>
        <v/>
      </c>
      <c r="P403" s="54"/>
      <c r="Q403" s="199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74"/>
      <c r="C404" s="175"/>
      <c r="D404" s="168"/>
      <c r="E404" s="168"/>
      <c r="F404" s="43"/>
      <c r="G404" s="212"/>
      <c r="H404" s="213"/>
      <c r="I404" s="214"/>
      <c r="J404" s="58"/>
      <c r="K404" s="48"/>
      <c r="L404" s="146"/>
      <c r="M404" s="189"/>
      <c r="N404" s="51" t="str">
        <f t="shared" si="19"/>
        <v/>
      </c>
      <c r="O404" s="52" t="str">
        <f t="shared" si="18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74"/>
      <c r="C405" s="175"/>
      <c r="D405" s="168"/>
      <c r="E405" s="168"/>
      <c r="F405" s="43"/>
      <c r="G405" s="212"/>
      <c r="H405" s="213"/>
      <c r="I405" s="214"/>
      <c r="J405" s="58"/>
      <c r="K405" s="48"/>
      <c r="L405" s="146"/>
      <c r="M405" s="189"/>
      <c r="N405" s="51" t="str">
        <f t="shared" si="19"/>
        <v/>
      </c>
      <c r="O405" s="52" t="str">
        <f t="shared" si="18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74"/>
      <c r="C406" s="175"/>
      <c r="D406" s="168"/>
      <c r="E406" s="168"/>
      <c r="F406" s="43"/>
      <c r="G406" s="212"/>
      <c r="H406" s="213"/>
      <c r="I406" s="214"/>
      <c r="J406" s="58"/>
      <c r="K406" s="48"/>
      <c r="L406" s="146"/>
      <c r="M406" s="189"/>
      <c r="N406" s="51" t="str">
        <f t="shared" si="19"/>
        <v/>
      </c>
      <c r="O406" s="52" t="str">
        <f t="shared" si="18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74"/>
      <c r="C407" s="175"/>
      <c r="D407" s="168"/>
      <c r="E407" s="168"/>
      <c r="F407" s="43"/>
      <c r="G407" s="212"/>
      <c r="H407" s="213"/>
      <c r="I407" s="214"/>
      <c r="J407" s="58"/>
      <c r="K407" s="48"/>
      <c r="L407" s="146"/>
      <c r="M407" s="189"/>
      <c r="N407" s="51" t="str">
        <f t="shared" si="19"/>
        <v/>
      </c>
      <c r="O407" s="52" t="str">
        <f t="shared" si="18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74"/>
      <c r="C408" s="175"/>
      <c r="D408" s="168"/>
      <c r="E408" s="168"/>
      <c r="F408" s="43"/>
      <c r="G408" s="212"/>
      <c r="H408" s="213"/>
      <c r="I408" s="214"/>
      <c r="J408" s="58"/>
      <c r="K408" s="48"/>
      <c r="L408" s="146"/>
      <c r="M408" s="189"/>
      <c r="N408" s="51" t="str">
        <f t="shared" si="19"/>
        <v/>
      </c>
      <c r="O408" s="52" t="str">
        <f t="shared" si="18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74"/>
      <c r="C409" s="175"/>
      <c r="D409" s="168"/>
      <c r="E409" s="168"/>
      <c r="F409" s="43"/>
      <c r="G409" s="212"/>
      <c r="H409" s="213"/>
      <c r="I409" s="214"/>
      <c r="J409" s="58"/>
      <c r="K409" s="48"/>
      <c r="L409" s="146"/>
      <c r="M409" s="189"/>
      <c r="N409" s="51" t="str">
        <f t="shared" si="19"/>
        <v/>
      </c>
      <c r="O409" s="52" t="str">
        <f t="shared" si="18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74"/>
      <c r="C410" s="175"/>
      <c r="D410" s="168"/>
      <c r="E410" s="168"/>
      <c r="F410" s="43"/>
      <c r="G410" s="212"/>
      <c r="H410" s="213"/>
      <c r="I410" s="214"/>
      <c r="J410" s="58"/>
      <c r="K410" s="48"/>
      <c r="L410" s="146"/>
      <c r="M410" s="189"/>
      <c r="N410" s="51" t="str">
        <f t="shared" si="19"/>
        <v/>
      </c>
      <c r="O410" s="52" t="str">
        <f t="shared" si="18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74"/>
      <c r="C411" s="175"/>
      <c r="D411" s="168"/>
      <c r="E411" s="168"/>
      <c r="F411" s="43"/>
      <c r="G411" s="212"/>
      <c r="H411" s="213"/>
      <c r="I411" s="214"/>
      <c r="J411" s="58"/>
      <c r="K411" s="48"/>
      <c r="L411" s="146"/>
      <c r="M411" s="189"/>
      <c r="N411" s="51" t="str">
        <f t="shared" si="19"/>
        <v/>
      </c>
      <c r="O411" s="52" t="str">
        <f t="shared" si="18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74"/>
      <c r="C412" s="175"/>
      <c r="D412" s="168"/>
      <c r="E412" s="168"/>
      <c r="F412" s="43"/>
      <c r="G412" s="212"/>
      <c r="H412" s="213"/>
      <c r="I412" s="214"/>
      <c r="J412" s="58"/>
      <c r="K412" s="48"/>
      <c r="L412" s="146"/>
      <c r="M412" s="189"/>
      <c r="N412" s="51" t="str">
        <f t="shared" si="19"/>
        <v/>
      </c>
      <c r="O412" s="52" t="str">
        <f t="shared" si="18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74"/>
      <c r="C413" s="175"/>
      <c r="D413" s="168"/>
      <c r="E413" s="168"/>
      <c r="F413" s="43"/>
      <c r="G413" s="212"/>
      <c r="H413" s="213"/>
      <c r="I413" s="214"/>
      <c r="J413" s="58"/>
      <c r="K413" s="48"/>
      <c r="L413" s="146"/>
      <c r="M413" s="189"/>
      <c r="N413" s="51" t="str">
        <f t="shared" si="19"/>
        <v/>
      </c>
      <c r="O413" s="52" t="str">
        <f t="shared" si="18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74"/>
      <c r="C414" s="175"/>
      <c r="D414" s="168"/>
      <c r="E414" s="168"/>
      <c r="F414" s="43"/>
      <c r="G414" s="212"/>
      <c r="H414" s="213"/>
      <c r="I414" s="214"/>
      <c r="J414" s="58"/>
      <c r="K414" s="48"/>
      <c r="L414" s="146"/>
      <c r="M414" s="189"/>
      <c r="N414" s="51" t="str">
        <f t="shared" si="19"/>
        <v/>
      </c>
      <c r="O414" s="52" t="str">
        <f t="shared" si="18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74"/>
      <c r="C415" s="175"/>
      <c r="D415" s="168"/>
      <c r="E415" s="168"/>
      <c r="F415" s="43"/>
      <c r="G415" s="212"/>
      <c r="H415" s="213"/>
      <c r="I415" s="214"/>
      <c r="J415" s="58"/>
      <c r="K415" s="48"/>
      <c r="L415" s="146"/>
      <c r="M415" s="189"/>
      <c r="N415" s="51" t="str">
        <f t="shared" si="19"/>
        <v/>
      </c>
      <c r="O415" s="52" t="str">
        <f t="shared" si="18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74"/>
      <c r="C416" s="175"/>
      <c r="D416" s="168"/>
      <c r="E416" s="168"/>
      <c r="F416" s="43"/>
      <c r="G416" s="212"/>
      <c r="H416" s="213"/>
      <c r="I416" s="214"/>
      <c r="J416" s="58"/>
      <c r="K416" s="48"/>
      <c r="L416" s="146"/>
      <c r="M416" s="189"/>
      <c r="N416" s="51" t="str">
        <f t="shared" si="19"/>
        <v/>
      </c>
      <c r="O416" s="52" t="str">
        <f t="shared" si="18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74"/>
      <c r="C417" s="175"/>
      <c r="D417" s="168"/>
      <c r="E417" s="168"/>
      <c r="F417" s="43"/>
      <c r="G417" s="212"/>
      <c r="H417" s="213"/>
      <c r="I417" s="214"/>
      <c r="J417" s="58"/>
      <c r="K417" s="48"/>
      <c r="L417" s="146"/>
      <c r="M417" s="189"/>
      <c r="N417" s="51" t="str">
        <f t="shared" si="19"/>
        <v/>
      </c>
      <c r="O417" s="52" t="str">
        <f t="shared" si="18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74"/>
      <c r="C418" s="175"/>
      <c r="D418" s="168"/>
      <c r="E418" s="168"/>
      <c r="F418" s="43"/>
      <c r="G418" s="212"/>
      <c r="H418" s="213"/>
      <c r="I418" s="214"/>
      <c r="J418" s="58"/>
      <c r="K418" s="48"/>
      <c r="L418" s="146"/>
      <c r="M418" s="189"/>
      <c r="N418" s="51" t="str">
        <f t="shared" si="19"/>
        <v/>
      </c>
      <c r="O418" s="52" t="str">
        <f t="shared" si="18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74"/>
      <c r="C419" s="175"/>
      <c r="D419" s="168"/>
      <c r="E419" s="168"/>
      <c r="F419" s="43"/>
      <c r="G419" s="212"/>
      <c r="H419" s="213"/>
      <c r="I419" s="214"/>
      <c r="J419" s="58"/>
      <c r="K419" s="48"/>
      <c r="L419" s="146"/>
      <c r="M419" s="189"/>
      <c r="N419" s="51" t="str">
        <f t="shared" si="19"/>
        <v/>
      </c>
      <c r="O419" s="52" t="str">
        <f t="shared" si="18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74"/>
      <c r="C420" s="175"/>
      <c r="D420" s="168"/>
      <c r="E420" s="168"/>
      <c r="F420" s="43"/>
      <c r="G420" s="212"/>
      <c r="H420" s="213"/>
      <c r="I420" s="214"/>
      <c r="J420" s="58"/>
      <c r="K420" s="48"/>
      <c r="L420" s="146"/>
      <c r="M420" s="189"/>
      <c r="N420" s="51" t="str">
        <f t="shared" si="19"/>
        <v/>
      </c>
      <c r="O420" s="52" t="str">
        <f t="shared" si="18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74"/>
      <c r="C421" s="175"/>
      <c r="D421" s="168"/>
      <c r="E421" s="168"/>
      <c r="F421" s="43"/>
      <c r="G421" s="212"/>
      <c r="H421" s="213"/>
      <c r="I421" s="214"/>
      <c r="J421" s="58"/>
      <c r="K421" s="48"/>
      <c r="L421" s="146"/>
      <c r="M421" s="189"/>
      <c r="N421" s="51" t="str">
        <f t="shared" si="19"/>
        <v/>
      </c>
      <c r="O421" s="52" t="str">
        <f t="shared" si="18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74"/>
      <c r="C422" s="175"/>
      <c r="D422" s="168"/>
      <c r="E422" s="168"/>
      <c r="F422" s="43"/>
      <c r="G422" s="212"/>
      <c r="H422" s="213"/>
      <c r="I422" s="214"/>
      <c r="J422" s="58"/>
      <c r="K422" s="48"/>
      <c r="L422" s="146"/>
      <c r="M422" s="189"/>
      <c r="N422" s="51" t="str">
        <f t="shared" si="19"/>
        <v/>
      </c>
      <c r="O422" s="52" t="str">
        <f t="shared" si="18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74"/>
      <c r="C423" s="175"/>
      <c r="D423" s="168"/>
      <c r="E423" s="168"/>
      <c r="F423" s="43"/>
      <c r="G423" s="212"/>
      <c r="H423" s="213"/>
      <c r="I423" s="214"/>
      <c r="J423" s="58"/>
      <c r="K423" s="48"/>
      <c r="L423" s="146"/>
      <c r="M423" s="189"/>
      <c r="N423" s="51" t="str">
        <f t="shared" si="19"/>
        <v/>
      </c>
      <c r="O423" s="52" t="str">
        <f t="shared" si="18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74"/>
      <c r="C424" s="175"/>
      <c r="D424" s="168"/>
      <c r="E424" s="168"/>
      <c r="F424" s="43"/>
      <c r="G424" s="212"/>
      <c r="H424" s="213"/>
      <c r="I424" s="214"/>
      <c r="J424" s="58"/>
      <c r="K424" s="48"/>
      <c r="L424" s="146"/>
      <c r="M424" s="189"/>
      <c r="N424" s="51" t="str">
        <f t="shared" si="19"/>
        <v/>
      </c>
      <c r="O424" s="52" t="str">
        <f t="shared" si="18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74"/>
      <c r="C425" s="175"/>
      <c r="D425" s="168"/>
      <c r="E425" s="168"/>
      <c r="F425" s="43"/>
      <c r="G425" s="212"/>
      <c r="H425" s="213"/>
      <c r="I425" s="214"/>
      <c r="J425" s="58"/>
      <c r="K425" s="48"/>
      <c r="L425" s="146"/>
      <c r="M425" s="189"/>
      <c r="N425" s="51" t="str">
        <f t="shared" si="19"/>
        <v/>
      </c>
      <c r="O425" s="52" t="str">
        <f t="shared" si="18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74"/>
      <c r="C426" s="175"/>
      <c r="D426" s="168"/>
      <c r="E426" s="168"/>
      <c r="F426" s="43"/>
      <c r="G426" s="212"/>
      <c r="H426" s="213"/>
      <c r="I426" s="214"/>
      <c r="J426" s="58"/>
      <c r="K426" s="48"/>
      <c r="L426" s="146"/>
      <c r="M426" s="189"/>
      <c r="N426" s="51" t="str">
        <f t="shared" si="19"/>
        <v/>
      </c>
      <c r="O426" s="52" t="str">
        <f t="shared" si="18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74"/>
      <c r="C427" s="175"/>
      <c r="D427" s="168"/>
      <c r="E427" s="168"/>
      <c r="F427" s="43"/>
      <c r="G427" s="212"/>
      <c r="H427" s="213"/>
      <c r="I427" s="214"/>
      <c r="J427" s="58"/>
      <c r="K427" s="48"/>
      <c r="L427" s="146"/>
      <c r="M427" s="189"/>
      <c r="N427" s="51" t="str">
        <f t="shared" si="19"/>
        <v/>
      </c>
      <c r="O427" s="52" t="str">
        <f t="shared" ref="O427:O457" si="20">IF(COUNTIF(I411,"*vale*"),MID(I411,5,70),"")</f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74"/>
      <c r="C428" s="175"/>
      <c r="D428" s="168"/>
      <c r="E428" s="168"/>
      <c r="F428" s="43"/>
      <c r="G428" s="212"/>
      <c r="H428" s="213"/>
      <c r="I428" s="214"/>
      <c r="J428" s="215">
        <f>SUM(J6:J427)</f>
        <v>40550265.94</v>
      </c>
      <c r="K428" s="48"/>
      <c r="L428" s="146"/>
      <c r="M428" s="189"/>
      <c r="N428" s="51" t="str">
        <f t="shared" si="19"/>
        <v/>
      </c>
      <c r="O428" s="52" t="str">
        <f t="shared" si="20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74"/>
      <c r="C429" s="175"/>
      <c r="D429" s="168"/>
      <c r="E429" s="168"/>
      <c r="F429" s="43"/>
      <c r="G429" s="212"/>
      <c r="H429" s="216"/>
      <c r="I429" s="217"/>
      <c r="J429" s="168"/>
      <c r="K429" s="48"/>
      <c r="L429" s="146"/>
      <c r="M429" s="189"/>
      <c r="N429" s="51" t="str">
        <f t="shared" si="19"/>
        <v/>
      </c>
      <c r="O429" s="52" t="str">
        <f t="shared" si="20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74"/>
      <c r="C430" s="175"/>
      <c r="D430" s="168"/>
      <c r="E430" s="168"/>
      <c r="F430" s="43"/>
      <c r="G430" s="212"/>
      <c r="H430" s="218"/>
      <c r="I430" s="219"/>
      <c r="J430" s="220"/>
      <c r="K430" s="48"/>
      <c r="L430" s="146"/>
      <c r="M430" s="189"/>
      <c r="N430" s="51" t="str">
        <f t="shared" si="19"/>
        <v/>
      </c>
      <c r="O430" s="52" t="str">
        <f t="shared" si="20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74"/>
      <c r="C431" s="175"/>
      <c r="D431" s="168"/>
      <c r="E431" s="168"/>
      <c r="F431" s="43"/>
      <c r="G431" s="221"/>
      <c r="H431" s="222"/>
      <c r="I431" s="223">
        <f>E82-J428-L459</f>
        <v>2022453.97</v>
      </c>
      <c r="J431" s="168"/>
      <c r="K431" s="48"/>
      <c r="L431" s="146"/>
      <c r="M431" s="189"/>
      <c r="N431" s="51" t="str">
        <f t="shared" si="19"/>
        <v/>
      </c>
      <c r="O431" s="52" t="str">
        <f t="shared" si="20"/>
        <v/>
      </c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74"/>
      <c r="C432" s="175"/>
      <c r="D432" s="168"/>
      <c r="E432" s="168"/>
      <c r="F432" s="43"/>
      <c r="G432" s="212"/>
      <c r="H432" s="224"/>
      <c r="I432" s="219"/>
      <c r="J432" s="168"/>
      <c r="K432" s="48"/>
      <c r="L432" s="146"/>
      <c r="M432" s="189"/>
      <c r="N432" s="51" t="str">
        <f t="shared" si="19"/>
        <v/>
      </c>
      <c r="O432" s="52" t="str">
        <f t="shared" si="20"/>
        <v/>
      </c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74"/>
      <c r="C433" s="175"/>
      <c r="D433" s="168"/>
      <c r="E433" s="168"/>
      <c r="F433" s="43"/>
      <c r="G433" s="225"/>
      <c r="H433" s="224"/>
      <c r="I433" s="219"/>
      <c r="J433" s="168"/>
      <c r="K433" s="48"/>
      <c r="L433" s="146"/>
      <c r="M433" s="189"/>
      <c r="N433" s="51" t="str">
        <f t="shared" si="19"/>
        <v/>
      </c>
      <c r="O433" s="52" t="str">
        <f t="shared" si="20"/>
        <v/>
      </c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74"/>
      <c r="C434" s="175"/>
      <c r="D434" s="168"/>
      <c r="E434" s="168"/>
      <c r="F434" s="43"/>
      <c r="G434" s="225"/>
      <c r="H434" s="224"/>
      <c r="I434" s="219"/>
      <c r="J434" s="168"/>
      <c r="K434" s="48"/>
      <c r="L434" s="146"/>
      <c r="M434" s="189"/>
      <c r="N434" s="51" t="str">
        <f t="shared" si="19"/>
        <v/>
      </c>
      <c r="O434" s="52" t="str">
        <f t="shared" si="20"/>
        <v/>
      </c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74"/>
      <c r="C435" s="175"/>
      <c r="D435" s="168"/>
      <c r="E435" s="168"/>
      <c r="F435" s="43"/>
      <c r="G435" s="225"/>
      <c r="H435" s="224"/>
      <c r="I435" s="219"/>
      <c r="J435" s="168"/>
      <c r="K435" s="48"/>
      <c r="L435" s="146"/>
      <c r="M435" s="189"/>
      <c r="N435" s="51" t="str">
        <f t="shared" si="19"/>
        <v/>
      </c>
      <c r="O435" s="52" t="str">
        <f t="shared" si="20"/>
        <v/>
      </c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74"/>
      <c r="C436" s="175"/>
      <c r="D436" s="168"/>
      <c r="E436" s="168"/>
      <c r="F436" s="43"/>
      <c r="G436" s="225"/>
      <c r="H436" s="224"/>
      <c r="I436" s="219"/>
      <c r="J436" s="168"/>
      <c r="K436" s="48"/>
      <c r="L436" s="146"/>
      <c r="M436" s="189"/>
      <c r="N436" s="51" t="str">
        <f t="shared" si="19"/>
        <v/>
      </c>
      <c r="O436" s="52" t="str">
        <f t="shared" si="20"/>
        <v/>
      </c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74"/>
      <c r="C437" s="175"/>
      <c r="D437" s="168"/>
      <c r="E437" s="168"/>
      <c r="F437" s="43"/>
      <c r="G437" s="225"/>
      <c r="H437" s="224"/>
      <c r="I437" s="219"/>
      <c r="J437" s="168"/>
      <c r="K437" s="48"/>
      <c r="L437" s="146"/>
      <c r="M437" s="189"/>
      <c r="N437" s="51" t="str">
        <f t="shared" si="19"/>
        <v/>
      </c>
      <c r="O437" s="52" t="str">
        <f t="shared" si="20"/>
        <v/>
      </c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74"/>
      <c r="C438" s="175"/>
      <c r="D438" s="168"/>
      <c r="E438" s="168"/>
      <c r="F438" s="43"/>
      <c r="G438" s="225"/>
      <c r="H438" s="224"/>
      <c r="I438" s="219"/>
      <c r="J438" s="168"/>
      <c r="K438" s="48"/>
      <c r="L438" s="146"/>
      <c r="M438" s="189"/>
      <c r="N438" s="51" t="str">
        <f t="shared" si="19"/>
        <v/>
      </c>
      <c r="O438" s="52" t="str">
        <f t="shared" si="20"/>
        <v/>
      </c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74"/>
      <c r="C439" s="175"/>
      <c r="D439" s="168"/>
      <c r="E439" s="168"/>
      <c r="F439" s="43"/>
      <c r="G439" s="225"/>
      <c r="H439" s="224"/>
      <c r="I439" s="219"/>
      <c r="J439" s="168"/>
      <c r="K439" s="48"/>
      <c r="L439" s="146"/>
      <c r="M439" s="189"/>
      <c r="N439" s="51" t="str">
        <f t="shared" si="19"/>
        <v/>
      </c>
      <c r="O439" s="52" t="str">
        <f t="shared" si="20"/>
        <v/>
      </c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74"/>
      <c r="C440" s="175"/>
      <c r="D440" s="168"/>
      <c r="E440" s="168"/>
      <c r="F440" s="43"/>
      <c r="G440" s="225"/>
      <c r="H440" s="224"/>
      <c r="I440" s="219"/>
      <c r="J440" s="168"/>
      <c r="K440" s="48"/>
      <c r="L440" s="146"/>
      <c r="M440" s="189"/>
      <c r="N440" s="51" t="str">
        <f t="shared" si="19"/>
        <v/>
      </c>
      <c r="O440" s="52" t="str">
        <f t="shared" si="20"/>
        <v/>
      </c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74"/>
      <c r="C441" s="175"/>
      <c r="D441" s="168"/>
      <c r="E441" s="168"/>
      <c r="F441" s="43"/>
      <c r="G441" s="225"/>
      <c r="H441" s="224"/>
      <c r="I441" s="219"/>
      <c r="J441" s="168"/>
      <c r="K441" s="48"/>
      <c r="L441" s="146"/>
      <c r="M441" s="189"/>
      <c r="N441" s="51" t="str">
        <f t="shared" si="19"/>
        <v/>
      </c>
      <c r="O441" s="52" t="str">
        <f t="shared" si="20"/>
        <v/>
      </c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74"/>
      <c r="C442" s="175"/>
      <c r="D442" s="168"/>
      <c r="E442" s="168"/>
      <c r="F442" s="43"/>
      <c r="G442" s="225"/>
      <c r="H442" s="224"/>
      <c r="I442" s="219"/>
      <c r="J442" s="168"/>
      <c r="K442" s="48"/>
      <c r="L442" s="146"/>
      <c r="M442" s="189"/>
      <c r="N442" s="51" t="str">
        <f t="shared" si="19"/>
        <v/>
      </c>
      <c r="O442" s="52" t="str">
        <f t="shared" si="20"/>
        <v/>
      </c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74"/>
      <c r="C443" s="175"/>
      <c r="D443" s="168"/>
      <c r="E443" s="168"/>
      <c r="F443" s="43"/>
      <c r="G443" s="225"/>
      <c r="H443" s="224"/>
      <c r="I443" s="219"/>
      <c r="J443" s="168"/>
      <c r="K443" s="48"/>
      <c r="L443" s="146"/>
      <c r="M443" s="189"/>
      <c r="N443" s="51" t="str">
        <f t="shared" si="19"/>
        <v/>
      </c>
      <c r="O443" s="52" t="str">
        <f t="shared" si="20"/>
        <v/>
      </c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74"/>
      <c r="C444" s="175"/>
      <c r="D444" s="168"/>
      <c r="E444" s="168"/>
      <c r="F444" s="43"/>
      <c r="G444" s="225"/>
      <c r="H444" s="224"/>
      <c r="I444" s="219"/>
      <c r="J444" s="168"/>
      <c r="K444" s="48"/>
      <c r="L444" s="146"/>
      <c r="M444" s="189"/>
      <c r="N444" s="51" t="str">
        <f t="shared" ref="N444:N458" si="21">IF(COUNTIF(F444,"*vale*"),G428,"")</f>
        <v/>
      </c>
      <c r="O444" s="52" t="str">
        <f t="shared" si="20"/>
        <v/>
      </c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74"/>
      <c r="C445" s="175"/>
      <c r="D445" s="168"/>
      <c r="E445" s="168"/>
      <c r="F445" s="43"/>
      <c r="G445" s="225"/>
      <c r="H445" s="224"/>
      <c r="I445" s="219"/>
      <c r="J445" s="168"/>
      <c r="K445" s="226"/>
      <c r="L445" s="146"/>
      <c r="M445" s="189"/>
      <c r="N445" s="51" t="str">
        <f t="shared" si="21"/>
        <v/>
      </c>
      <c r="O445" s="52" t="str">
        <f t="shared" si="20"/>
        <v/>
      </c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74"/>
      <c r="C446" s="175"/>
      <c r="D446" s="168"/>
      <c r="E446" s="168"/>
      <c r="F446" s="43"/>
      <c r="G446" s="225"/>
      <c r="H446" s="224"/>
      <c r="I446" s="219"/>
      <c r="J446" s="168"/>
      <c r="K446" s="168"/>
      <c r="L446" s="146"/>
      <c r="M446" s="189"/>
      <c r="N446" s="51" t="str">
        <f t="shared" si="21"/>
        <v/>
      </c>
      <c r="O446" s="52" t="str">
        <f t="shared" si="20"/>
        <v/>
      </c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74"/>
      <c r="C447" s="175"/>
      <c r="D447" s="168"/>
      <c r="E447" s="168"/>
      <c r="F447" s="43"/>
      <c r="G447" s="225"/>
      <c r="H447" s="224"/>
      <c r="I447" s="219"/>
      <c r="J447" s="168"/>
      <c r="K447" s="220"/>
      <c r="L447" s="146"/>
      <c r="M447" s="189"/>
      <c r="N447" s="51" t="str">
        <f t="shared" si="21"/>
        <v/>
      </c>
      <c r="O447" s="52" t="str">
        <f t="shared" si="20"/>
        <v/>
      </c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74"/>
      <c r="C448" s="175"/>
      <c r="D448" s="168"/>
      <c r="E448" s="168"/>
      <c r="F448" s="43"/>
      <c r="G448" s="225"/>
      <c r="H448" s="224"/>
      <c r="I448" s="219"/>
      <c r="J448" s="168"/>
      <c r="K448" s="168"/>
      <c r="L448" s="146"/>
      <c r="M448" s="189"/>
      <c r="N448" s="51" t="str">
        <f t="shared" si="21"/>
        <v/>
      </c>
      <c r="O448" s="52" t="str">
        <f t="shared" si="20"/>
        <v/>
      </c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74"/>
      <c r="C449" s="175"/>
      <c r="D449" s="168"/>
      <c r="E449" s="168"/>
      <c r="F449" s="43"/>
      <c r="G449" s="225"/>
      <c r="H449" s="224"/>
      <c r="I449" s="219"/>
      <c r="J449" s="168"/>
      <c r="K449" s="168"/>
      <c r="L449" s="146"/>
      <c r="M449" s="189"/>
      <c r="N449" s="51" t="str">
        <f t="shared" si="21"/>
        <v/>
      </c>
      <c r="O449" s="52" t="str">
        <f t="shared" si="20"/>
        <v/>
      </c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74"/>
      <c r="C450" s="175"/>
      <c r="D450" s="168"/>
      <c r="E450" s="168"/>
      <c r="F450" s="43"/>
      <c r="G450" s="225"/>
      <c r="H450" s="224"/>
      <c r="I450" s="219"/>
      <c r="J450" s="168"/>
      <c r="K450" s="168"/>
      <c r="L450" s="146"/>
      <c r="M450" s="189"/>
      <c r="N450" s="51" t="str">
        <f t="shared" si="21"/>
        <v/>
      </c>
      <c r="O450" s="52" t="str">
        <f t="shared" si="20"/>
        <v/>
      </c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74"/>
      <c r="C451" s="175"/>
      <c r="D451" s="168"/>
      <c r="E451" s="168"/>
      <c r="F451" s="43"/>
      <c r="G451" s="225"/>
      <c r="H451" s="224"/>
      <c r="I451" s="219"/>
      <c r="J451" s="168"/>
      <c r="K451" s="168"/>
      <c r="L451" s="146"/>
      <c r="M451" s="189"/>
      <c r="N451" s="51" t="str">
        <f t="shared" si="21"/>
        <v/>
      </c>
      <c r="O451" s="52" t="str">
        <f t="shared" si="20"/>
        <v/>
      </c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74"/>
      <c r="C452" s="175"/>
      <c r="D452" s="168"/>
      <c r="E452" s="168"/>
      <c r="F452" s="43"/>
      <c r="G452" s="225"/>
      <c r="H452" s="224"/>
      <c r="I452" s="219"/>
      <c r="J452" s="168"/>
      <c r="K452" s="168"/>
      <c r="L452" s="146"/>
      <c r="M452" s="189"/>
      <c r="N452" s="51" t="str">
        <f t="shared" si="21"/>
        <v/>
      </c>
      <c r="O452" s="52" t="str">
        <f t="shared" si="20"/>
        <v/>
      </c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74"/>
      <c r="C453" s="175"/>
      <c r="D453" s="168"/>
      <c r="E453" s="168"/>
      <c r="F453" s="43"/>
      <c r="G453" s="225"/>
      <c r="H453" s="224"/>
      <c r="I453" s="219"/>
      <c r="J453" s="168"/>
      <c r="K453" s="168"/>
      <c r="L453" s="146"/>
      <c r="M453" s="189"/>
      <c r="N453" s="51" t="str">
        <f t="shared" si="21"/>
        <v/>
      </c>
      <c r="O453" s="52" t="str">
        <f t="shared" si="20"/>
        <v/>
      </c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74"/>
      <c r="C454" s="175"/>
      <c r="D454" s="168"/>
      <c r="E454" s="168"/>
      <c r="F454" s="43"/>
      <c r="G454" s="225"/>
      <c r="H454" s="224"/>
      <c r="I454" s="219"/>
      <c r="J454" s="168"/>
      <c r="K454" s="168"/>
      <c r="L454" s="146"/>
      <c r="M454" s="189"/>
      <c r="N454" s="51" t="str">
        <f t="shared" si="21"/>
        <v/>
      </c>
      <c r="O454" s="52" t="str">
        <f t="shared" si="20"/>
        <v/>
      </c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74"/>
      <c r="C455" s="175"/>
      <c r="D455" s="168"/>
      <c r="E455" s="168"/>
      <c r="F455" s="43"/>
      <c r="G455" s="225"/>
      <c r="H455" s="224"/>
      <c r="I455" s="219"/>
      <c r="J455" s="168"/>
      <c r="K455" s="168"/>
      <c r="L455" s="146"/>
      <c r="M455" s="189"/>
      <c r="N455" s="51" t="str">
        <f t="shared" si="21"/>
        <v/>
      </c>
      <c r="O455" s="52" t="str">
        <f t="shared" si="20"/>
        <v/>
      </c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74"/>
      <c r="C456" s="175"/>
      <c r="D456" s="168"/>
      <c r="E456" s="168"/>
      <c r="F456" s="43"/>
      <c r="G456" s="225"/>
      <c r="H456" s="224"/>
      <c r="I456" s="219"/>
      <c r="J456" s="168"/>
      <c r="K456" s="168"/>
      <c r="L456" s="146"/>
      <c r="M456" s="189"/>
      <c r="N456" s="51" t="str">
        <f t="shared" si="21"/>
        <v/>
      </c>
      <c r="O456" s="52" t="str">
        <f t="shared" si="20"/>
        <v/>
      </c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74"/>
      <c r="C457" s="175"/>
      <c r="D457" s="168"/>
      <c r="E457" s="168"/>
      <c r="F457" s="43"/>
      <c r="G457" s="225"/>
      <c r="H457" s="224"/>
      <c r="I457" s="219"/>
      <c r="J457" s="168"/>
      <c r="K457" s="168"/>
      <c r="L457" s="146"/>
      <c r="M457" s="189"/>
      <c r="N457" s="51" t="str">
        <f t="shared" si="21"/>
        <v/>
      </c>
      <c r="O457" s="52" t="str">
        <f t="shared" si="20"/>
        <v/>
      </c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74"/>
      <c r="C458" s="175"/>
      <c r="D458" s="168"/>
      <c r="E458" s="168"/>
      <c r="F458" s="43"/>
      <c r="G458" s="225"/>
      <c r="H458" s="224"/>
      <c r="I458" s="219"/>
      <c r="J458" s="168"/>
      <c r="K458" s="168"/>
      <c r="L458" s="227"/>
      <c r="M458" s="168"/>
      <c r="N458" s="228" t="str">
        <f t="shared" si="21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74"/>
      <c r="C459" s="175"/>
      <c r="D459" s="168"/>
      <c r="E459" s="168"/>
      <c r="F459" s="43"/>
      <c r="G459" s="225"/>
      <c r="H459" s="224"/>
      <c r="I459" s="219"/>
      <c r="J459" s="168"/>
      <c r="K459" s="168"/>
      <c r="L459" s="227">
        <f t="shared" ref="L459:M459" si="22">SUM(L6:L457)</f>
        <v>533500</v>
      </c>
      <c r="M459" s="175">
        <f t="shared" si="22"/>
        <v>0</v>
      </c>
      <c r="N459" s="229">
        <f>SUM(N6:N455)</f>
        <v>1575000</v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74"/>
      <c r="C460" s="175"/>
      <c r="D460" s="168"/>
      <c r="E460" s="168"/>
      <c r="F460" s="43"/>
      <c r="G460" s="225"/>
      <c r="H460" s="224"/>
      <c r="I460" s="219"/>
      <c r="J460" s="168"/>
      <c r="K460" s="168"/>
      <c r="L460" s="227"/>
      <c r="M460" s="168"/>
      <c r="N460" s="228" t="str">
        <f t="shared" ref="N460:N515" si="23">IF(COUNTIF(F460,"*vale*"),G444,"")</f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74"/>
      <c r="C461" s="175"/>
      <c r="D461" s="168"/>
      <c r="E461" s="168"/>
      <c r="F461" s="43"/>
      <c r="G461" s="225"/>
      <c r="H461" s="224"/>
      <c r="I461" s="219"/>
      <c r="J461" s="168"/>
      <c r="K461" s="168"/>
      <c r="L461" s="227"/>
      <c r="M461" s="168"/>
      <c r="N461" s="228" t="str">
        <f t="shared" si="23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74"/>
      <c r="C462" s="175"/>
      <c r="D462" s="168"/>
      <c r="E462" s="168"/>
      <c r="F462" s="43"/>
      <c r="G462" s="225"/>
      <c r="H462" s="224"/>
      <c r="I462" s="219"/>
      <c r="J462" s="168"/>
      <c r="K462" s="168"/>
      <c r="L462" s="227"/>
      <c r="M462" s="168"/>
      <c r="N462" s="228" t="str">
        <f t="shared" si="23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74"/>
      <c r="C463" s="175"/>
      <c r="D463" s="168"/>
      <c r="E463" s="168"/>
      <c r="F463" s="43"/>
      <c r="G463" s="225"/>
      <c r="H463" s="224"/>
      <c r="I463" s="219"/>
      <c r="J463" s="168"/>
      <c r="K463" s="168"/>
      <c r="L463" s="227"/>
      <c r="M463" s="168"/>
      <c r="N463" s="228" t="str">
        <f t="shared" si="23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74"/>
      <c r="C464" s="175"/>
      <c r="D464" s="168"/>
      <c r="E464" s="168"/>
      <c r="F464" s="43"/>
      <c r="G464" s="225"/>
      <c r="H464" s="224"/>
      <c r="I464" s="219"/>
      <c r="J464" s="168"/>
      <c r="K464" s="168"/>
      <c r="L464" s="227"/>
      <c r="M464" s="168"/>
      <c r="N464" s="228" t="str">
        <f t="shared" si="23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74"/>
      <c r="C465" s="175"/>
      <c r="D465" s="168"/>
      <c r="E465" s="168"/>
      <c r="F465" s="43"/>
      <c r="G465" s="225"/>
      <c r="H465" s="224"/>
      <c r="I465" s="219"/>
      <c r="J465" s="168"/>
      <c r="K465" s="168"/>
      <c r="L465" s="227"/>
      <c r="M465" s="168"/>
      <c r="N465" s="228" t="str">
        <f t="shared" si="23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74"/>
      <c r="C466" s="175"/>
      <c r="D466" s="168"/>
      <c r="E466" s="168"/>
      <c r="F466" s="43"/>
      <c r="G466" s="225"/>
      <c r="H466" s="224"/>
      <c r="I466" s="219"/>
      <c r="J466" s="168"/>
      <c r="K466" s="168"/>
      <c r="L466" s="227"/>
      <c r="M466" s="168"/>
      <c r="N466" s="228" t="str">
        <f t="shared" si="23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74"/>
      <c r="C467" s="175"/>
      <c r="D467" s="168"/>
      <c r="E467" s="168"/>
      <c r="F467" s="43"/>
      <c r="G467" s="225"/>
      <c r="H467" s="224"/>
      <c r="I467" s="219"/>
      <c r="J467" s="168"/>
      <c r="K467" s="168"/>
      <c r="L467" s="227"/>
      <c r="M467" s="168"/>
      <c r="N467" s="228" t="str">
        <f t="shared" si="23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74"/>
      <c r="C468" s="175"/>
      <c r="D468" s="168"/>
      <c r="E468" s="168"/>
      <c r="F468" s="43"/>
      <c r="G468" s="225"/>
      <c r="H468" s="224"/>
      <c r="I468" s="219"/>
      <c r="J468" s="168"/>
      <c r="K468" s="168"/>
      <c r="L468" s="227"/>
      <c r="M468" s="168"/>
      <c r="N468" s="228" t="str">
        <f t="shared" si="23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74"/>
      <c r="C469" s="175"/>
      <c r="D469" s="168"/>
      <c r="E469" s="168"/>
      <c r="F469" s="43"/>
      <c r="G469" s="225"/>
      <c r="H469" s="224"/>
      <c r="I469" s="219"/>
      <c r="J469" s="168"/>
      <c r="K469" s="168"/>
      <c r="L469" s="227"/>
      <c r="M469" s="168"/>
      <c r="N469" s="228" t="str">
        <f t="shared" si="23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74"/>
      <c r="C470" s="175"/>
      <c r="D470" s="168"/>
      <c r="E470" s="168"/>
      <c r="F470" s="43"/>
      <c r="G470" s="225"/>
      <c r="H470" s="224"/>
      <c r="I470" s="219"/>
      <c r="J470" s="168"/>
      <c r="K470" s="168"/>
      <c r="L470" s="227"/>
      <c r="M470" s="168"/>
      <c r="N470" s="228" t="str">
        <f t="shared" si="23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74"/>
      <c r="C471" s="175"/>
      <c r="D471" s="168"/>
      <c r="E471" s="168"/>
      <c r="F471" s="43"/>
      <c r="G471" s="225"/>
      <c r="H471" s="224"/>
      <c r="I471" s="219"/>
      <c r="J471" s="168"/>
      <c r="K471" s="168"/>
      <c r="L471" s="227"/>
      <c r="M471" s="168"/>
      <c r="N471" s="228" t="str">
        <f t="shared" si="23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74"/>
      <c r="C472" s="175"/>
      <c r="D472" s="168"/>
      <c r="E472" s="168"/>
      <c r="F472" s="43"/>
      <c r="G472" s="225"/>
      <c r="H472" s="224"/>
      <c r="I472" s="219"/>
      <c r="J472" s="168"/>
      <c r="K472" s="168"/>
      <c r="L472" s="227"/>
      <c r="M472" s="168"/>
      <c r="N472" s="228" t="str">
        <f t="shared" si="23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74"/>
      <c r="C473" s="175"/>
      <c r="D473" s="168"/>
      <c r="E473" s="168"/>
      <c r="F473" s="43"/>
      <c r="G473" s="225"/>
      <c r="H473" s="224"/>
      <c r="I473" s="219"/>
      <c r="J473" s="168"/>
      <c r="K473" s="168"/>
      <c r="L473" s="227"/>
      <c r="M473" s="168"/>
      <c r="N473" s="228" t="str">
        <f t="shared" si="23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74"/>
      <c r="C474" s="175"/>
      <c r="D474" s="168"/>
      <c r="E474" s="168"/>
      <c r="F474" s="43"/>
      <c r="G474" s="225"/>
      <c r="H474" s="224"/>
      <c r="I474" s="219"/>
      <c r="J474" s="168"/>
      <c r="K474" s="168"/>
      <c r="L474" s="227"/>
      <c r="M474" s="168"/>
      <c r="N474" s="228" t="str">
        <f t="shared" si="23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74"/>
      <c r="C475" s="175"/>
      <c r="D475" s="168"/>
      <c r="E475" s="168"/>
      <c r="F475" s="43"/>
      <c r="G475" s="225"/>
      <c r="H475" s="224"/>
      <c r="I475" s="219"/>
      <c r="J475" s="168"/>
      <c r="K475" s="168"/>
      <c r="L475" s="227"/>
      <c r="M475" s="168"/>
      <c r="N475" s="228" t="str">
        <f t="shared" si="23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74"/>
      <c r="C476" s="175"/>
      <c r="D476" s="168"/>
      <c r="E476" s="168"/>
      <c r="F476" s="43"/>
      <c r="G476" s="225"/>
      <c r="H476" s="224"/>
      <c r="I476" s="219"/>
      <c r="J476" s="168"/>
      <c r="K476" s="168"/>
      <c r="L476" s="227"/>
      <c r="M476" s="168"/>
      <c r="N476" s="228" t="str">
        <f t="shared" si="23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74"/>
      <c r="C477" s="175"/>
      <c r="D477" s="168"/>
      <c r="E477" s="168"/>
      <c r="F477" s="43"/>
      <c r="G477" s="225"/>
      <c r="H477" s="224"/>
      <c r="I477" s="219"/>
      <c r="J477" s="168"/>
      <c r="K477" s="168"/>
      <c r="L477" s="227"/>
      <c r="M477" s="168"/>
      <c r="N477" s="228" t="str">
        <f t="shared" si="23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74"/>
      <c r="C478" s="175"/>
      <c r="D478" s="168"/>
      <c r="E478" s="168"/>
      <c r="F478" s="43"/>
      <c r="G478" s="225"/>
      <c r="H478" s="224"/>
      <c r="I478" s="219"/>
      <c r="J478" s="168"/>
      <c r="K478" s="168"/>
      <c r="L478" s="227"/>
      <c r="M478" s="168"/>
      <c r="N478" s="228" t="str">
        <f t="shared" si="23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74"/>
      <c r="C479" s="175"/>
      <c r="D479" s="168"/>
      <c r="E479" s="168"/>
      <c r="F479" s="43"/>
      <c r="G479" s="225"/>
      <c r="H479" s="224"/>
      <c r="I479" s="219"/>
      <c r="J479" s="168"/>
      <c r="K479" s="168"/>
      <c r="L479" s="227"/>
      <c r="M479" s="168"/>
      <c r="N479" s="228" t="str">
        <f t="shared" si="23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74"/>
      <c r="C480" s="175"/>
      <c r="D480" s="168"/>
      <c r="E480" s="168"/>
      <c r="F480" s="43"/>
      <c r="G480" s="225"/>
      <c r="H480" s="224"/>
      <c r="I480" s="219"/>
      <c r="J480" s="168"/>
      <c r="K480" s="168"/>
      <c r="L480" s="227"/>
      <c r="M480" s="168"/>
      <c r="N480" s="228" t="str">
        <f t="shared" si="23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74"/>
      <c r="C481" s="175"/>
      <c r="D481" s="168"/>
      <c r="E481" s="168"/>
      <c r="F481" s="43"/>
      <c r="G481" s="225"/>
      <c r="H481" s="224"/>
      <c r="I481" s="219"/>
      <c r="J481" s="168"/>
      <c r="K481" s="168"/>
      <c r="L481" s="227"/>
      <c r="M481" s="168"/>
      <c r="N481" s="228" t="str">
        <f t="shared" si="23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74"/>
      <c r="C482" s="175"/>
      <c r="D482" s="168"/>
      <c r="E482" s="168"/>
      <c r="F482" s="43"/>
      <c r="G482" s="225"/>
      <c r="H482" s="224"/>
      <c r="I482" s="219"/>
      <c r="J482" s="168"/>
      <c r="K482" s="168"/>
      <c r="L482" s="227"/>
      <c r="M482" s="168"/>
      <c r="N482" s="228" t="str">
        <f t="shared" si="23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74"/>
      <c r="C483" s="175"/>
      <c r="D483" s="168"/>
      <c r="E483" s="168"/>
      <c r="F483" s="43"/>
      <c r="G483" s="225"/>
      <c r="H483" s="224"/>
      <c r="I483" s="219"/>
      <c r="J483" s="168"/>
      <c r="K483" s="168"/>
      <c r="L483" s="227"/>
      <c r="M483" s="168"/>
      <c r="N483" s="228" t="str">
        <f t="shared" si="23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74"/>
      <c r="C484" s="175"/>
      <c r="D484" s="168"/>
      <c r="E484" s="168"/>
      <c r="F484" s="43"/>
      <c r="G484" s="225"/>
      <c r="H484" s="224"/>
      <c r="I484" s="219"/>
      <c r="J484" s="168"/>
      <c r="K484" s="168"/>
      <c r="L484" s="227"/>
      <c r="M484" s="168"/>
      <c r="N484" s="228" t="str">
        <f t="shared" si="23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74"/>
      <c r="C485" s="175"/>
      <c r="D485" s="168"/>
      <c r="E485" s="168"/>
      <c r="F485" s="43"/>
      <c r="G485" s="225"/>
      <c r="H485" s="224"/>
      <c r="I485" s="219"/>
      <c r="J485" s="168"/>
      <c r="K485" s="168"/>
      <c r="L485" s="227"/>
      <c r="M485" s="168"/>
      <c r="N485" s="228" t="str">
        <f t="shared" si="23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74"/>
      <c r="C486" s="175"/>
      <c r="D486" s="168"/>
      <c r="E486" s="168"/>
      <c r="F486" s="43"/>
      <c r="G486" s="225"/>
      <c r="H486" s="224"/>
      <c r="I486" s="219"/>
      <c r="J486" s="168"/>
      <c r="K486" s="168"/>
      <c r="L486" s="227"/>
      <c r="M486" s="168"/>
      <c r="N486" s="228" t="str">
        <f t="shared" si="23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74"/>
      <c r="C487" s="175"/>
      <c r="D487" s="168"/>
      <c r="E487" s="168"/>
      <c r="F487" s="43"/>
      <c r="G487" s="225"/>
      <c r="H487" s="224"/>
      <c r="I487" s="219"/>
      <c r="J487" s="168"/>
      <c r="K487" s="168"/>
      <c r="L487" s="227"/>
      <c r="M487" s="168"/>
      <c r="N487" s="228" t="str">
        <f t="shared" si="23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74"/>
      <c r="C488" s="175"/>
      <c r="D488" s="168"/>
      <c r="E488" s="168"/>
      <c r="F488" s="43"/>
      <c r="G488" s="225"/>
      <c r="H488" s="224"/>
      <c r="I488" s="219"/>
      <c r="J488" s="168"/>
      <c r="K488" s="168"/>
      <c r="L488" s="227"/>
      <c r="M488" s="168"/>
      <c r="N488" s="228" t="str">
        <f t="shared" si="23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74"/>
      <c r="C489" s="175"/>
      <c r="D489" s="168"/>
      <c r="E489" s="168"/>
      <c r="F489" s="43"/>
      <c r="G489" s="225"/>
      <c r="H489" s="224"/>
      <c r="I489" s="219"/>
      <c r="J489" s="168"/>
      <c r="K489" s="168"/>
      <c r="L489" s="227"/>
      <c r="M489" s="168"/>
      <c r="N489" s="228" t="str">
        <f t="shared" si="23"/>
        <v/>
      </c>
      <c r="O489" s="37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74"/>
      <c r="C490" s="175"/>
      <c r="D490" s="168"/>
      <c r="E490" s="168"/>
      <c r="F490" s="43"/>
      <c r="G490" s="225"/>
      <c r="H490" s="224"/>
      <c r="I490" s="219"/>
      <c r="J490" s="168"/>
      <c r="K490" s="168"/>
      <c r="L490" s="227"/>
      <c r="M490" s="168"/>
      <c r="N490" s="228" t="str">
        <f t="shared" si="23"/>
        <v/>
      </c>
      <c r="O490" s="37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74"/>
      <c r="C491" s="175"/>
      <c r="D491" s="168"/>
      <c r="E491" s="168"/>
      <c r="F491" s="43"/>
      <c r="G491" s="225"/>
      <c r="H491" s="224"/>
      <c r="I491" s="219"/>
      <c r="J491" s="168"/>
      <c r="K491" s="168"/>
      <c r="L491" s="227"/>
      <c r="M491" s="168"/>
      <c r="N491" s="228" t="str">
        <f t="shared" si="23"/>
        <v/>
      </c>
      <c r="O491" s="37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74"/>
      <c r="C492" s="175"/>
      <c r="D492" s="168"/>
      <c r="E492" s="168"/>
      <c r="F492" s="43"/>
      <c r="G492" s="225"/>
      <c r="H492" s="224"/>
      <c r="I492" s="219"/>
      <c r="J492" s="168"/>
      <c r="K492" s="168"/>
      <c r="L492" s="227"/>
      <c r="M492" s="168"/>
      <c r="N492" s="228" t="str">
        <f t="shared" si="23"/>
        <v/>
      </c>
      <c r="O492" s="37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74"/>
      <c r="C493" s="175"/>
      <c r="D493" s="168"/>
      <c r="E493" s="168"/>
      <c r="F493" s="43"/>
      <c r="G493" s="225"/>
      <c r="H493" s="224"/>
      <c r="I493" s="219"/>
      <c r="J493" s="168"/>
      <c r="K493" s="168"/>
      <c r="L493" s="227"/>
      <c r="M493" s="168"/>
      <c r="N493" s="228" t="str">
        <f t="shared" si="23"/>
        <v/>
      </c>
      <c r="O493" s="37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74"/>
      <c r="C494" s="175"/>
      <c r="D494" s="168"/>
      <c r="E494" s="168"/>
      <c r="F494" s="43"/>
      <c r="G494" s="225"/>
      <c r="H494" s="224"/>
      <c r="I494" s="219"/>
      <c r="J494" s="168"/>
      <c r="K494" s="168"/>
      <c r="L494" s="227"/>
      <c r="M494" s="168"/>
      <c r="N494" s="228" t="str">
        <f t="shared" si="23"/>
        <v/>
      </c>
      <c r="O494" s="37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74"/>
      <c r="C495" s="175"/>
      <c r="D495" s="168"/>
      <c r="E495" s="168"/>
      <c r="F495" s="43"/>
      <c r="G495" s="225"/>
      <c r="H495" s="224"/>
      <c r="I495" s="219"/>
      <c r="J495" s="168"/>
      <c r="K495" s="168"/>
      <c r="L495" s="227"/>
      <c r="M495" s="168"/>
      <c r="N495" s="228" t="str">
        <f t="shared" si="23"/>
        <v/>
      </c>
      <c r="O495" s="37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74"/>
      <c r="C496" s="175"/>
      <c r="D496" s="168"/>
      <c r="E496" s="168"/>
      <c r="F496" s="43"/>
      <c r="G496" s="225"/>
      <c r="H496" s="224"/>
      <c r="I496" s="219"/>
      <c r="J496" s="168"/>
      <c r="K496" s="168"/>
      <c r="L496" s="227"/>
      <c r="M496" s="168"/>
      <c r="N496" s="228" t="str">
        <f t="shared" si="23"/>
        <v/>
      </c>
      <c r="O496" s="37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74"/>
      <c r="C497" s="175"/>
      <c r="D497" s="168"/>
      <c r="E497" s="168"/>
      <c r="F497" s="43"/>
      <c r="G497" s="225"/>
      <c r="H497" s="224"/>
      <c r="I497" s="219"/>
      <c r="J497" s="168"/>
      <c r="K497" s="168"/>
      <c r="L497" s="227"/>
      <c r="M497" s="168"/>
      <c r="N497" s="228" t="str">
        <f t="shared" si="23"/>
        <v/>
      </c>
      <c r="O497" s="37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74"/>
      <c r="C498" s="175"/>
      <c r="D498" s="168"/>
      <c r="E498" s="168"/>
      <c r="F498" s="43"/>
      <c r="G498" s="225"/>
      <c r="H498" s="224"/>
      <c r="I498" s="219"/>
      <c r="J498" s="168"/>
      <c r="K498" s="168"/>
      <c r="L498" s="227"/>
      <c r="M498" s="168"/>
      <c r="N498" s="228" t="str">
        <f t="shared" si="23"/>
        <v/>
      </c>
      <c r="O498" s="37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74"/>
      <c r="C499" s="175"/>
      <c r="D499" s="168"/>
      <c r="E499" s="168"/>
      <c r="F499" s="43"/>
      <c r="G499" s="225"/>
      <c r="H499" s="224"/>
      <c r="I499" s="219"/>
      <c r="J499" s="168"/>
      <c r="K499" s="168"/>
      <c r="L499" s="227"/>
      <c r="M499" s="168"/>
      <c r="N499" s="228" t="str">
        <f t="shared" si="23"/>
        <v/>
      </c>
      <c r="O499" s="37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74"/>
      <c r="C500" s="175"/>
      <c r="D500" s="168"/>
      <c r="E500" s="168"/>
      <c r="F500" s="43"/>
      <c r="G500" s="225"/>
      <c r="H500" s="224"/>
      <c r="I500" s="219"/>
      <c r="J500" s="168"/>
      <c r="K500" s="168"/>
      <c r="L500" s="227"/>
      <c r="M500" s="168"/>
      <c r="N500" s="228" t="str">
        <f t="shared" si="23"/>
        <v/>
      </c>
      <c r="O500" s="37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74"/>
      <c r="C501" s="175"/>
      <c r="D501" s="168"/>
      <c r="E501" s="168"/>
      <c r="F501" s="43"/>
      <c r="G501" s="225"/>
      <c r="H501" s="224"/>
      <c r="I501" s="219"/>
      <c r="J501" s="168"/>
      <c r="K501" s="168"/>
      <c r="L501" s="227"/>
      <c r="M501" s="168"/>
      <c r="N501" s="228" t="str">
        <f t="shared" si="23"/>
        <v/>
      </c>
      <c r="O501" s="37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74"/>
      <c r="C502" s="175"/>
      <c r="D502" s="168"/>
      <c r="E502" s="168"/>
      <c r="F502" s="43"/>
      <c r="G502" s="225"/>
      <c r="H502" s="224"/>
      <c r="I502" s="219"/>
      <c r="J502" s="168"/>
      <c r="K502" s="168"/>
      <c r="L502" s="227"/>
      <c r="M502" s="168"/>
      <c r="N502" s="228" t="str">
        <f t="shared" si="23"/>
        <v/>
      </c>
      <c r="O502" s="37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74"/>
      <c r="C503" s="175"/>
      <c r="D503" s="168"/>
      <c r="E503" s="168"/>
      <c r="F503" s="43"/>
      <c r="G503" s="225"/>
      <c r="H503" s="224"/>
      <c r="I503" s="219"/>
      <c r="J503" s="168"/>
      <c r="K503" s="168"/>
      <c r="L503" s="227"/>
      <c r="M503" s="168"/>
      <c r="N503" s="228" t="str">
        <f t="shared" si="23"/>
        <v/>
      </c>
      <c r="O503" s="37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74"/>
      <c r="C504" s="175"/>
      <c r="D504" s="168"/>
      <c r="E504" s="168"/>
      <c r="F504" s="43"/>
      <c r="G504" s="225"/>
      <c r="H504" s="224"/>
      <c r="I504" s="219"/>
      <c r="J504" s="168"/>
      <c r="K504" s="168"/>
      <c r="L504" s="227"/>
      <c r="M504" s="168"/>
      <c r="N504" s="228" t="str">
        <f t="shared" si="23"/>
        <v/>
      </c>
      <c r="O504" s="37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74"/>
      <c r="C505" s="175"/>
      <c r="D505" s="168"/>
      <c r="E505" s="168"/>
      <c r="F505" s="43"/>
      <c r="G505" s="225"/>
      <c r="H505" s="224"/>
      <c r="I505" s="219"/>
      <c r="J505" s="168"/>
      <c r="K505" s="168"/>
      <c r="L505" s="227"/>
      <c r="M505" s="168"/>
      <c r="N505" s="228" t="str">
        <f t="shared" si="23"/>
        <v/>
      </c>
      <c r="O505" s="37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74"/>
      <c r="C506" s="175"/>
      <c r="D506" s="168"/>
      <c r="E506" s="168"/>
      <c r="F506" s="43"/>
      <c r="G506" s="225"/>
      <c r="H506" s="224"/>
      <c r="I506" s="219"/>
      <c r="J506" s="168"/>
      <c r="K506" s="168"/>
      <c r="L506" s="227"/>
      <c r="M506" s="168"/>
      <c r="N506" s="228" t="str">
        <f t="shared" si="23"/>
        <v/>
      </c>
      <c r="O506" s="37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74"/>
      <c r="C507" s="175"/>
      <c r="D507" s="168"/>
      <c r="E507" s="168"/>
      <c r="F507" s="43"/>
      <c r="G507" s="225"/>
      <c r="H507" s="224"/>
      <c r="I507" s="219"/>
      <c r="J507" s="168"/>
      <c r="K507" s="168"/>
      <c r="L507" s="227"/>
      <c r="M507" s="168"/>
      <c r="N507" s="228" t="str">
        <f t="shared" si="23"/>
        <v/>
      </c>
      <c r="O507" s="37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74"/>
      <c r="C508" s="175"/>
      <c r="D508" s="168"/>
      <c r="E508" s="168"/>
      <c r="F508" s="43"/>
      <c r="G508" s="225"/>
      <c r="H508" s="224"/>
      <c r="I508" s="219"/>
      <c r="J508" s="168"/>
      <c r="K508" s="168"/>
      <c r="L508" s="227"/>
      <c r="M508" s="168"/>
      <c r="N508" s="228" t="str">
        <f t="shared" si="23"/>
        <v/>
      </c>
      <c r="O508" s="37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74"/>
      <c r="C509" s="175"/>
      <c r="D509" s="168"/>
      <c r="E509" s="168"/>
      <c r="F509" s="43"/>
      <c r="G509" s="225"/>
      <c r="H509" s="224"/>
      <c r="I509" s="219"/>
      <c r="J509" s="168"/>
      <c r="K509" s="168"/>
      <c r="L509" s="227"/>
      <c r="M509" s="168"/>
      <c r="N509" s="228" t="str">
        <f t="shared" si="23"/>
        <v/>
      </c>
      <c r="O509" s="37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74"/>
      <c r="C510" s="175"/>
      <c r="D510" s="168"/>
      <c r="E510" s="168"/>
      <c r="F510" s="43"/>
      <c r="G510" s="225"/>
      <c r="H510" s="224"/>
      <c r="I510" s="219"/>
      <c r="J510" s="168"/>
      <c r="K510" s="168"/>
      <c r="L510" s="227"/>
      <c r="M510" s="168"/>
      <c r="N510" s="228" t="str">
        <f t="shared" si="23"/>
        <v/>
      </c>
      <c r="O510" s="37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74"/>
      <c r="C511" s="175"/>
      <c r="D511" s="168"/>
      <c r="E511" s="168"/>
      <c r="F511" s="43"/>
      <c r="G511" s="225"/>
      <c r="H511" s="224"/>
      <c r="I511" s="219"/>
      <c r="J511" s="168"/>
      <c r="K511" s="168"/>
      <c r="L511" s="227"/>
      <c r="M511" s="168"/>
      <c r="N511" s="228" t="str">
        <f t="shared" si="23"/>
        <v/>
      </c>
      <c r="O511" s="37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74"/>
      <c r="C512" s="175"/>
      <c r="D512" s="168"/>
      <c r="E512" s="168"/>
      <c r="F512" s="43"/>
      <c r="G512" s="225"/>
      <c r="H512" s="224"/>
      <c r="I512" s="219"/>
      <c r="J512" s="168"/>
      <c r="K512" s="168"/>
      <c r="L512" s="227"/>
      <c r="M512" s="168"/>
      <c r="N512" s="228" t="str">
        <f t="shared" si="23"/>
        <v/>
      </c>
      <c r="O512" s="37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74"/>
      <c r="C513" s="175"/>
      <c r="D513" s="168"/>
      <c r="E513" s="168"/>
      <c r="F513" s="43"/>
      <c r="G513" s="225"/>
      <c r="H513" s="224"/>
      <c r="I513" s="219"/>
      <c r="J513" s="168"/>
      <c r="K513" s="168"/>
      <c r="L513" s="227"/>
      <c r="M513" s="168"/>
      <c r="N513" s="228" t="str">
        <f t="shared" si="23"/>
        <v/>
      </c>
      <c r="O513" s="37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74"/>
      <c r="C514" s="175"/>
      <c r="D514" s="168"/>
      <c r="E514" s="168"/>
      <c r="F514" s="43"/>
      <c r="G514" s="225"/>
      <c r="H514" s="224"/>
      <c r="I514" s="219"/>
      <c r="J514" s="168"/>
      <c r="K514" s="168"/>
      <c r="L514" s="227"/>
      <c r="M514" s="168"/>
      <c r="N514" s="228" t="str">
        <f t="shared" si="23"/>
        <v/>
      </c>
      <c r="O514" s="37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74"/>
      <c r="C515" s="175"/>
      <c r="D515" s="168"/>
      <c r="E515" s="168"/>
      <c r="F515" s="43"/>
      <c r="G515" s="225"/>
      <c r="H515" s="224"/>
      <c r="I515" s="219"/>
      <c r="J515" s="168"/>
      <c r="K515" s="168"/>
      <c r="L515" s="227"/>
      <c r="M515" s="168"/>
      <c r="N515" s="228" t="str">
        <f t="shared" si="23"/>
        <v/>
      </c>
      <c r="O515" s="37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74"/>
      <c r="C516" s="175"/>
      <c r="D516" s="168"/>
      <c r="E516" s="168"/>
      <c r="F516" s="43"/>
      <c r="G516" s="225"/>
      <c r="H516" s="224"/>
      <c r="I516" s="219"/>
      <c r="J516" s="168"/>
      <c r="K516" s="168"/>
      <c r="L516" s="227"/>
      <c r="M516" s="168"/>
      <c r="N516" s="10"/>
      <c r="O516" s="12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74"/>
      <c r="C517" s="175"/>
      <c r="D517" s="168"/>
      <c r="E517" s="168"/>
      <c r="F517" s="43"/>
      <c r="G517" s="225"/>
      <c r="H517" s="224"/>
      <c r="I517" s="219"/>
      <c r="J517" s="168"/>
      <c r="K517" s="168"/>
      <c r="L517" s="227"/>
      <c r="M517" s="168"/>
      <c r="N517" s="10"/>
      <c r="O517" s="12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74"/>
      <c r="C518" s="175"/>
      <c r="D518" s="168"/>
      <c r="E518" s="168"/>
      <c r="F518" s="43"/>
      <c r="G518" s="225"/>
      <c r="H518" s="224"/>
      <c r="I518" s="219"/>
      <c r="J518" s="168"/>
      <c r="K518" s="168"/>
      <c r="L518" s="227"/>
      <c r="M518" s="168"/>
      <c r="O518" s="12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74"/>
      <c r="C519" s="175"/>
      <c r="D519" s="168"/>
      <c r="E519" s="168"/>
      <c r="F519" s="43"/>
      <c r="G519" s="225"/>
      <c r="H519" s="224"/>
      <c r="I519" s="219"/>
      <c r="J519" s="168"/>
      <c r="K519" s="168"/>
      <c r="L519" s="227"/>
      <c r="M519" s="168"/>
      <c r="N519" s="230"/>
      <c r="O519" s="22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74"/>
      <c r="C520" s="175"/>
      <c r="D520" s="168"/>
      <c r="E520" s="168"/>
      <c r="F520" s="43"/>
      <c r="G520" s="225"/>
      <c r="H520" s="224"/>
      <c r="I520" s="219"/>
      <c r="J520" s="168"/>
      <c r="K520" s="168"/>
      <c r="L520" s="227"/>
      <c r="M520" s="168"/>
      <c r="N520" s="230"/>
      <c r="O520" s="22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74"/>
      <c r="C521" s="175"/>
      <c r="D521" s="168"/>
      <c r="E521" s="168"/>
      <c r="F521" s="43"/>
      <c r="G521" s="225"/>
      <c r="H521" s="224"/>
      <c r="I521" s="219"/>
      <c r="J521" s="168"/>
      <c r="K521" s="168"/>
      <c r="L521" s="227"/>
      <c r="M521" s="168"/>
      <c r="N521" s="230"/>
      <c r="O521" s="22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74"/>
      <c r="C522" s="175"/>
      <c r="D522" s="168"/>
      <c r="E522" s="168"/>
      <c r="F522" s="43"/>
      <c r="G522" s="225"/>
      <c r="H522" s="224"/>
      <c r="I522" s="219"/>
      <c r="J522" s="168"/>
      <c r="K522" s="168"/>
      <c r="L522" s="227"/>
      <c r="M522" s="168"/>
      <c r="N522" s="230"/>
      <c r="O522" s="22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74"/>
      <c r="C523" s="175"/>
      <c r="D523" s="168"/>
      <c r="E523" s="168"/>
      <c r="F523" s="43"/>
      <c r="G523" s="225"/>
      <c r="H523" s="224"/>
      <c r="I523" s="219"/>
      <c r="J523" s="168"/>
      <c r="K523" s="168"/>
      <c r="L523" s="227"/>
      <c r="M523" s="168"/>
      <c r="N523" s="230"/>
      <c r="O523" s="22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74"/>
      <c r="C524" s="175"/>
      <c r="D524" s="168"/>
      <c r="E524" s="168"/>
      <c r="F524" s="43"/>
      <c r="G524" s="225"/>
      <c r="H524" s="224"/>
      <c r="I524" s="219"/>
      <c r="J524" s="168"/>
      <c r="K524" s="168"/>
      <c r="L524" s="227"/>
      <c r="M524" s="168"/>
      <c r="N524" s="230"/>
      <c r="O524" s="22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74"/>
      <c r="C525" s="175"/>
      <c r="D525" s="168"/>
      <c r="E525" s="168"/>
      <c r="F525" s="43"/>
      <c r="G525" s="225"/>
      <c r="H525" s="224"/>
      <c r="I525" s="219"/>
      <c r="J525" s="168"/>
      <c r="K525" s="168"/>
      <c r="L525" s="227"/>
      <c r="M525" s="168"/>
      <c r="N525" s="230"/>
      <c r="O525" s="22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74"/>
      <c r="C526" s="175"/>
      <c r="D526" s="168"/>
      <c r="E526" s="168"/>
      <c r="F526" s="43"/>
      <c r="G526" s="225"/>
      <c r="H526" s="224"/>
      <c r="I526" s="219"/>
      <c r="J526" s="168"/>
      <c r="K526" s="168"/>
      <c r="L526" s="227"/>
      <c r="M526" s="168"/>
      <c r="N526" s="230"/>
      <c r="O526" s="22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74"/>
      <c r="C527" s="175"/>
      <c r="D527" s="168"/>
      <c r="E527" s="168"/>
      <c r="F527" s="43"/>
      <c r="G527" s="225"/>
      <c r="H527" s="224"/>
      <c r="I527" s="219"/>
      <c r="J527" s="168"/>
      <c r="K527" s="168"/>
      <c r="L527" s="227"/>
      <c r="M527" s="168"/>
      <c r="N527" s="230"/>
      <c r="O527" s="22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74"/>
      <c r="C528" s="175"/>
      <c r="D528" s="168"/>
      <c r="E528" s="168"/>
      <c r="F528" s="43"/>
      <c r="G528" s="225"/>
      <c r="H528" s="224"/>
      <c r="I528" s="219"/>
      <c r="J528" s="168"/>
      <c r="K528" s="168"/>
      <c r="L528" s="227"/>
      <c r="M528" s="168"/>
      <c r="N528" s="230"/>
      <c r="O528" s="22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74"/>
      <c r="C529" s="175"/>
      <c r="D529" s="168"/>
      <c r="E529" s="168"/>
      <c r="F529" s="43"/>
      <c r="G529" s="225"/>
      <c r="H529" s="224"/>
      <c r="I529" s="219"/>
      <c r="J529" s="168"/>
      <c r="K529" s="168"/>
      <c r="L529" s="227"/>
      <c r="M529" s="168"/>
      <c r="N529" s="230"/>
      <c r="O529" s="22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74"/>
      <c r="C530" s="175"/>
      <c r="D530" s="168"/>
      <c r="E530" s="168"/>
      <c r="F530" s="43"/>
      <c r="G530" s="225"/>
      <c r="H530" s="224"/>
      <c r="I530" s="219"/>
      <c r="J530" s="168"/>
      <c r="K530" s="168"/>
      <c r="L530" s="227"/>
      <c r="M530" s="168"/>
      <c r="N530" s="230"/>
      <c r="O530" s="22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74"/>
      <c r="C531" s="175"/>
      <c r="D531" s="168"/>
      <c r="E531" s="168"/>
      <c r="F531" s="43"/>
      <c r="G531" s="225"/>
      <c r="H531" s="224"/>
      <c r="I531" s="219"/>
      <c r="J531" s="168"/>
      <c r="K531" s="168"/>
      <c r="L531" s="227"/>
      <c r="M531" s="168"/>
      <c r="N531" s="230"/>
      <c r="O531" s="22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74"/>
      <c r="C532" s="175"/>
      <c r="D532" s="168"/>
      <c r="E532" s="168"/>
      <c r="F532" s="43"/>
      <c r="G532" s="225"/>
      <c r="H532" s="224"/>
      <c r="I532" s="219"/>
      <c r="J532" s="168"/>
      <c r="K532" s="168"/>
      <c r="L532" s="227"/>
      <c r="M532" s="168"/>
      <c r="N532" s="230"/>
      <c r="O532" s="22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74"/>
      <c r="C533" s="175"/>
      <c r="D533" s="168"/>
      <c r="E533" s="168"/>
      <c r="F533" s="43"/>
      <c r="G533" s="225"/>
      <c r="H533" s="224"/>
      <c r="I533" s="219"/>
      <c r="J533" s="168"/>
      <c r="K533" s="168"/>
      <c r="L533" s="227"/>
      <c r="M533" s="168"/>
      <c r="N533" s="230"/>
      <c r="O533" s="22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74"/>
      <c r="C534" s="175"/>
      <c r="D534" s="168"/>
      <c r="E534" s="168"/>
      <c r="F534" s="43"/>
      <c r="G534" s="225"/>
      <c r="H534" s="224"/>
      <c r="I534" s="219"/>
      <c r="J534" s="168"/>
      <c r="K534" s="168"/>
      <c r="L534" s="227"/>
      <c r="M534" s="168"/>
      <c r="N534" s="230"/>
      <c r="O534" s="22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74"/>
      <c r="C535" s="175"/>
      <c r="D535" s="168"/>
      <c r="E535" s="168"/>
      <c r="F535" s="43"/>
      <c r="G535" s="225"/>
      <c r="H535" s="224"/>
      <c r="I535" s="219"/>
      <c r="J535" s="168"/>
      <c r="K535" s="168"/>
      <c r="L535" s="227"/>
      <c r="M535" s="168"/>
      <c r="N535" s="230"/>
      <c r="O535" s="22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74"/>
      <c r="C536" s="175"/>
      <c r="D536" s="168"/>
      <c r="E536" s="168"/>
      <c r="F536" s="43"/>
      <c r="G536" s="225"/>
      <c r="H536" s="224"/>
      <c r="I536" s="219"/>
      <c r="J536" s="168"/>
      <c r="K536" s="168"/>
      <c r="L536" s="227"/>
      <c r="M536" s="168"/>
      <c r="N536" s="230"/>
      <c r="O536" s="22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74"/>
      <c r="C537" s="175"/>
      <c r="D537" s="168"/>
      <c r="E537" s="168"/>
      <c r="F537" s="43"/>
      <c r="G537" s="225"/>
      <c r="H537" s="224"/>
      <c r="I537" s="219"/>
      <c r="J537" s="168"/>
      <c r="K537" s="168"/>
      <c r="L537" s="227"/>
      <c r="M537" s="168"/>
      <c r="N537" s="230"/>
      <c r="O537" s="22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74"/>
      <c r="C538" s="175"/>
      <c r="D538" s="168"/>
      <c r="E538" s="168"/>
      <c r="F538" s="43"/>
      <c r="G538" s="225"/>
      <c r="H538" s="224"/>
      <c r="I538" s="219"/>
      <c r="J538" s="168"/>
      <c r="K538" s="168"/>
      <c r="L538" s="227"/>
      <c r="M538" s="168"/>
      <c r="N538" s="230"/>
      <c r="O538" s="22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74"/>
      <c r="C539" s="175"/>
      <c r="D539" s="168"/>
      <c r="E539" s="168"/>
      <c r="F539" s="43"/>
      <c r="G539" s="225"/>
      <c r="H539" s="224"/>
      <c r="I539" s="219"/>
      <c r="J539" s="168"/>
      <c r="K539" s="168"/>
      <c r="L539" s="227"/>
      <c r="M539" s="168"/>
      <c r="N539" s="230"/>
      <c r="O539" s="22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74"/>
      <c r="C540" s="175"/>
      <c r="D540" s="168"/>
      <c r="E540" s="168"/>
      <c r="F540" s="43"/>
      <c r="G540" s="225"/>
      <c r="H540" s="224"/>
      <c r="I540" s="219"/>
      <c r="J540" s="168"/>
      <c r="K540" s="168"/>
      <c r="L540" s="227"/>
      <c r="M540" s="168"/>
      <c r="N540" s="230"/>
      <c r="O540" s="22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74"/>
      <c r="C541" s="175"/>
      <c r="D541" s="168"/>
      <c r="E541" s="168"/>
      <c r="F541" s="43"/>
      <c r="G541" s="225"/>
      <c r="H541" s="224"/>
      <c r="I541" s="219"/>
      <c r="J541" s="168"/>
      <c r="K541" s="168"/>
      <c r="L541" s="227"/>
      <c r="M541" s="168"/>
      <c r="N541" s="230"/>
      <c r="O541" s="22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74"/>
      <c r="C542" s="175"/>
      <c r="D542" s="168"/>
      <c r="E542" s="168"/>
      <c r="F542" s="43"/>
      <c r="G542" s="225"/>
      <c r="H542" s="224"/>
      <c r="I542" s="219"/>
      <c r="J542" s="168"/>
      <c r="K542" s="168"/>
      <c r="L542" s="227"/>
      <c r="M542" s="168"/>
      <c r="N542" s="230"/>
      <c r="O542" s="22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74"/>
      <c r="C543" s="175"/>
      <c r="D543" s="168"/>
      <c r="E543" s="168"/>
      <c r="F543" s="43"/>
      <c r="G543" s="225"/>
      <c r="H543" s="224"/>
      <c r="I543" s="219"/>
      <c r="J543" s="168"/>
      <c r="K543" s="168"/>
      <c r="L543" s="227"/>
      <c r="M543" s="168"/>
      <c r="N543" s="230"/>
      <c r="O543" s="22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74"/>
      <c r="C544" s="175"/>
      <c r="D544" s="168"/>
      <c r="E544" s="168"/>
      <c r="F544" s="43"/>
      <c r="G544" s="225"/>
      <c r="H544" s="224"/>
      <c r="I544" s="219"/>
      <c r="J544" s="168"/>
      <c r="K544" s="168"/>
      <c r="L544" s="227"/>
      <c r="M544" s="168"/>
      <c r="N544" s="230"/>
      <c r="O544" s="22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74"/>
      <c r="C545" s="175"/>
      <c r="D545" s="168"/>
      <c r="E545" s="168"/>
      <c r="F545" s="43"/>
      <c r="G545" s="225"/>
      <c r="H545" s="224"/>
      <c r="I545" s="219"/>
      <c r="J545" s="168"/>
      <c r="K545" s="168"/>
      <c r="L545" s="227"/>
      <c r="M545" s="168"/>
      <c r="N545" s="230"/>
      <c r="O545" s="22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74"/>
      <c r="C546" s="175"/>
      <c r="D546" s="168"/>
      <c r="E546" s="168"/>
      <c r="F546" s="43"/>
      <c r="G546" s="225"/>
      <c r="H546" s="224"/>
      <c r="I546" s="219"/>
      <c r="J546" s="168"/>
      <c r="K546" s="168"/>
      <c r="L546" s="227"/>
      <c r="M546" s="168"/>
      <c r="N546" s="230"/>
      <c r="O546" s="22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74"/>
      <c r="C547" s="175"/>
      <c r="D547" s="168"/>
      <c r="E547" s="168"/>
      <c r="F547" s="43"/>
      <c r="G547" s="225"/>
      <c r="H547" s="224"/>
      <c r="I547" s="219"/>
      <c r="J547" s="168"/>
      <c r="K547" s="168"/>
      <c r="L547" s="227"/>
      <c r="M547" s="168"/>
      <c r="N547" s="230"/>
      <c r="O547" s="22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74"/>
      <c r="C548" s="175"/>
      <c r="D548" s="168"/>
      <c r="E548" s="168"/>
      <c r="F548" s="43"/>
      <c r="G548" s="225"/>
      <c r="H548" s="224"/>
      <c r="I548" s="219"/>
      <c r="J548" s="168"/>
      <c r="K548" s="168"/>
      <c r="L548" s="227"/>
      <c r="M548" s="168"/>
      <c r="N548" s="230"/>
      <c r="O548" s="22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74"/>
      <c r="C549" s="175"/>
      <c r="D549" s="168"/>
      <c r="E549" s="168"/>
      <c r="F549" s="43"/>
      <c r="G549" s="225"/>
      <c r="H549" s="224"/>
      <c r="I549" s="219"/>
      <c r="J549" s="168"/>
      <c r="K549" s="168"/>
      <c r="L549" s="227"/>
      <c r="M549" s="168"/>
      <c r="N549" s="230"/>
      <c r="O549" s="22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74"/>
      <c r="C550" s="175"/>
      <c r="D550" s="168"/>
      <c r="E550" s="168"/>
      <c r="F550" s="43"/>
      <c r="G550" s="225"/>
      <c r="H550" s="224"/>
      <c r="I550" s="219"/>
      <c r="J550" s="168"/>
      <c r="K550" s="168"/>
      <c r="L550" s="227"/>
      <c r="M550" s="168"/>
      <c r="N550" s="230"/>
      <c r="O550" s="22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74"/>
      <c r="C551" s="175"/>
      <c r="D551" s="168"/>
      <c r="E551" s="168"/>
      <c r="F551" s="43"/>
      <c r="G551" s="225"/>
      <c r="H551" s="224"/>
      <c r="I551" s="219"/>
      <c r="J551" s="168"/>
      <c r="K551" s="168"/>
      <c r="L551" s="227"/>
      <c r="M551" s="168"/>
      <c r="N551" s="230"/>
      <c r="O551" s="22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74"/>
      <c r="C552" s="175"/>
      <c r="D552" s="168"/>
      <c r="E552" s="168"/>
      <c r="F552" s="43"/>
      <c r="G552" s="225"/>
      <c r="H552" s="224"/>
      <c r="I552" s="219"/>
      <c r="J552" s="168"/>
      <c r="K552" s="168"/>
      <c r="L552" s="227"/>
      <c r="M552" s="168"/>
      <c r="N552" s="230"/>
      <c r="O552" s="22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74"/>
      <c r="C553" s="175"/>
      <c r="D553" s="168"/>
      <c r="E553" s="168"/>
      <c r="F553" s="43"/>
      <c r="G553" s="225"/>
      <c r="H553" s="224"/>
      <c r="I553" s="219"/>
      <c r="J553" s="168"/>
      <c r="K553" s="168"/>
      <c r="L553" s="227"/>
      <c r="M553" s="168"/>
      <c r="N553" s="230"/>
      <c r="O553" s="22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74"/>
      <c r="C554" s="175"/>
      <c r="D554" s="168"/>
      <c r="E554" s="168"/>
      <c r="F554" s="43"/>
      <c r="G554" s="225"/>
      <c r="H554" s="224"/>
      <c r="I554" s="219"/>
      <c r="J554" s="168"/>
      <c r="K554" s="168"/>
      <c r="L554" s="227"/>
      <c r="M554" s="168"/>
      <c r="N554" s="230"/>
      <c r="O554" s="22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74"/>
      <c r="C555" s="175"/>
      <c r="D555" s="168"/>
      <c r="E555" s="168"/>
      <c r="F555" s="43"/>
      <c r="G555" s="225"/>
      <c r="H555" s="224"/>
      <c r="I555" s="219"/>
      <c r="J555" s="168"/>
      <c r="K555" s="168"/>
      <c r="L555" s="227"/>
      <c r="M555" s="168"/>
      <c r="N555" s="230"/>
      <c r="O555" s="22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74"/>
      <c r="C556" s="175"/>
      <c r="D556" s="168"/>
      <c r="E556" s="168"/>
      <c r="F556" s="43"/>
      <c r="G556" s="225"/>
      <c r="H556" s="224"/>
      <c r="I556" s="219"/>
      <c r="J556" s="168"/>
      <c r="K556" s="168"/>
      <c r="L556" s="227"/>
      <c r="M556" s="168"/>
      <c r="N556" s="230"/>
      <c r="O556" s="22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74"/>
      <c r="C557" s="175"/>
      <c r="D557" s="168"/>
      <c r="E557" s="168"/>
      <c r="F557" s="43"/>
      <c r="G557" s="225"/>
      <c r="H557" s="224"/>
      <c r="I557" s="219"/>
      <c r="J557" s="168"/>
      <c r="K557" s="168"/>
      <c r="L557" s="227"/>
      <c r="M557" s="168"/>
      <c r="N557" s="230"/>
      <c r="O557" s="22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74"/>
      <c r="C558" s="175"/>
      <c r="D558" s="168"/>
      <c r="E558" s="168"/>
      <c r="F558" s="43"/>
      <c r="G558" s="225"/>
      <c r="H558" s="224"/>
      <c r="I558" s="219"/>
      <c r="J558" s="168"/>
      <c r="K558" s="168"/>
      <c r="L558" s="227"/>
      <c r="M558" s="168"/>
      <c r="N558" s="230"/>
      <c r="O558" s="22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74"/>
      <c r="C559" s="175"/>
      <c r="D559" s="168"/>
      <c r="E559" s="168"/>
      <c r="F559" s="43"/>
      <c r="G559" s="225"/>
      <c r="H559" s="224"/>
      <c r="I559" s="219"/>
      <c r="J559" s="168"/>
      <c r="K559" s="168"/>
      <c r="L559" s="227"/>
      <c r="M559" s="168"/>
      <c r="N559" s="230"/>
      <c r="O559" s="22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74"/>
      <c r="C560" s="175"/>
      <c r="D560" s="168"/>
      <c r="E560" s="168"/>
      <c r="F560" s="43"/>
      <c r="G560" s="225"/>
      <c r="H560" s="224"/>
      <c r="I560" s="219"/>
      <c r="J560" s="168"/>
      <c r="K560" s="168"/>
      <c r="L560" s="227"/>
      <c r="M560" s="168"/>
      <c r="N560" s="230"/>
      <c r="O560" s="22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74"/>
      <c r="C561" s="175"/>
      <c r="D561" s="168"/>
      <c r="E561" s="168"/>
      <c r="F561" s="43"/>
      <c r="G561" s="225"/>
      <c r="H561" s="224"/>
      <c r="I561" s="219"/>
      <c r="J561" s="168"/>
      <c r="K561" s="168"/>
      <c r="L561" s="227"/>
      <c r="M561" s="168"/>
      <c r="N561" s="230"/>
      <c r="O561" s="22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74"/>
      <c r="C562" s="175"/>
      <c r="D562" s="168"/>
      <c r="E562" s="168"/>
      <c r="F562" s="43"/>
      <c r="G562" s="225"/>
      <c r="H562" s="224"/>
      <c r="I562" s="219"/>
      <c r="J562" s="168"/>
      <c r="K562" s="168"/>
      <c r="L562" s="227"/>
      <c r="M562" s="168"/>
      <c r="N562" s="230"/>
      <c r="O562" s="22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74"/>
      <c r="C563" s="175"/>
      <c r="D563" s="168"/>
      <c r="E563" s="168"/>
      <c r="F563" s="43"/>
      <c r="G563" s="225"/>
      <c r="H563" s="224"/>
      <c r="I563" s="219"/>
      <c r="J563" s="168"/>
      <c r="K563" s="168"/>
      <c r="L563" s="227"/>
      <c r="M563" s="168"/>
      <c r="N563" s="230"/>
      <c r="O563" s="22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74"/>
      <c r="C564" s="175"/>
      <c r="D564" s="168"/>
      <c r="E564" s="168"/>
      <c r="F564" s="43"/>
      <c r="G564" s="225"/>
      <c r="H564" s="224"/>
      <c r="I564" s="219"/>
      <c r="J564" s="168"/>
      <c r="K564" s="168"/>
      <c r="L564" s="227"/>
      <c r="M564" s="168"/>
      <c r="N564" s="230"/>
      <c r="O564" s="22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74"/>
      <c r="C565" s="175"/>
      <c r="D565" s="168"/>
      <c r="E565" s="168"/>
      <c r="F565" s="43"/>
      <c r="G565" s="225"/>
      <c r="H565" s="224"/>
      <c r="I565" s="219"/>
      <c r="J565" s="168"/>
      <c r="K565" s="168"/>
      <c r="L565" s="227"/>
      <c r="M565" s="168"/>
      <c r="N565" s="230"/>
      <c r="O565" s="22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74"/>
      <c r="C566" s="175"/>
      <c r="D566" s="168"/>
      <c r="E566" s="168"/>
      <c r="F566" s="43"/>
      <c r="G566" s="225"/>
      <c r="H566" s="224"/>
      <c r="I566" s="219"/>
      <c r="J566" s="168"/>
      <c r="K566" s="168"/>
      <c r="L566" s="227"/>
      <c r="M566" s="168"/>
      <c r="N566" s="230"/>
      <c r="O566" s="22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74"/>
      <c r="C567" s="175"/>
      <c r="D567" s="168"/>
      <c r="E567" s="168"/>
      <c r="F567" s="43"/>
      <c r="G567" s="225"/>
      <c r="H567" s="224"/>
      <c r="I567" s="219"/>
      <c r="J567" s="168"/>
      <c r="K567" s="168"/>
      <c r="L567" s="227"/>
      <c r="M567" s="168"/>
      <c r="N567" s="230"/>
      <c r="O567" s="22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74"/>
      <c r="C568" s="175"/>
      <c r="D568" s="168"/>
      <c r="E568" s="168"/>
      <c r="F568" s="43"/>
      <c r="G568" s="225"/>
      <c r="H568" s="224"/>
      <c r="I568" s="219"/>
      <c r="J568" s="168"/>
      <c r="K568" s="168"/>
      <c r="L568" s="227"/>
      <c r="M568" s="168"/>
      <c r="N568" s="230"/>
      <c r="O568" s="22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74"/>
      <c r="C569" s="175"/>
      <c r="D569" s="168"/>
      <c r="E569" s="168"/>
      <c r="F569" s="43"/>
      <c r="G569" s="225"/>
      <c r="H569" s="224"/>
      <c r="I569" s="219"/>
      <c r="J569" s="168"/>
      <c r="K569" s="168"/>
      <c r="L569" s="227"/>
      <c r="M569" s="168"/>
      <c r="N569" s="230"/>
      <c r="O569" s="22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74"/>
      <c r="C570" s="175"/>
      <c r="D570" s="168"/>
      <c r="E570" s="168"/>
      <c r="F570" s="43"/>
      <c r="G570" s="225"/>
      <c r="H570" s="224"/>
      <c r="I570" s="219"/>
      <c r="J570" s="168"/>
      <c r="K570" s="168"/>
      <c r="L570" s="227"/>
      <c r="M570" s="168"/>
      <c r="N570" s="230"/>
      <c r="O570" s="22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74"/>
      <c r="C571" s="175"/>
      <c r="D571" s="168"/>
      <c r="E571" s="168"/>
      <c r="F571" s="43"/>
      <c r="G571" s="225"/>
      <c r="H571" s="224"/>
      <c r="I571" s="219"/>
      <c r="J571" s="168"/>
      <c r="K571" s="168"/>
      <c r="L571" s="227"/>
      <c r="M571" s="168"/>
      <c r="N571" s="230"/>
      <c r="O571" s="22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74"/>
      <c r="C572" s="175"/>
      <c r="D572" s="168"/>
      <c r="E572" s="168"/>
      <c r="F572" s="43"/>
      <c r="G572" s="225"/>
      <c r="H572" s="224"/>
      <c r="I572" s="219"/>
      <c r="J572" s="168"/>
      <c r="K572" s="168"/>
      <c r="L572" s="227"/>
      <c r="M572" s="168"/>
      <c r="N572" s="230"/>
      <c r="O572" s="22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74"/>
      <c r="C573" s="175"/>
      <c r="D573" s="168"/>
      <c r="E573" s="168"/>
      <c r="F573" s="43"/>
      <c r="G573" s="225"/>
      <c r="H573" s="224"/>
      <c r="I573" s="219"/>
      <c r="J573" s="168"/>
      <c r="K573" s="168"/>
      <c r="L573" s="227"/>
      <c r="M573" s="168"/>
      <c r="N573" s="230"/>
      <c r="O573" s="22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74"/>
      <c r="C574" s="175"/>
      <c r="D574" s="168"/>
      <c r="E574" s="168"/>
      <c r="F574" s="43"/>
      <c r="G574" s="225"/>
      <c r="H574" s="224"/>
      <c r="I574" s="219"/>
      <c r="J574" s="168"/>
      <c r="K574" s="168"/>
      <c r="L574" s="227"/>
      <c r="M574" s="168"/>
      <c r="N574" s="230"/>
      <c r="O574" s="22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74"/>
      <c r="C575" s="175"/>
      <c r="D575" s="168"/>
      <c r="E575" s="168"/>
      <c r="F575" s="43"/>
      <c r="G575" s="225"/>
      <c r="H575" s="224"/>
      <c r="I575" s="219"/>
      <c r="J575" s="168"/>
      <c r="K575" s="168"/>
      <c r="L575" s="227"/>
      <c r="M575" s="168"/>
      <c r="N575" s="230"/>
      <c r="O575" s="22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74"/>
      <c r="C576" s="175"/>
      <c r="D576" s="168"/>
      <c r="E576" s="168"/>
      <c r="F576" s="43"/>
      <c r="G576" s="225"/>
      <c r="H576" s="224"/>
      <c r="I576" s="219"/>
      <c r="J576" s="168"/>
      <c r="K576" s="168"/>
      <c r="L576" s="227"/>
      <c r="M576" s="168"/>
      <c r="N576" s="230"/>
      <c r="O576" s="22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74"/>
      <c r="C577" s="175"/>
      <c r="D577" s="168"/>
      <c r="E577" s="168"/>
      <c r="F577" s="43"/>
      <c r="G577" s="225"/>
      <c r="H577" s="224"/>
      <c r="I577" s="219"/>
      <c r="J577" s="168"/>
      <c r="K577" s="168"/>
      <c r="L577" s="227"/>
      <c r="M577" s="168"/>
      <c r="N577" s="230"/>
      <c r="O577" s="22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74"/>
      <c r="C578" s="175"/>
      <c r="D578" s="168"/>
      <c r="E578" s="168"/>
      <c r="F578" s="43"/>
      <c r="G578" s="225"/>
      <c r="H578" s="224"/>
      <c r="I578" s="219"/>
      <c r="J578" s="168"/>
      <c r="K578" s="168"/>
      <c r="L578" s="227"/>
      <c r="M578" s="168"/>
      <c r="N578" s="230"/>
      <c r="O578" s="22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74"/>
      <c r="C579" s="175"/>
      <c r="D579" s="168"/>
      <c r="E579" s="168"/>
      <c r="F579" s="43"/>
      <c r="G579" s="225"/>
      <c r="H579" s="224"/>
      <c r="I579" s="219"/>
      <c r="J579" s="168"/>
      <c r="K579" s="168"/>
      <c r="L579" s="227"/>
      <c r="M579" s="168"/>
      <c r="N579" s="230"/>
      <c r="O579" s="22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74"/>
      <c r="C580" s="175"/>
      <c r="D580" s="168"/>
      <c r="E580" s="168"/>
      <c r="F580" s="43"/>
      <c r="G580" s="225"/>
      <c r="H580" s="224"/>
      <c r="I580" s="219"/>
      <c r="J580" s="168"/>
      <c r="K580" s="168"/>
      <c r="L580" s="227"/>
      <c r="M580" s="168"/>
      <c r="N580" s="230"/>
      <c r="O580" s="22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74"/>
      <c r="C581" s="175"/>
      <c r="D581" s="168"/>
      <c r="E581" s="168"/>
      <c r="F581" s="43"/>
      <c r="G581" s="225"/>
      <c r="H581" s="224"/>
      <c r="I581" s="219"/>
      <c r="J581" s="168"/>
      <c r="K581" s="168"/>
      <c r="L581" s="227"/>
      <c r="M581" s="168"/>
      <c r="N581" s="230"/>
      <c r="O581" s="22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74"/>
      <c r="C582" s="175"/>
      <c r="D582" s="168"/>
      <c r="E582" s="168"/>
      <c r="F582" s="43"/>
      <c r="G582" s="225"/>
      <c r="H582" s="224"/>
      <c r="I582" s="219"/>
      <c r="J582" s="168"/>
      <c r="K582" s="168"/>
      <c r="L582" s="227"/>
      <c r="M582" s="168"/>
      <c r="N582" s="230"/>
      <c r="O582" s="22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74"/>
      <c r="C583" s="175"/>
      <c r="D583" s="168"/>
      <c r="E583" s="168"/>
      <c r="F583" s="43"/>
      <c r="G583" s="225"/>
      <c r="H583" s="224"/>
      <c r="I583" s="219"/>
      <c r="J583" s="168"/>
      <c r="K583" s="168"/>
      <c r="L583" s="227"/>
      <c r="M583" s="168"/>
      <c r="N583" s="230"/>
      <c r="O583" s="22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74"/>
      <c r="C584" s="175"/>
      <c r="D584" s="168"/>
      <c r="E584" s="168"/>
      <c r="F584" s="43"/>
      <c r="G584" s="225"/>
      <c r="H584" s="224"/>
      <c r="I584" s="219"/>
      <c r="J584" s="168"/>
      <c r="K584" s="168"/>
      <c r="L584" s="227"/>
      <c r="M584" s="168"/>
      <c r="N584" s="230"/>
      <c r="O584" s="22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74"/>
      <c r="C585" s="175"/>
      <c r="D585" s="168"/>
      <c r="E585" s="168"/>
      <c r="F585" s="43"/>
      <c r="G585" s="225"/>
      <c r="H585" s="224"/>
      <c r="I585" s="219"/>
      <c r="J585" s="168"/>
      <c r="K585" s="168"/>
      <c r="L585" s="227"/>
      <c r="M585" s="168"/>
      <c r="N585" s="230"/>
      <c r="O585" s="22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74"/>
      <c r="C586" s="175"/>
      <c r="D586" s="168"/>
      <c r="E586" s="168"/>
      <c r="F586" s="43"/>
      <c r="G586" s="225"/>
      <c r="H586" s="224"/>
      <c r="I586" s="219"/>
      <c r="J586" s="168"/>
      <c r="K586" s="168"/>
      <c r="L586" s="227"/>
      <c r="M586" s="168"/>
      <c r="N586" s="230"/>
      <c r="O586" s="22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74"/>
      <c r="C587" s="175"/>
      <c r="D587" s="168"/>
      <c r="E587" s="168"/>
      <c r="F587" s="43"/>
      <c r="G587" s="225"/>
      <c r="H587" s="224"/>
      <c r="I587" s="219"/>
      <c r="J587" s="168"/>
      <c r="K587" s="168"/>
      <c r="L587" s="227"/>
      <c r="M587" s="168"/>
      <c r="N587" s="230"/>
      <c r="O587" s="22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74"/>
      <c r="C588" s="175"/>
      <c r="D588" s="168"/>
      <c r="E588" s="168"/>
      <c r="F588" s="43"/>
      <c r="G588" s="225"/>
      <c r="H588" s="224"/>
      <c r="I588" s="219"/>
      <c r="J588" s="168"/>
      <c r="K588" s="168"/>
      <c r="L588" s="227"/>
      <c r="M588" s="168"/>
      <c r="N588" s="230"/>
      <c r="O588" s="22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74"/>
      <c r="C589" s="175"/>
      <c r="D589" s="168"/>
      <c r="E589" s="168"/>
      <c r="F589" s="43"/>
      <c r="G589" s="225"/>
      <c r="H589" s="224"/>
      <c r="I589" s="219"/>
      <c r="J589" s="168"/>
      <c r="K589" s="168"/>
      <c r="L589" s="227"/>
      <c r="M589" s="168"/>
      <c r="N589" s="230"/>
      <c r="O589" s="22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74"/>
      <c r="C590" s="175"/>
      <c r="D590" s="168"/>
      <c r="E590" s="168"/>
      <c r="F590" s="43"/>
      <c r="G590" s="225"/>
      <c r="H590" s="224"/>
      <c r="I590" s="219"/>
      <c r="J590" s="168"/>
      <c r="K590" s="168"/>
      <c r="L590" s="227"/>
      <c r="M590" s="168"/>
      <c r="N590" s="230"/>
      <c r="O590" s="22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74"/>
      <c r="C591" s="175"/>
      <c r="D591" s="168"/>
      <c r="E591" s="168"/>
      <c r="F591" s="43"/>
      <c r="G591" s="225"/>
      <c r="H591" s="224"/>
      <c r="I591" s="219"/>
      <c r="J591" s="168"/>
      <c r="K591" s="168"/>
      <c r="L591" s="227"/>
      <c r="M591" s="168"/>
      <c r="N591" s="230"/>
      <c r="O591" s="22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74"/>
      <c r="C592" s="175"/>
      <c r="D592" s="168"/>
      <c r="E592" s="168"/>
      <c r="F592" s="43"/>
      <c r="G592" s="225"/>
      <c r="H592" s="224"/>
      <c r="I592" s="219"/>
      <c r="J592" s="168"/>
      <c r="K592" s="168"/>
      <c r="L592" s="227"/>
      <c r="M592" s="168"/>
      <c r="N592" s="230"/>
      <c r="O592" s="22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74"/>
      <c r="C593" s="175"/>
      <c r="D593" s="168"/>
      <c r="E593" s="168"/>
      <c r="F593" s="43"/>
      <c r="G593" s="225"/>
      <c r="H593" s="224"/>
      <c r="I593" s="219"/>
      <c r="J593" s="168"/>
      <c r="K593" s="168"/>
      <c r="L593" s="227"/>
      <c r="M593" s="168"/>
      <c r="N593" s="230"/>
      <c r="O593" s="22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74"/>
      <c r="C594" s="175"/>
      <c r="D594" s="168"/>
      <c r="E594" s="168"/>
      <c r="F594" s="43"/>
      <c r="G594" s="225"/>
      <c r="H594" s="224"/>
      <c r="I594" s="219"/>
      <c r="J594" s="168"/>
      <c r="K594" s="168"/>
      <c r="L594" s="227"/>
      <c r="M594" s="168"/>
      <c r="N594" s="230"/>
      <c r="O594" s="22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74"/>
      <c r="C595" s="175"/>
      <c r="D595" s="168"/>
      <c r="E595" s="168"/>
      <c r="F595" s="43"/>
      <c r="G595" s="225"/>
      <c r="H595" s="224"/>
      <c r="I595" s="219"/>
      <c r="J595" s="168"/>
      <c r="K595" s="168"/>
      <c r="L595" s="227"/>
      <c r="M595" s="168"/>
      <c r="N595" s="230"/>
      <c r="O595" s="22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74"/>
      <c r="C596" s="175"/>
      <c r="D596" s="168"/>
      <c r="E596" s="168"/>
      <c r="F596" s="43"/>
      <c r="G596" s="225"/>
      <c r="H596" s="224"/>
      <c r="I596" s="219"/>
      <c r="J596" s="168"/>
      <c r="K596" s="168"/>
      <c r="L596" s="227"/>
      <c r="M596" s="168"/>
      <c r="N596" s="230"/>
      <c r="O596" s="22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74"/>
      <c r="C597" s="175"/>
      <c r="D597" s="168"/>
      <c r="E597" s="168"/>
      <c r="F597" s="43"/>
      <c r="G597" s="225"/>
      <c r="H597" s="224"/>
      <c r="I597" s="219"/>
      <c r="J597" s="168"/>
      <c r="K597" s="168"/>
      <c r="L597" s="227"/>
      <c r="M597" s="168"/>
      <c r="N597" s="230"/>
      <c r="O597" s="22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74"/>
      <c r="C598" s="175"/>
      <c r="D598" s="168"/>
      <c r="E598" s="168"/>
      <c r="F598" s="43"/>
      <c r="G598" s="225"/>
      <c r="H598" s="224"/>
      <c r="I598" s="219"/>
      <c r="J598" s="168"/>
      <c r="K598" s="168"/>
      <c r="L598" s="227"/>
      <c r="M598" s="168"/>
      <c r="N598" s="230"/>
      <c r="O598" s="22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74"/>
      <c r="C599" s="175"/>
      <c r="D599" s="168"/>
      <c r="E599" s="168"/>
      <c r="F599" s="43"/>
      <c r="G599" s="225"/>
      <c r="H599" s="224"/>
      <c r="I599" s="219"/>
      <c r="J599" s="168"/>
      <c r="K599" s="168"/>
      <c r="L599" s="227"/>
      <c r="M599" s="168"/>
      <c r="N599" s="230"/>
      <c r="O599" s="22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74"/>
      <c r="C600" s="175"/>
      <c r="D600" s="168"/>
      <c r="E600" s="168"/>
      <c r="F600" s="43"/>
      <c r="G600" s="225"/>
      <c r="H600" s="224"/>
      <c r="I600" s="219"/>
      <c r="J600" s="168"/>
      <c r="K600" s="168"/>
      <c r="L600" s="227"/>
      <c r="M600" s="168"/>
      <c r="N600" s="230"/>
      <c r="O600" s="22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74"/>
      <c r="C601" s="175"/>
      <c r="D601" s="168"/>
      <c r="E601" s="168"/>
      <c r="F601" s="43"/>
      <c r="G601" s="225"/>
      <c r="H601" s="224"/>
      <c r="I601" s="219"/>
      <c r="J601" s="168"/>
      <c r="K601" s="168"/>
      <c r="L601" s="227"/>
      <c r="M601" s="168"/>
      <c r="N601" s="230"/>
      <c r="O601" s="22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74"/>
      <c r="C602" s="175"/>
      <c r="D602" s="168"/>
      <c r="E602" s="168"/>
      <c r="F602" s="43"/>
      <c r="G602" s="225"/>
      <c r="H602" s="224"/>
      <c r="I602" s="219"/>
      <c r="J602" s="168"/>
      <c r="K602" s="168"/>
      <c r="L602" s="227"/>
      <c r="M602" s="168"/>
      <c r="N602" s="230"/>
      <c r="O602" s="22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74"/>
      <c r="C603" s="175"/>
      <c r="D603" s="168"/>
      <c r="E603" s="168"/>
      <c r="F603" s="43"/>
      <c r="G603" s="225"/>
      <c r="H603" s="224"/>
      <c r="I603" s="219"/>
      <c r="J603" s="168"/>
      <c r="K603" s="168"/>
      <c r="L603" s="227"/>
      <c r="M603" s="168"/>
      <c r="N603" s="230"/>
      <c r="O603" s="22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74"/>
      <c r="C604" s="175"/>
      <c r="D604" s="168"/>
      <c r="E604" s="168"/>
      <c r="F604" s="43"/>
      <c r="G604" s="225"/>
      <c r="H604" s="224"/>
      <c r="I604" s="219"/>
      <c r="J604" s="168"/>
      <c r="K604" s="168"/>
      <c r="L604" s="227"/>
      <c r="M604" s="168"/>
      <c r="N604" s="230"/>
      <c r="O604" s="22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74"/>
      <c r="C605" s="175"/>
      <c r="D605" s="168"/>
      <c r="E605" s="168"/>
      <c r="F605" s="43"/>
      <c r="G605" s="225"/>
      <c r="H605" s="224"/>
      <c r="I605" s="219"/>
      <c r="J605" s="168"/>
      <c r="K605" s="168"/>
      <c r="L605" s="227"/>
      <c r="M605" s="168"/>
      <c r="N605" s="230"/>
      <c r="O605" s="22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74"/>
      <c r="C606" s="175"/>
      <c r="D606" s="168"/>
      <c r="E606" s="168"/>
      <c r="F606" s="43"/>
      <c r="G606" s="225"/>
      <c r="H606" s="224"/>
      <c r="I606" s="219"/>
      <c r="J606" s="168"/>
      <c r="K606" s="168"/>
      <c r="L606" s="227"/>
      <c r="M606" s="168"/>
      <c r="N606" s="230"/>
      <c r="O606" s="22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74"/>
      <c r="C607" s="175"/>
      <c r="D607" s="168"/>
      <c r="E607" s="168"/>
      <c r="F607" s="43"/>
      <c r="G607" s="225"/>
      <c r="H607" s="224"/>
      <c r="I607" s="219"/>
      <c r="J607" s="168"/>
      <c r="K607" s="168"/>
      <c r="L607" s="227"/>
      <c r="M607" s="168"/>
      <c r="N607" s="230"/>
      <c r="O607" s="22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74"/>
      <c r="C608" s="175"/>
      <c r="D608" s="168"/>
      <c r="E608" s="168"/>
      <c r="F608" s="43"/>
      <c r="G608" s="225"/>
      <c r="H608" s="224"/>
      <c r="I608" s="219"/>
      <c r="J608" s="168"/>
      <c r="K608" s="168"/>
      <c r="L608" s="227"/>
      <c r="M608" s="168"/>
      <c r="N608" s="230"/>
      <c r="O608" s="22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74"/>
      <c r="C609" s="175"/>
      <c r="D609" s="168"/>
      <c r="E609" s="168"/>
      <c r="F609" s="43"/>
      <c r="G609" s="225"/>
      <c r="H609" s="224"/>
      <c r="I609" s="219"/>
      <c r="J609" s="168"/>
      <c r="K609" s="168"/>
      <c r="L609" s="227"/>
      <c r="M609" s="168"/>
      <c r="N609" s="230"/>
      <c r="O609" s="22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74"/>
      <c r="C610" s="175"/>
      <c r="D610" s="168"/>
      <c r="E610" s="168"/>
      <c r="F610" s="43"/>
      <c r="G610" s="225"/>
      <c r="H610" s="224"/>
      <c r="I610" s="219"/>
      <c r="J610" s="168"/>
      <c r="K610" s="168"/>
      <c r="L610" s="227"/>
      <c r="M610" s="168"/>
      <c r="N610" s="230"/>
      <c r="O610" s="22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74"/>
      <c r="C611" s="175"/>
      <c r="D611" s="168"/>
      <c r="E611" s="168"/>
      <c r="F611" s="43"/>
      <c r="G611" s="225"/>
      <c r="H611" s="224"/>
      <c r="I611" s="219"/>
      <c r="J611" s="168"/>
      <c r="K611" s="168"/>
      <c r="L611" s="227"/>
      <c r="M611" s="168"/>
      <c r="N611" s="230"/>
      <c r="O611" s="22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74"/>
      <c r="C612" s="175"/>
      <c r="D612" s="168"/>
      <c r="E612" s="168"/>
      <c r="F612" s="43"/>
      <c r="G612" s="225"/>
      <c r="H612" s="224"/>
      <c r="I612" s="219"/>
      <c r="J612" s="168"/>
      <c r="K612" s="168"/>
      <c r="L612" s="227"/>
      <c r="M612" s="168"/>
      <c r="N612" s="230"/>
      <c r="O612" s="22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74"/>
      <c r="C613" s="175"/>
      <c r="D613" s="168"/>
      <c r="E613" s="168"/>
      <c r="F613" s="43"/>
      <c r="G613" s="225"/>
      <c r="H613" s="224"/>
      <c r="I613" s="219"/>
      <c r="J613" s="168"/>
      <c r="K613" s="168"/>
      <c r="L613" s="227"/>
      <c r="M613" s="168"/>
      <c r="N613" s="230"/>
      <c r="O613" s="22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74"/>
      <c r="C614" s="175"/>
      <c r="D614" s="168"/>
      <c r="E614" s="168"/>
      <c r="F614" s="43"/>
      <c r="G614" s="225"/>
      <c r="H614" s="224"/>
      <c r="I614" s="219"/>
      <c r="J614" s="168"/>
      <c r="K614" s="168"/>
      <c r="L614" s="227"/>
      <c r="M614" s="168"/>
      <c r="N614" s="230"/>
      <c r="O614" s="22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74"/>
      <c r="C615" s="175"/>
      <c r="D615" s="168"/>
      <c r="E615" s="168"/>
      <c r="F615" s="43"/>
      <c r="G615" s="225"/>
      <c r="H615" s="224"/>
      <c r="I615" s="219"/>
      <c r="J615" s="168"/>
      <c r="K615" s="168"/>
      <c r="L615" s="227"/>
      <c r="M615" s="168"/>
      <c r="N615" s="230"/>
      <c r="O615" s="22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74"/>
      <c r="C616" s="175"/>
      <c r="D616" s="168"/>
      <c r="E616" s="168"/>
      <c r="F616" s="43"/>
      <c r="G616" s="225"/>
      <c r="H616" s="224"/>
      <c r="I616" s="219"/>
      <c r="J616" s="168"/>
      <c r="K616" s="168"/>
      <c r="L616" s="227"/>
      <c r="M616" s="168"/>
      <c r="N616" s="230"/>
      <c r="O616" s="22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74"/>
      <c r="C617" s="175"/>
      <c r="D617" s="168"/>
      <c r="E617" s="168"/>
      <c r="F617" s="43"/>
      <c r="G617" s="225"/>
      <c r="H617" s="224"/>
      <c r="I617" s="219"/>
      <c r="J617" s="168"/>
      <c r="K617" s="168"/>
      <c r="L617" s="227"/>
      <c r="M617" s="168"/>
      <c r="N617" s="230"/>
      <c r="O617" s="22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74"/>
      <c r="C618" s="175"/>
      <c r="D618" s="168"/>
      <c r="E618" s="168"/>
      <c r="F618" s="43"/>
      <c r="G618" s="225"/>
      <c r="H618" s="224"/>
      <c r="I618" s="219"/>
      <c r="J618" s="168"/>
      <c r="K618" s="168"/>
      <c r="L618" s="227"/>
      <c r="M618" s="168"/>
      <c r="N618" s="230"/>
      <c r="O618" s="22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74"/>
      <c r="C619" s="175"/>
      <c r="D619" s="168"/>
      <c r="E619" s="168"/>
      <c r="F619" s="43"/>
      <c r="G619" s="225"/>
      <c r="H619" s="224"/>
      <c r="I619" s="219"/>
      <c r="J619" s="168"/>
      <c r="K619" s="168"/>
      <c r="L619" s="227"/>
      <c r="M619" s="168"/>
      <c r="N619" s="230"/>
      <c r="O619" s="22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74"/>
      <c r="C620" s="175"/>
      <c r="D620" s="168"/>
      <c r="E620" s="168"/>
      <c r="F620" s="43"/>
      <c r="G620" s="225"/>
      <c r="H620" s="224"/>
      <c r="I620" s="219"/>
      <c r="J620" s="168"/>
      <c r="K620" s="168"/>
      <c r="L620" s="227"/>
      <c r="M620" s="168"/>
      <c r="N620" s="230"/>
      <c r="O620" s="22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74"/>
      <c r="C621" s="175"/>
      <c r="D621" s="168"/>
      <c r="E621" s="168"/>
      <c r="F621" s="43"/>
      <c r="G621" s="225"/>
      <c r="H621" s="224"/>
      <c r="I621" s="219"/>
      <c r="J621" s="168"/>
      <c r="K621" s="168"/>
      <c r="L621" s="227"/>
      <c r="M621" s="168"/>
      <c r="N621" s="230"/>
      <c r="O621" s="22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74"/>
      <c r="C622" s="175"/>
      <c r="D622" s="168"/>
      <c r="E622" s="168"/>
      <c r="F622" s="43"/>
      <c r="G622" s="225"/>
      <c r="H622" s="224"/>
      <c r="I622" s="219"/>
      <c r="J622" s="168"/>
      <c r="K622" s="168"/>
      <c r="L622" s="227"/>
      <c r="M622" s="168"/>
      <c r="N622" s="230"/>
      <c r="O622" s="22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74"/>
      <c r="C623" s="175"/>
      <c r="D623" s="168"/>
      <c r="E623" s="168"/>
      <c r="F623" s="43"/>
      <c r="G623" s="225"/>
      <c r="H623" s="224"/>
      <c r="I623" s="219"/>
      <c r="J623" s="168"/>
      <c r="K623" s="168"/>
      <c r="L623" s="227"/>
      <c r="M623" s="168"/>
      <c r="N623" s="230"/>
      <c r="O623" s="22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74"/>
      <c r="C624" s="175"/>
      <c r="D624" s="168"/>
      <c r="E624" s="168"/>
      <c r="F624" s="43"/>
      <c r="G624" s="225"/>
      <c r="H624" s="224"/>
      <c r="I624" s="219"/>
      <c r="J624" s="168"/>
      <c r="K624" s="168"/>
      <c r="L624" s="227"/>
      <c r="M624" s="168"/>
      <c r="N624" s="230"/>
      <c r="O624" s="22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74"/>
      <c r="C625" s="175"/>
      <c r="D625" s="168"/>
      <c r="E625" s="168"/>
      <c r="F625" s="43"/>
      <c r="G625" s="225"/>
      <c r="H625" s="224"/>
      <c r="I625" s="219"/>
      <c r="J625" s="168"/>
      <c r="K625" s="168"/>
      <c r="L625" s="227"/>
      <c r="M625" s="168"/>
      <c r="N625" s="230"/>
      <c r="O625" s="22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74"/>
      <c r="C626" s="175"/>
      <c r="D626" s="168"/>
      <c r="E626" s="168"/>
      <c r="F626" s="43"/>
      <c r="G626" s="225"/>
      <c r="H626" s="224"/>
      <c r="I626" s="219"/>
      <c r="J626" s="168"/>
      <c r="K626" s="168"/>
      <c r="L626" s="227"/>
      <c r="M626" s="168"/>
      <c r="N626" s="230"/>
      <c r="O626" s="22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74"/>
      <c r="C627" s="175"/>
      <c r="D627" s="168"/>
      <c r="E627" s="168"/>
      <c r="F627" s="43"/>
      <c r="G627" s="225"/>
      <c r="H627" s="224"/>
      <c r="I627" s="219"/>
      <c r="J627" s="168"/>
      <c r="K627" s="168"/>
      <c r="L627" s="227"/>
      <c r="M627" s="168"/>
      <c r="N627" s="230"/>
      <c r="O627" s="22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74"/>
      <c r="C628" s="175"/>
      <c r="D628" s="168"/>
      <c r="E628" s="168"/>
      <c r="F628" s="43"/>
      <c r="G628" s="225"/>
      <c r="H628" s="224"/>
      <c r="I628" s="219"/>
      <c r="J628" s="168"/>
      <c r="K628" s="168"/>
      <c r="L628" s="227"/>
      <c r="M628" s="168"/>
      <c r="N628" s="230"/>
      <c r="O628" s="22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74"/>
      <c r="C629" s="175"/>
      <c r="D629" s="168"/>
      <c r="E629" s="168"/>
      <c r="F629" s="43"/>
      <c r="G629" s="225"/>
      <c r="H629" s="224"/>
      <c r="I629" s="219"/>
      <c r="J629" s="168"/>
      <c r="K629" s="168"/>
      <c r="L629" s="227"/>
      <c r="M629" s="168"/>
      <c r="N629" s="230"/>
      <c r="O629" s="22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74"/>
      <c r="C630" s="175"/>
      <c r="D630" s="168"/>
      <c r="E630" s="168"/>
      <c r="F630" s="43"/>
      <c r="G630" s="225"/>
      <c r="H630" s="224"/>
      <c r="I630" s="219"/>
      <c r="J630" s="168"/>
      <c r="K630" s="168"/>
      <c r="L630" s="227"/>
      <c r="M630" s="168"/>
      <c r="N630" s="230"/>
      <c r="O630" s="22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74"/>
      <c r="C631" s="175"/>
      <c r="D631" s="168"/>
      <c r="E631" s="168"/>
      <c r="F631" s="43"/>
      <c r="G631" s="225"/>
      <c r="H631" s="224"/>
      <c r="I631" s="219"/>
      <c r="J631" s="168"/>
      <c r="K631" s="168"/>
      <c r="L631" s="227"/>
      <c r="M631" s="168"/>
      <c r="N631" s="230"/>
      <c r="O631" s="22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74"/>
      <c r="C632" s="175"/>
      <c r="D632" s="168"/>
      <c r="E632" s="168"/>
      <c r="F632" s="43"/>
      <c r="G632" s="225"/>
      <c r="H632" s="224"/>
      <c r="I632" s="219"/>
      <c r="J632" s="168"/>
      <c r="K632" s="168"/>
      <c r="L632" s="227"/>
      <c r="M632" s="168"/>
      <c r="N632" s="230"/>
      <c r="O632" s="22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2.0" customHeight="1">
      <c r="A633" s="54"/>
      <c r="B633" s="174"/>
      <c r="C633" s="175"/>
      <c r="D633" s="168"/>
      <c r="E633" s="168"/>
      <c r="F633" s="43"/>
      <c r="G633" s="225"/>
      <c r="H633" s="224"/>
      <c r="I633" s="219"/>
      <c r="J633" s="168"/>
      <c r="K633" s="168"/>
      <c r="L633" s="227"/>
      <c r="M633" s="168"/>
      <c r="N633" s="230"/>
      <c r="O633" s="22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2.0" customHeight="1">
      <c r="A634" s="54"/>
      <c r="B634" s="174"/>
      <c r="C634" s="175"/>
      <c r="D634" s="168"/>
      <c r="E634" s="168"/>
      <c r="F634" s="43"/>
      <c r="G634" s="225"/>
      <c r="H634" s="224"/>
      <c r="I634" s="219"/>
      <c r="J634" s="168"/>
      <c r="K634" s="168"/>
      <c r="L634" s="227"/>
      <c r="M634" s="168"/>
      <c r="N634" s="230"/>
      <c r="O634" s="22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ht="12.0" customHeight="1">
      <c r="A635" s="54"/>
      <c r="B635" s="174"/>
      <c r="C635" s="175"/>
      <c r="D635" s="168"/>
      <c r="E635" s="168"/>
      <c r="F635" s="43"/>
      <c r="G635" s="225"/>
      <c r="H635" s="224"/>
      <c r="I635" s="219"/>
      <c r="J635" s="168"/>
      <c r="K635" s="168"/>
      <c r="L635" s="227"/>
      <c r="M635" s="168"/>
      <c r="N635" s="230"/>
      <c r="O635" s="22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ht="12.0" customHeight="1">
      <c r="A636" s="54"/>
      <c r="B636" s="174"/>
      <c r="C636" s="175"/>
      <c r="D636" s="168"/>
      <c r="E636" s="168"/>
      <c r="F636" s="43"/>
      <c r="G636" s="225"/>
      <c r="H636" s="224"/>
      <c r="I636" s="219"/>
      <c r="J636" s="168"/>
      <c r="K636" s="168"/>
      <c r="L636" s="227"/>
      <c r="M636" s="168"/>
      <c r="N636" s="230"/>
      <c r="O636" s="22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ht="12.0" customHeight="1">
      <c r="A637" s="54"/>
      <c r="B637" s="174"/>
      <c r="C637" s="175"/>
      <c r="D637" s="168"/>
      <c r="E637" s="168"/>
      <c r="F637" s="43"/>
      <c r="G637" s="225"/>
      <c r="H637" s="224"/>
      <c r="I637" s="219"/>
      <c r="J637" s="168"/>
      <c r="K637" s="168"/>
      <c r="L637" s="227"/>
      <c r="M637" s="168"/>
      <c r="N637" s="230"/>
      <c r="O637" s="22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ht="12.0" customHeight="1">
      <c r="A638" s="54"/>
      <c r="B638" s="174"/>
      <c r="C638" s="175"/>
      <c r="D638" s="168"/>
      <c r="E638" s="168"/>
      <c r="F638" s="43"/>
      <c r="G638" s="225"/>
      <c r="H638" s="224"/>
      <c r="I638" s="219"/>
      <c r="J638" s="168"/>
      <c r="K638" s="168"/>
      <c r="L638" s="227"/>
      <c r="M638" s="168"/>
      <c r="N638" s="230"/>
      <c r="O638" s="22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ht="12.0" customHeight="1">
      <c r="A639" s="54"/>
      <c r="B639" s="174"/>
      <c r="C639" s="175"/>
      <c r="D639" s="168"/>
      <c r="E639" s="168"/>
      <c r="F639" s="43"/>
      <c r="G639" s="225"/>
      <c r="H639" s="224"/>
      <c r="I639" s="219"/>
      <c r="J639" s="168"/>
      <c r="K639" s="168"/>
      <c r="L639" s="227"/>
      <c r="M639" s="168"/>
      <c r="N639" s="230"/>
      <c r="O639" s="22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ht="12.0" customHeight="1">
      <c r="A640" s="54"/>
      <c r="B640" s="174"/>
      <c r="C640" s="175"/>
      <c r="D640" s="168"/>
      <c r="E640" s="168"/>
      <c r="F640" s="43"/>
      <c r="G640" s="225"/>
      <c r="H640" s="224"/>
      <c r="I640" s="219"/>
      <c r="J640" s="168"/>
      <c r="K640" s="168"/>
      <c r="L640" s="227"/>
      <c r="M640" s="168"/>
      <c r="N640" s="230"/>
      <c r="O640" s="22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ht="12.0" customHeight="1">
      <c r="A641" s="54"/>
      <c r="B641" s="174"/>
      <c r="C641" s="175"/>
      <c r="D641" s="168"/>
      <c r="E641" s="168"/>
      <c r="F641" s="43"/>
      <c r="G641" s="225"/>
      <c r="H641" s="224"/>
      <c r="I641" s="219"/>
      <c r="J641" s="168"/>
      <c r="K641" s="168"/>
      <c r="L641" s="227"/>
      <c r="M641" s="168"/>
      <c r="N641" s="230"/>
      <c r="O641" s="22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ht="12.0" customHeight="1">
      <c r="A642" s="54"/>
      <c r="B642" s="174"/>
      <c r="C642" s="175"/>
      <c r="D642" s="168"/>
      <c r="E642" s="168"/>
      <c r="F642" s="43"/>
      <c r="G642" s="225"/>
      <c r="H642" s="224"/>
      <c r="I642" s="219"/>
      <c r="J642" s="168"/>
      <c r="K642" s="168"/>
      <c r="L642" s="227"/>
      <c r="M642" s="168"/>
      <c r="N642" s="230"/>
      <c r="O642" s="22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ht="12.0" customHeight="1">
      <c r="A643" s="54"/>
      <c r="B643" s="174"/>
      <c r="C643" s="175"/>
      <c r="D643" s="168"/>
      <c r="E643" s="168"/>
      <c r="F643" s="43"/>
      <c r="G643" s="225"/>
      <c r="H643" s="224"/>
      <c r="I643" s="219"/>
      <c r="J643" s="168"/>
      <c r="K643" s="168"/>
      <c r="L643" s="227"/>
      <c r="M643" s="168"/>
      <c r="N643" s="230"/>
      <c r="O643" s="22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ht="12.0" customHeight="1">
      <c r="A644" s="54"/>
      <c r="B644" s="174"/>
      <c r="C644" s="175"/>
      <c r="D644" s="168"/>
      <c r="E644" s="168"/>
      <c r="F644" s="43"/>
      <c r="G644" s="231"/>
      <c r="K644" s="168"/>
      <c r="L644" s="227"/>
      <c r="M644" s="168"/>
      <c r="N644" s="230"/>
      <c r="O644" s="22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ht="12.0" customHeight="1">
      <c r="A645" s="54"/>
      <c r="B645" s="174"/>
      <c r="C645" s="175"/>
      <c r="D645" s="168"/>
      <c r="E645" s="168"/>
      <c r="F645" s="43"/>
      <c r="G645" s="231"/>
      <c r="K645" s="168"/>
      <c r="L645" s="227"/>
      <c r="M645" s="168"/>
      <c r="N645" s="230"/>
      <c r="O645" s="22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ht="12.0" customHeight="1">
      <c r="A646" s="54"/>
      <c r="B646" s="174"/>
      <c r="C646" s="175"/>
      <c r="D646" s="168"/>
      <c r="E646" s="168"/>
      <c r="F646" s="43"/>
      <c r="G646" s="231"/>
      <c r="K646" s="168"/>
      <c r="L646" s="227"/>
      <c r="M646" s="168"/>
      <c r="N646" s="230"/>
      <c r="O646" s="22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ht="12.0" customHeight="1">
      <c r="A647" s="54"/>
      <c r="B647" s="174"/>
      <c r="C647" s="175"/>
      <c r="D647" s="168"/>
      <c r="E647" s="168"/>
      <c r="F647" s="43"/>
      <c r="G647" s="231"/>
      <c r="K647" s="168"/>
      <c r="L647" s="227"/>
      <c r="M647" s="168"/>
      <c r="N647" s="230"/>
      <c r="O647" s="22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ht="12.0" customHeight="1">
      <c r="A648" s="54"/>
      <c r="B648" s="174"/>
      <c r="C648" s="175"/>
      <c r="D648" s="168"/>
      <c r="E648" s="168"/>
      <c r="F648" s="43"/>
      <c r="G648" s="231"/>
      <c r="K648" s="168"/>
      <c r="L648" s="227"/>
      <c r="M648" s="168"/>
      <c r="N648" s="230"/>
      <c r="O648" s="22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ht="12.0" customHeight="1">
      <c r="A649" s="54"/>
      <c r="B649" s="174"/>
      <c r="C649" s="175"/>
      <c r="D649" s="168"/>
      <c r="E649" s="168"/>
      <c r="F649" s="43"/>
      <c r="G649" s="231"/>
      <c r="K649" s="168"/>
      <c r="L649" s="227"/>
      <c r="M649" s="168"/>
      <c r="N649" s="230"/>
      <c r="O649" s="22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ht="12.0" customHeight="1">
      <c r="A650" s="54"/>
      <c r="B650" s="174"/>
      <c r="C650" s="175"/>
      <c r="D650" s="168"/>
      <c r="E650" s="168"/>
      <c r="F650" s="43"/>
      <c r="G650" s="231"/>
      <c r="K650" s="168"/>
      <c r="L650" s="227"/>
      <c r="M650" s="168"/>
      <c r="N650" s="230"/>
      <c r="O650" s="22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ht="12.0" customHeight="1">
      <c r="A651" s="54"/>
      <c r="B651" s="174"/>
      <c r="C651" s="175"/>
      <c r="D651" s="168"/>
      <c r="E651" s="168"/>
      <c r="F651" s="43"/>
      <c r="G651" s="231"/>
      <c r="K651" s="168"/>
      <c r="L651" s="227"/>
      <c r="M651" s="168"/>
      <c r="N651" s="230"/>
      <c r="O651" s="22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ht="12.0" customHeight="1">
      <c r="A652" s="54"/>
      <c r="B652" s="174"/>
      <c r="C652" s="175"/>
      <c r="D652" s="168"/>
      <c r="E652" s="168"/>
      <c r="F652" s="43"/>
      <c r="G652" s="231"/>
      <c r="K652" s="168"/>
      <c r="L652" s="227"/>
      <c r="M652" s="168"/>
      <c r="N652" s="230"/>
      <c r="O652" s="22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ht="12.0" customHeight="1">
      <c r="A653" s="54"/>
      <c r="B653" s="174"/>
      <c r="C653" s="175"/>
      <c r="D653" s="168"/>
      <c r="E653" s="168"/>
      <c r="F653" s="43"/>
      <c r="G653" s="231"/>
      <c r="K653" s="168"/>
      <c r="L653" s="227"/>
      <c r="M653" s="168"/>
      <c r="N653" s="230"/>
      <c r="O653" s="22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ht="12.0" customHeight="1">
      <c r="A654" s="54"/>
      <c r="B654" s="174"/>
      <c r="C654" s="175"/>
      <c r="D654" s="168"/>
      <c r="E654" s="168"/>
      <c r="F654" s="43"/>
      <c r="G654" s="231"/>
      <c r="K654" s="168"/>
      <c r="L654" s="227"/>
      <c r="M654" s="168"/>
      <c r="N654" s="230"/>
      <c r="O654" s="22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ht="12.0" customHeight="1">
      <c r="A655" s="54"/>
      <c r="B655" s="174"/>
      <c r="C655" s="175"/>
      <c r="D655" s="168"/>
      <c r="E655" s="168"/>
      <c r="F655" s="43"/>
      <c r="G655" s="231"/>
      <c r="K655" s="168"/>
      <c r="L655" s="227"/>
      <c r="M655" s="168"/>
      <c r="N655" s="230"/>
      <c r="O655" s="22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ht="12.0" customHeight="1">
      <c r="A656" s="54"/>
      <c r="B656" s="174"/>
      <c r="C656" s="175"/>
      <c r="D656" s="168"/>
      <c r="E656" s="168"/>
      <c r="F656" s="43"/>
      <c r="G656" s="231"/>
      <c r="K656" s="168"/>
      <c r="L656" s="227"/>
      <c r="M656" s="168"/>
      <c r="N656" s="230"/>
      <c r="O656" s="22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ht="12.0" customHeight="1">
      <c r="A657" s="54"/>
      <c r="B657" s="174"/>
      <c r="C657" s="175"/>
      <c r="D657" s="168"/>
      <c r="E657" s="168"/>
      <c r="F657" s="43"/>
      <c r="G657" s="231"/>
      <c r="K657" s="168"/>
      <c r="L657" s="227"/>
      <c r="M657" s="168"/>
      <c r="N657" s="230"/>
      <c r="O657" s="22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ht="12.0" customHeight="1">
      <c r="A658" s="54"/>
      <c r="B658" s="174"/>
      <c r="C658" s="175"/>
      <c r="D658" s="168"/>
      <c r="E658" s="168"/>
      <c r="F658" s="43"/>
      <c r="G658" s="231"/>
      <c r="K658" s="168"/>
      <c r="L658" s="227"/>
      <c r="M658" s="168"/>
      <c r="N658" s="230"/>
      <c r="O658" s="22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ht="12.0" customHeight="1">
      <c r="A659" s="54"/>
      <c r="B659" s="174"/>
      <c r="C659" s="175"/>
      <c r="D659" s="168"/>
      <c r="E659" s="168"/>
      <c r="F659" s="43"/>
      <c r="G659" s="231"/>
      <c r="K659" s="168"/>
      <c r="L659" s="227"/>
      <c r="M659" s="168"/>
      <c r="N659" s="230"/>
      <c r="O659" s="22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ht="15.75" customHeight="1">
      <c r="G660" s="231"/>
      <c r="L660" s="232"/>
    </row>
    <row r="661" ht="15.75" customHeight="1">
      <c r="G661" s="231"/>
      <c r="L661" s="232"/>
    </row>
    <row r="662" ht="15.75" customHeight="1">
      <c r="G662" s="231"/>
      <c r="L662" s="232"/>
    </row>
    <row r="663" ht="15.75" customHeight="1">
      <c r="G663" s="231"/>
      <c r="L663" s="232"/>
    </row>
    <row r="664" ht="15.75" customHeight="1">
      <c r="G664" s="231"/>
      <c r="L664" s="232"/>
    </row>
    <row r="665" ht="15.75" customHeight="1">
      <c r="G665" s="231"/>
      <c r="L665" s="232"/>
    </row>
    <row r="666" ht="15.75" customHeight="1">
      <c r="G666" s="231"/>
      <c r="L666" s="232"/>
    </row>
    <row r="667" ht="15.75" customHeight="1">
      <c r="G667" s="231"/>
      <c r="L667" s="232"/>
    </row>
    <row r="668" ht="15.75" customHeight="1">
      <c r="G668" s="231"/>
      <c r="L668" s="232"/>
    </row>
    <row r="669" ht="15.75" customHeight="1">
      <c r="G669" s="231"/>
      <c r="L669" s="232"/>
    </row>
    <row r="670" ht="15.75" customHeight="1">
      <c r="G670" s="231"/>
      <c r="L670" s="232"/>
    </row>
    <row r="671" ht="15.75" customHeight="1">
      <c r="G671" s="231"/>
      <c r="L671" s="232"/>
    </row>
    <row r="672" ht="15.75" customHeight="1">
      <c r="G672" s="231"/>
      <c r="L672" s="232"/>
    </row>
    <row r="673" ht="15.75" customHeight="1">
      <c r="G673" s="231"/>
      <c r="L673" s="232"/>
    </row>
    <row r="674" ht="15.75" customHeight="1">
      <c r="G674" s="231"/>
      <c r="L674" s="232"/>
    </row>
    <row r="675" ht="15.75" customHeight="1">
      <c r="G675" s="231"/>
      <c r="L675" s="232"/>
    </row>
    <row r="676" ht="15.75" customHeight="1">
      <c r="G676" s="231"/>
      <c r="L676" s="232"/>
    </row>
    <row r="677" ht="15.75" customHeight="1">
      <c r="G677" s="231"/>
      <c r="L677" s="232"/>
    </row>
    <row r="678" ht="15.75" customHeight="1">
      <c r="G678" s="231"/>
      <c r="L678" s="232"/>
    </row>
    <row r="679" ht="15.75" customHeight="1">
      <c r="G679" s="231"/>
      <c r="L679" s="232"/>
    </row>
    <row r="680" ht="15.75" customHeight="1">
      <c r="G680" s="231"/>
      <c r="L680" s="232"/>
    </row>
    <row r="681" ht="15.75" customHeight="1">
      <c r="G681" s="231"/>
      <c r="L681" s="232"/>
    </row>
    <row r="682" ht="15.75" customHeight="1">
      <c r="G682" s="231"/>
      <c r="L682" s="232"/>
    </row>
    <row r="683" ht="15.75" customHeight="1">
      <c r="G683" s="231"/>
      <c r="L683" s="232"/>
    </row>
    <row r="684" ht="15.75" customHeight="1">
      <c r="G684" s="231"/>
      <c r="L684" s="232"/>
    </row>
    <row r="685" ht="15.75" customHeight="1">
      <c r="G685" s="231"/>
      <c r="L685" s="232"/>
    </row>
    <row r="686" ht="15.75" customHeight="1">
      <c r="G686" s="231"/>
      <c r="L686" s="232"/>
    </row>
    <row r="687" ht="15.75" customHeight="1">
      <c r="G687" s="231"/>
      <c r="L687" s="232"/>
    </row>
    <row r="688" ht="15.75" customHeight="1">
      <c r="G688" s="231"/>
      <c r="L688" s="232"/>
    </row>
    <row r="689" ht="15.75" customHeight="1">
      <c r="G689" s="231"/>
      <c r="L689" s="232"/>
    </row>
    <row r="690" ht="15.75" customHeight="1">
      <c r="G690" s="231"/>
      <c r="L690" s="232"/>
    </row>
    <row r="691" ht="15.75" customHeight="1">
      <c r="G691" s="231"/>
      <c r="L691" s="232"/>
    </row>
    <row r="692" ht="15.75" customHeight="1">
      <c r="G692" s="231"/>
      <c r="L692" s="232"/>
    </row>
    <row r="693" ht="15.75" customHeight="1">
      <c r="G693" s="231"/>
      <c r="L693" s="232"/>
    </row>
    <row r="694" ht="15.75" customHeight="1">
      <c r="G694" s="231"/>
      <c r="L694" s="232"/>
    </row>
    <row r="695" ht="15.75" customHeight="1">
      <c r="G695" s="231"/>
      <c r="L695" s="232"/>
    </row>
    <row r="696" ht="15.75" customHeight="1">
      <c r="G696" s="231"/>
      <c r="L696" s="232"/>
    </row>
    <row r="697" ht="15.75" customHeight="1">
      <c r="G697" s="231"/>
      <c r="L697" s="232"/>
    </row>
    <row r="698" ht="15.75" customHeight="1">
      <c r="G698" s="231"/>
      <c r="L698" s="232"/>
    </row>
    <row r="699" ht="15.75" customHeight="1">
      <c r="G699" s="231"/>
      <c r="L699" s="232"/>
    </row>
    <row r="700" ht="15.75" customHeight="1">
      <c r="G700" s="231"/>
      <c r="L700" s="232"/>
    </row>
    <row r="701" ht="15.75" customHeight="1">
      <c r="G701" s="231"/>
      <c r="L701" s="232"/>
    </row>
    <row r="702" ht="15.75" customHeight="1">
      <c r="G702" s="231"/>
      <c r="L702" s="232"/>
    </row>
    <row r="703" ht="15.75" customHeight="1">
      <c r="G703" s="231"/>
      <c r="L703" s="232"/>
    </row>
    <row r="704" ht="15.75" customHeight="1">
      <c r="G704" s="231"/>
      <c r="L704" s="232"/>
    </row>
    <row r="705" ht="15.75" customHeight="1">
      <c r="G705" s="231"/>
      <c r="L705" s="232"/>
    </row>
    <row r="706" ht="15.75" customHeight="1">
      <c r="G706" s="231"/>
      <c r="L706" s="232"/>
    </row>
    <row r="707" ht="15.75" customHeight="1">
      <c r="G707" s="231"/>
      <c r="L707" s="232"/>
    </row>
    <row r="708" ht="15.75" customHeight="1">
      <c r="G708" s="231"/>
      <c r="L708" s="232"/>
    </row>
    <row r="709" ht="15.75" customHeight="1">
      <c r="G709" s="231"/>
      <c r="L709" s="232"/>
    </row>
    <row r="710" ht="15.75" customHeight="1">
      <c r="G710" s="231"/>
      <c r="L710" s="232"/>
    </row>
    <row r="711" ht="15.75" customHeight="1">
      <c r="G711" s="231"/>
      <c r="L711" s="232"/>
    </row>
    <row r="712" ht="15.75" customHeight="1">
      <c r="G712" s="231"/>
      <c r="L712" s="232"/>
    </row>
    <row r="713" ht="15.75" customHeight="1">
      <c r="G713" s="231"/>
      <c r="L713" s="232"/>
    </row>
    <row r="714" ht="15.75" customHeight="1">
      <c r="G714" s="231"/>
      <c r="L714" s="232"/>
    </row>
    <row r="715" ht="15.75" customHeight="1">
      <c r="G715" s="231"/>
      <c r="L715" s="232"/>
    </row>
    <row r="716" ht="15.75" customHeight="1">
      <c r="G716" s="231"/>
      <c r="L716" s="232"/>
    </row>
    <row r="717" ht="15.75" customHeight="1">
      <c r="G717" s="231"/>
      <c r="L717" s="232"/>
    </row>
    <row r="718" ht="15.75" customHeight="1">
      <c r="G718" s="231"/>
      <c r="L718" s="232"/>
    </row>
    <row r="719" ht="15.75" customHeight="1">
      <c r="G719" s="231"/>
      <c r="L719" s="232"/>
    </row>
    <row r="720" ht="15.75" customHeight="1">
      <c r="G720" s="231"/>
      <c r="L720" s="232"/>
    </row>
    <row r="721" ht="15.75" customHeight="1">
      <c r="G721" s="231"/>
      <c r="L721" s="232"/>
    </row>
    <row r="722" ht="15.75" customHeight="1">
      <c r="G722" s="231"/>
      <c r="L722" s="232"/>
    </row>
    <row r="723" ht="15.75" customHeight="1">
      <c r="G723" s="231"/>
      <c r="L723" s="232"/>
    </row>
    <row r="724" ht="15.75" customHeight="1">
      <c r="G724" s="231"/>
      <c r="L724" s="232"/>
    </row>
    <row r="725" ht="15.75" customHeight="1">
      <c r="G725" s="231"/>
      <c r="L725" s="232"/>
    </row>
    <row r="726" ht="15.75" customHeight="1">
      <c r="G726" s="231"/>
      <c r="L726" s="232"/>
    </row>
    <row r="727" ht="15.75" customHeight="1">
      <c r="G727" s="231"/>
      <c r="L727" s="232"/>
    </row>
    <row r="728" ht="15.75" customHeight="1">
      <c r="G728" s="231"/>
      <c r="L728" s="232"/>
    </row>
    <row r="729" ht="15.75" customHeight="1">
      <c r="G729" s="231"/>
      <c r="L729" s="232"/>
    </row>
    <row r="730" ht="15.75" customHeight="1">
      <c r="G730" s="231"/>
      <c r="L730" s="232"/>
    </row>
    <row r="731" ht="15.75" customHeight="1">
      <c r="G731" s="231"/>
      <c r="L731" s="232"/>
    </row>
    <row r="732" ht="15.75" customHeight="1">
      <c r="G732" s="231"/>
      <c r="L732" s="232"/>
    </row>
    <row r="733" ht="15.75" customHeight="1">
      <c r="G733" s="231"/>
      <c r="L733" s="232"/>
    </row>
    <row r="734" ht="15.75" customHeight="1">
      <c r="G734" s="231"/>
      <c r="L734" s="232"/>
    </row>
    <row r="735" ht="15.75" customHeight="1">
      <c r="G735" s="231"/>
      <c r="L735" s="232"/>
    </row>
    <row r="736" ht="15.75" customHeight="1">
      <c r="G736" s="231"/>
      <c r="L736" s="232"/>
    </row>
    <row r="737" ht="15.75" customHeight="1">
      <c r="G737" s="231"/>
      <c r="L737" s="232"/>
    </row>
    <row r="738" ht="15.75" customHeight="1">
      <c r="G738" s="231"/>
      <c r="L738" s="232"/>
    </row>
    <row r="739" ht="15.75" customHeight="1">
      <c r="G739" s="231"/>
      <c r="L739" s="232"/>
    </row>
    <row r="740" ht="15.75" customHeight="1">
      <c r="G740" s="231"/>
      <c r="L740" s="232"/>
    </row>
    <row r="741" ht="15.75" customHeight="1">
      <c r="G741" s="231"/>
      <c r="L741" s="232"/>
    </row>
    <row r="742" ht="15.75" customHeight="1">
      <c r="G742" s="231"/>
      <c r="L742" s="232"/>
    </row>
    <row r="743" ht="15.75" customHeight="1">
      <c r="G743" s="231"/>
      <c r="L743" s="232"/>
    </row>
    <row r="744" ht="15.75" customHeight="1">
      <c r="G744" s="231"/>
      <c r="L744" s="232"/>
    </row>
    <row r="745" ht="15.75" customHeight="1">
      <c r="G745" s="231"/>
      <c r="L745" s="232"/>
    </row>
    <row r="746" ht="15.75" customHeight="1">
      <c r="G746" s="231"/>
      <c r="L746" s="232"/>
    </row>
    <row r="747" ht="15.75" customHeight="1">
      <c r="G747" s="231"/>
      <c r="L747" s="232"/>
    </row>
    <row r="748" ht="15.75" customHeight="1">
      <c r="G748" s="231"/>
      <c r="L748" s="232"/>
    </row>
    <row r="749" ht="15.75" customHeight="1">
      <c r="G749" s="231"/>
      <c r="L749" s="232"/>
    </row>
    <row r="750" ht="15.75" customHeight="1">
      <c r="G750" s="231"/>
      <c r="L750" s="232"/>
    </row>
    <row r="751" ht="15.75" customHeight="1">
      <c r="G751" s="231"/>
      <c r="L751" s="232"/>
    </row>
    <row r="752" ht="15.75" customHeight="1">
      <c r="G752" s="231"/>
      <c r="L752" s="232"/>
    </row>
    <row r="753" ht="15.75" customHeight="1">
      <c r="G753" s="231"/>
      <c r="L753" s="232"/>
    </row>
    <row r="754" ht="15.75" customHeight="1">
      <c r="G754" s="231"/>
      <c r="L754" s="232"/>
    </row>
    <row r="755" ht="15.75" customHeight="1">
      <c r="G755" s="231"/>
      <c r="L755" s="232"/>
    </row>
    <row r="756" ht="15.75" customHeight="1">
      <c r="G756" s="231"/>
      <c r="L756" s="232"/>
    </row>
    <row r="757" ht="15.75" customHeight="1">
      <c r="G757" s="231"/>
      <c r="L757" s="232"/>
    </row>
    <row r="758" ht="15.75" customHeight="1">
      <c r="G758" s="231"/>
      <c r="L758" s="232"/>
    </row>
    <row r="759" ht="15.75" customHeight="1">
      <c r="G759" s="231"/>
      <c r="L759" s="232"/>
    </row>
    <row r="760" ht="15.75" customHeight="1">
      <c r="G760" s="231"/>
      <c r="L760" s="232"/>
    </row>
    <row r="761" ht="15.75" customHeight="1">
      <c r="G761" s="231"/>
      <c r="L761" s="232"/>
    </row>
    <row r="762" ht="15.75" customHeight="1">
      <c r="G762" s="231"/>
      <c r="L762" s="232"/>
    </row>
    <row r="763" ht="15.75" customHeight="1">
      <c r="G763" s="231"/>
      <c r="L763" s="232"/>
    </row>
    <row r="764" ht="15.75" customHeight="1">
      <c r="G764" s="231"/>
      <c r="L764" s="232"/>
    </row>
    <row r="765" ht="15.75" customHeight="1">
      <c r="G765" s="231"/>
      <c r="L765" s="232"/>
    </row>
    <row r="766" ht="15.75" customHeight="1">
      <c r="G766" s="231"/>
      <c r="L766" s="232"/>
    </row>
    <row r="767" ht="15.75" customHeight="1">
      <c r="G767" s="231"/>
      <c r="L767" s="232"/>
    </row>
    <row r="768" ht="15.75" customHeight="1">
      <c r="G768" s="231"/>
      <c r="L768" s="232"/>
    </row>
    <row r="769" ht="15.75" customHeight="1">
      <c r="G769" s="231"/>
      <c r="L769" s="232"/>
    </row>
    <row r="770" ht="15.75" customHeight="1">
      <c r="G770" s="231"/>
      <c r="L770" s="232"/>
    </row>
    <row r="771" ht="15.75" customHeight="1">
      <c r="G771" s="231"/>
      <c r="L771" s="232"/>
    </row>
    <row r="772" ht="15.75" customHeight="1">
      <c r="G772" s="231"/>
      <c r="L772" s="232"/>
    </row>
    <row r="773" ht="15.75" customHeight="1">
      <c r="G773" s="231"/>
      <c r="L773" s="232"/>
    </row>
    <row r="774" ht="15.75" customHeight="1">
      <c r="G774" s="231"/>
      <c r="L774" s="232"/>
    </row>
    <row r="775" ht="15.75" customHeight="1">
      <c r="G775" s="231"/>
      <c r="L775" s="232"/>
    </row>
    <row r="776" ht="15.75" customHeight="1">
      <c r="G776" s="231"/>
      <c r="L776" s="232"/>
    </row>
    <row r="777" ht="15.75" customHeight="1">
      <c r="G777" s="231"/>
      <c r="L777" s="232"/>
    </row>
    <row r="778" ht="15.75" customHeight="1">
      <c r="G778" s="231"/>
      <c r="L778" s="232"/>
    </row>
    <row r="779" ht="15.75" customHeight="1">
      <c r="G779" s="231"/>
      <c r="L779" s="232"/>
    </row>
    <row r="780" ht="15.75" customHeight="1">
      <c r="G780" s="231"/>
      <c r="L780" s="232"/>
    </row>
    <row r="781" ht="15.75" customHeight="1">
      <c r="G781" s="231"/>
      <c r="L781" s="232"/>
    </row>
    <row r="782" ht="15.75" customHeight="1">
      <c r="G782" s="231"/>
      <c r="L782" s="232"/>
    </row>
    <row r="783" ht="15.75" customHeight="1">
      <c r="G783" s="231"/>
      <c r="L783" s="232"/>
    </row>
    <row r="784" ht="15.75" customHeight="1">
      <c r="G784" s="231"/>
      <c r="L784" s="232"/>
    </row>
    <row r="785" ht="15.75" customHeight="1">
      <c r="G785" s="231"/>
      <c r="L785" s="232"/>
    </row>
    <row r="786" ht="15.75" customHeight="1">
      <c r="G786" s="231"/>
      <c r="L786" s="232"/>
    </row>
    <row r="787" ht="15.75" customHeight="1">
      <c r="G787" s="231"/>
      <c r="L787" s="232"/>
    </row>
    <row r="788" ht="15.75" customHeight="1">
      <c r="G788" s="231"/>
      <c r="L788" s="232"/>
    </row>
    <row r="789" ht="15.75" customHeight="1">
      <c r="G789" s="231"/>
      <c r="L789" s="232"/>
    </row>
    <row r="790" ht="15.75" customHeight="1">
      <c r="G790" s="231"/>
      <c r="L790" s="232"/>
    </row>
    <row r="791" ht="15.75" customHeight="1">
      <c r="G791" s="231"/>
      <c r="L791" s="232"/>
    </row>
    <row r="792" ht="15.75" customHeight="1">
      <c r="G792" s="231"/>
      <c r="L792" s="232"/>
    </row>
    <row r="793" ht="15.75" customHeight="1">
      <c r="G793" s="231"/>
      <c r="L793" s="232"/>
    </row>
    <row r="794" ht="15.75" customHeight="1">
      <c r="G794" s="231"/>
      <c r="L794" s="232"/>
    </row>
    <row r="795" ht="15.75" customHeight="1">
      <c r="G795" s="231"/>
      <c r="L795" s="232"/>
    </row>
    <row r="796" ht="15.75" customHeight="1">
      <c r="G796" s="231"/>
      <c r="L796" s="232"/>
    </row>
    <row r="797" ht="15.75" customHeight="1">
      <c r="G797" s="231"/>
      <c r="L797" s="232"/>
    </row>
    <row r="798" ht="15.75" customHeight="1">
      <c r="G798" s="231"/>
      <c r="L798" s="232"/>
    </row>
    <row r="799" ht="15.75" customHeight="1">
      <c r="G799" s="231"/>
      <c r="L799" s="232"/>
    </row>
    <row r="800" ht="15.75" customHeight="1">
      <c r="G800" s="231"/>
      <c r="L800" s="232"/>
    </row>
    <row r="801" ht="15.75" customHeight="1">
      <c r="G801" s="231"/>
      <c r="L801" s="232"/>
    </row>
    <row r="802" ht="15.75" customHeight="1">
      <c r="G802" s="231"/>
      <c r="L802" s="232"/>
    </row>
    <row r="803" ht="15.75" customHeight="1">
      <c r="G803" s="231"/>
      <c r="L803" s="232"/>
    </row>
    <row r="804" ht="15.75" customHeight="1">
      <c r="G804" s="231"/>
      <c r="L804" s="232"/>
    </row>
    <row r="805" ht="15.75" customHeight="1">
      <c r="G805" s="231"/>
      <c r="L805" s="232"/>
    </row>
    <row r="806" ht="15.75" customHeight="1">
      <c r="G806" s="231"/>
      <c r="L806" s="232"/>
    </row>
    <row r="807" ht="15.75" customHeight="1">
      <c r="G807" s="231"/>
      <c r="L807" s="232"/>
    </row>
    <row r="808" ht="15.75" customHeight="1">
      <c r="G808" s="231"/>
      <c r="L808" s="232"/>
    </row>
    <row r="809" ht="15.75" customHeight="1">
      <c r="G809" s="231"/>
      <c r="L809" s="232"/>
    </row>
    <row r="810" ht="15.75" customHeight="1">
      <c r="G810" s="231"/>
      <c r="L810" s="232"/>
    </row>
    <row r="811" ht="15.75" customHeight="1">
      <c r="G811" s="231"/>
      <c r="L811" s="232"/>
    </row>
    <row r="812" ht="15.75" customHeight="1">
      <c r="G812" s="231"/>
      <c r="L812" s="232"/>
    </row>
    <row r="813" ht="15.75" customHeight="1">
      <c r="G813" s="231"/>
      <c r="L813" s="232"/>
    </row>
    <row r="814" ht="15.75" customHeight="1">
      <c r="G814" s="231"/>
      <c r="L814" s="232"/>
    </row>
    <row r="815" ht="15.75" customHeight="1">
      <c r="G815" s="231"/>
      <c r="L815" s="232"/>
    </row>
    <row r="816" ht="15.75" customHeight="1">
      <c r="G816" s="231"/>
      <c r="L816" s="232"/>
    </row>
    <row r="817" ht="15.75" customHeight="1">
      <c r="G817" s="231"/>
      <c r="L817" s="232"/>
    </row>
    <row r="818" ht="15.75" customHeight="1">
      <c r="G818" s="231"/>
      <c r="L818" s="232"/>
    </row>
    <row r="819" ht="15.75" customHeight="1">
      <c r="G819" s="231"/>
      <c r="L819" s="232"/>
    </row>
    <row r="820" ht="15.75" customHeight="1">
      <c r="G820" s="231"/>
      <c r="L820" s="232"/>
    </row>
    <row r="821" ht="15.75" customHeight="1">
      <c r="G821" s="231"/>
      <c r="L821" s="232"/>
    </row>
    <row r="822" ht="15.75" customHeight="1">
      <c r="G822" s="231"/>
      <c r="L822" s="232"/>
    </row>
    <row r="823" ht="15.75" customHeight="1">
      <c r="G823" s="231"/>
      <c r="L823" s="232"/>
    </row>
    <row r="824" ht="15.75" customHeight="1">
      <c r="G824" s="231"/>
      <c r="L824" s="232"/>
    </row>
    <row r="825" ht="15.75" customHeight="1">
      <c r="G825" s="231"/>
      <c r="L825" s="232"/>
    </row>
    <row r="826" ht="15.75" customHeight="1">
      <c r="G826" s="231"/>
      <c r="L826" s="232"/>
    </row>
    <row r="827" ht="15.75" customHeight="1">
      <c r="G827" s="231"/>
      <c r="L827" s="232"/>
    </row>
    <row r="828" ht="15.75" customHeight="1">
      <c r="G828" s="231"/>
      <c r="L828" s="232"/>
    </row>
    <row r="829" ht="15.75" customHeight="1">
      <c r="G829" s="231"/>
      <c r="L829" s="232"/>
    </row>
    <row r="830" ht="15.75" customHeight="1">
      <c r="G830" s="231"/>
      <c r="L830" s="232"/>
    </row>
    <row r="831" ht="15.75" customHeight="1">
      <c r="G831" s="231"/>
      <c r="L831" s="232"/>
    </row>
    <row r="832" ht="15.75" customHeight="1">
      <c r="G832" s="231"/>
      <c r="L832" s="232"/>
    </row>
    <row r="833" ht="15.75" customHeight="1">
      <c r="G833" s="231"/>
      <c r="L833" s="232"/>
    </row>
    <row r="834" ht="15.75" customHeight="1">
      <c r="G834" s="231"/>
      <c r="L834" s="232"/>
    </row>
    <row r="835" ht="15.75" customHeight="1">
      <c r="G835" s="231"/>
      <c r="L835" s="232"/>
    </row>
    <row r="836" ht="15.75" customHeight="1">
      <c r="G836" s="231"/>
      <c r="L836" s="232"/>
    </row>
    <row r="837" ht="15.75" customHeight="1">
      <c r="G837" s="231"/>
      <c r="L837" s="232"/>
    </row>
    <row r="838" ht="15.75" customHeight="1">
      <c r="G838" s="231"/>
      <c r="L838" s="232"/>
    </row>
    <row r="839" ht="15.75" customHeight="1">
      <c r="G839" s="231"/>
      <c r="L839" s="232"/>
    </row>
    <row r="840" ht="15.75" customHeight="1">
      <c r="G840" s="231"/>
      <c r="L840" s="232"/>
    </row>
    <row r="841" ht="15.75" customHeight="1">
      <c r="G841" s="231"/>
      <c r="L841" s="232"/>
    </row>
    <row r="842" ht="15.75" customHeight="1">
      <c r="G842" s="231"/>
      <c r="L842" s="232"/>
    </row>
    <row r="843" ht="15.75" customHeight="1">
      <c r="G843" s="231"/>
      <c r="L843" s="232"/>
    </row>
    <row r="844" ht="15.75" customHeight="1">
      <c r="G844" s="231"/>
      <c r="L844" s="232"/>
    </row>
    <row r="845" ht="15.75" customHeight="1">
      <c r="G845" s="231"/>
      <c r="L845" s="232"/>
    </row>
    <row r="846" ht="15.75" customHeight="1">
      <c r="G846" s="231"/>
      <c r="L846" s="232"/>
    </row>
    <row r="847" ht="15.75" customHeight="1">
      <c r="G847" s="231"/>
      <c r="L847" s="232"/>
    </row>
    <row r="848" ht="15.75" customHeight="1">
      <c r="G848" s="231"/>
      <c r="L848" s="232"/>
    </row>
    <row r="849" ht="15.75" customHeight="1">
      <c r="G849" s="231"/>
      <c r="L849" s="232"/>
    </row>
    <row r="850" ht="15.75" customHeight="1">
      <c r="G850" s="231"/>
      <c r="L850" s="232"/>
    </row>
    <row r="851" ht="15.75" customHeight="1">
      <c r="G851" s="231"/>
      <c r="L851" s="232"/>
    </row>
    <row r="852" ht="15.75" customHeight="1">
      <c r="G852" s="231"/>
      <c r="L852" s="232"/>
    </row>
    <row r="853" ht="15.75" customHeight="1">
      <c r="G853" s="231"/>
      <c r="L853" s="232"/>
    </row>
    <row r="854" ht="15.75" customHeight="1">
      <c r="G854" s="231"/>
      <c r="L854" s="232"/>
    </row>
    <row r="855" ht="15.75" customHeight="1">
      <c r="G855" s="231"/>
      <c r="L855" s="232"/>
    </row>
    <row r="856" ht="15.75" customHeight="1">
      <c r="G856" s="231"/>
      <c r="L856" s="232"/>
    </row>
    <row r="857" ht="15.75" customHeight="1">
      <c r="G857" s="231"/>
      <c r="L857" s="232"/>
    </row>
    <row r="858" ht="15.75" customHeight="1">
      <c r="G858" s="231"/>
      <c r="L858" s="232"/>
    </row>
    <row r="859" ht="15.75" customHeight="1">
      <c r="G859" s="231"/>
      <c r="L859" s="232"/>
    </row>
    <row r="860" ht="15.75" customHeight="1">
      <c r="G860" s="231"/>
      <c r="L860" s="232"/>
    </row>
    <row r="861" ht="15.75" customHeight="1">
      <c r="G861" s="231"/>
      <c r="L861" s="232"/>
    </row>
    <row r="862" ht="15.75" customHeight="1">
      <c r="G862" s="231"/>
      <c r="L862" s="232"/>
    </row>
    <row r="863" ht="15.75" customHeight="1">
      <c r="G863" s="231"/>
      <c r="L863" s="232"/>
    </row>
    <row r="864" ht="15.75" customHeight="1">
      <c r="G864" s="231"/>
      <c r="L864" s="232"/>
    </row>
    <row r="865" ht="15.75" customHeight="1">
      <c r="G865" s="231"/>
      <c r="L865" s="232"/>
    </row>
    <row r="866" ht="15.75" customHeight="1">
      <c r="G866" s="231"/>
      <c r="L866" s="232"/>
    </row>
    <row r="867" ht="15.75" customHeight="1">
      <c r="G867" s="231"/>
      <c r="L867" s="232"/>
    </row>
    <row r="868" ht="15.75" customHeight="1">
      <c r="G868" s="231"/>
      <c r="L868" s="232"/>
    </row>
    <row r="869" ht="15.75" customHeight="1">
      <c r="G869" s="231"/>
      <c r="L869" s="232"/>
    </row>
    <row r="870" ht="15.75" customHeight="1">
      <c r="G870" s="231"/>
      <c r="L870" s="232"/>
    </row>
    <row r="871" ht="15.75" customHeight="1">
      <c r="G871" s="231"/>
      <c r="L871" s="232"/>
    </row>
    <row r="872" ht="15.75" customHeight="1">
      <c r="G872" s="231"/>
      <c r="L872" s="232"/>
    </row>
    <row r="873" ht="15.75" customHeight="1">
      <c r="G873" s="231"/>
      <c r="L873" s="232"/>
    </row>
    <row r="874" ht="15.75" customHeight="1">
      <c r="G874" s="231"/>
      <c r="L874" s="232"/>
    </row>
    <row r="875" ht="15.75" customHeight="1">
      <c r="G875" s="231"/>
      <c r="L875" s="232"/>
    </row>
    <row r="876" ht="15.75" customHeight="1">
      <c r="G876" s="231"/>
      <c r="L876" s="232"/>
    </row>
    <row r="877" ht="15.75" customHeight="1">
      <c r="G877" s="231"/>
      <c r="L877" s="232"/>
    </row>
    <row r="878" ht="15.75" customHeight="1">
      <c r="G878" s="231"/>
      <c r="L878" s="232"/>
    </row>
    <row r="879" ht="15.75" customHeight="1">
      <c r="G879" s="231"/>
      <c r="L879" s="232"/>
    </row>
    <row r="880" ht="15.75" customHeight="1">
      <c r="G880" s="231"/>
      <c r="L880" s="232"/>
    </row>
    <row r="881" ht="15.75" customHeight="1">
      <c r="G881" s="231"/>
      <c r="L881" s="232"/>
    </row>
    <row r="882" ht="15.75" customHeight="1">
      <c r="G882" s="231"/>
      <c r="L882" s="232"/>
    </row>
    <row r="883" ht="15.75" customHeight="1">
      <c r="G883" s="231"/>
      <c r="L883" s="232"/>
    </row>
    <row r="884" ht="15.75" customHeight="1">
      <c r="G884" s="231"/>
      <c r="L884" s="232"/>
    </row>
    <row r="885" ht="15.75" customHeight="1">
      <c r="G885" s="231"/>
      <c r="L885" s="232"/>
    </row>
    <row r="886" ht="15.75" customHeight="1">
      <c r="G886" s="231"/>
      <c r="L886" s="232"/>
    </row>
    <row r="887" ht="15.75" customHeight="1">
      <c r="G887" s="231"/>
      <c r="L887" s="232"/>
    </row>
    <row r="888" ht="15.75" customHeight="1">
      <c r="G888" s="231"/>
      <c r="L888" s="232"/>
    </row>
    <row r="889" ht="15.75" customHeight="1">
      <c r="G889" s="231"/>
      <c r="L889" s="232"/>
    </row>
    <row r="890" ht="15.75" customHeight="1">
      <c r="G890" s="231"/>
      <c r="L890" s="232"/>
    </row>
    <row r="891" ht="15.75" customHeight="1">
      <c r="G891" s="231"/>
      <c r="L891" s="232"/>
    </row>
    <row r="892" ht="15.75" customHeight="1">
      <c r="G892" s="231"/>
      <c r="L892" s="232"/>
    </row>
    <row r="893" ht="15.75" customHeight="1">
      <c r="G893" s="231"/>
      <c r="L893" s="232"/>
    </row>
    <row r="894" ht="15.75" customHeight="1">
      <c r="G894" s="231"/>
      <c r="L894" s="232"/>
    </row>
    <row r="895" ht="15.75" customHeight="1">
      <c r="G895" s="231"/>
      <c r="L895" s="232"/>
    </row>
    <row r="896" ht="15.75" customHeight="1">
      <c r="G896" s="231"/>
      <c r="L896" s="232"/>
    </row>
    <row r="897" ht="15.75" customHeight="1">
      <c r="G897" s="231"/>
      <c r="L897" s="232"/>
    </row>
    <row r="898" ht="15.75" customHeight="1">
      <c r="G898" s="231"/>
      <c r="L898" s="232"/>
    </row>
    <row r="899" ht="15.75" customHeight="1">
      <c r="G899" s="231"/>
      <c r="L899" s="232"/>
    </row>
    <row r="900" ht="15.75" customHeight="1">
      <c r="G900" s="231"/>
      <c r="L900" s="232"/>
    </row>
    <row r="901" ht="15.75" customHeight="1">
      <c r="G901" s="231"/>
      <c r="L901" s="232"/>
    </row>
    <row r="902" ht="15.75" customHeight="1">
      <c r="G902" s="231"/>
      <c r="L902" s="232"/>
    </row>
    <row r="903" ht="15.75" customHeight="1">
      <c r="G903" s="231"/>
      <c r="L903" s="232"/>
    </row>
    <row r="904" ht="15.75" customHeight="1">
      <c r="G904" s="231"/>
      <c r="L904" s="232"/>
    </row>
    <row r="905" ht="15.75" customHeight="1">
      <c r="G905" s="231"/>
      <c r="L905" s="232"/>
    </row>
    <row r="906" ht="15.75" customHeight="1">
      <c r="G906" s="231"/>
      <c r="L906" s="232"/>
    </row>
    <row r="907" ht="15.75" customHeight="1">
      <c r="G907" s="231"/>
      <c r="L907" s="232"/>
    </row>
    <row r="908" ht="15.75" customHeight="1">
      <c r="G908" s="231"/>
      <c r="L908" s="232"/>
    </row>
    <row r="909" ht="15.75" customHeight="1">
      <c r="G909" s="231"/>
      <c r="L909" s="232"/>
    </row>
    <row r="910" ht="15.75" customHeight="1">
      <c r="G910" s="231"/>
      <c r="L910" s="232"/>
    </row>
    <row r="911" ht="15.75" customHeight="1">
      <c r="G911" s="231"/>
      <c r="L911" s="232"/>
    </row>
    <row r="912" ht="15.75" customHeight="1">
      <c r="G912" s="231"/>
      <c r="L912" s="232"/>
    </row>
    <row r="913" ht="15.75" customHeight="1">
      <c r="G913" s="231"/>
      <c r="L913" s="232"/>
    </row>
    <row r="914" ht="15.75" customHeight="1">
      <c r="G914" s="231"/>
      <c r="L914" s="232"/>
    </row>
    <row r="915" ht="15.75" customHeight="1">
      <c r="G915" s="231"/>
      <c r="L915" s="232"/>
    </row>
    <row r="916" ht="15.75" customHeight="1">
      <c r="G916" s="231"/>
      <c r="L916" s="232"/>
    </row>
    <row r="917" ht="15.75" customHeight="1">
      <c r="G917" s="231"/>
      <c r="L917" s="232"/>
    </row>
    <row r="918" ht="15.75" customHeight="1">
      <c r="G918" s="231"/>
      <c r="L918" s="232"/>
    </row>
    <row r="919" ht="15.75" customHeight="1">
      <c r="G919" s="231"/>
      <c r="L919" s="232"/>
    </row>
    <row r="920" ht="15.75" customHeight="1">
      <c r="G920" s="231"/>
      <c r="L920" s="232"/>
    </row>
    <row r="921" ht="15.75" customHeight="1">
      <c r="G921" s="231"/>
      <c r="L921" s="232"/>
    </row>
    <row r="922" ht="15.75" customHeight="1">
      <c r="G922" s="231"/>
      <c r="L922" s="232"/>
    </row>
    <row r="923" ht="15.75" customHeight="1">
      <c r="G923" s="231"/>
      <c r="L923" s="232"/>
    </row>
    <row r="924" ht="15.75" customHeight="1">
      <c r="G924" s="231"/>
      <c r="L924" s="232"/>
    </row>
    <row r="925" ht="15.75" customHeight="1">
      <c r="G925" s="231"/>
      <c r="L925" s="232"/>
    </row>
    <row r="926" ht="15.75" customHeight="1">
      <c r="G926" s="231"/>
      <c r="L926" s="232"/>
    </row>
    <row r="927" ht="15.75" customHeight="1">
      <c r="G927" s="231"/>
      <c r="L927" s="232"/>
    </row>
    <row r="928" ht="15.75" customHeight="1">
      <c r="G928" s="231"/>
      <c r="L928" s="232"/>
    </row>
    <row r="929" ht="15.75" customHeight="1">
      <c r="G929" s="231"/>
      <c r="L929" s="232"/>
    </row>
    <row r="930" ht="15.75" customHeight="1">
      <c r="G930" s="231"/>
      <c r="L930" s="232"/>
    </row>
    <row r="931" ht="15.75" customHeight="1">
      <c r="G931" s="231"/>
      <c r="L931" s="232"/>
    </row>
    <row r="932" ht="15.75" customHeight="1">
      <c r="G932" s="231"/>
      <c r="L932" s="232"/>
    </row>
    <row r="933" ht="15.75" customHeight="1">
      <c r="G933" s="231"/>
      <c r="L933" s="232"/>
    </row>
    <row r="934" ht="15.75" customHeight="1">
      <c r="G934" s="231"/>
      <c r="L934" s="232"/>
    </row>
    <row r="935" ht="15.75" customHeight="1">
      <c r="G935" s="231"/>
      <c r="L935" s="232"/>
    </row>
    <row r="936" ht="15.75" customHeight="1">
      <c r="G936" s="231"/>
      <c r="L936" s="232"/>
    </row>
    <row r="937" ht="15.75" customHeight="1">
      <c r="G937" s="231"/>
      <c r="L937" s="232"/>
    </row>
    <row r="938" ht="15.75" customHeight="1">
      <c r="G938" s="231"/>
      <c r="L938" s="232"/>
    </row>
    <row r="939" ht="15.75" customHeight="1">
      <c r="G939" s="231"/>
      <c r="L939" s="232"/>
    </row>
    <row r="940" ht="15.75" customHeight="1">
      <c r="G940" s="231"/>
      <c r="L940" s="232"/>
    </row>
    <row r="941" ht="15.75" customHeight="1">
      <c r="G941" s="231"/>
      <c r="L941" s="232"/>
    </row>
    <row r="942" ht="15.75" customHeight="1">
      <c r="G942" s="231"/>
      <c r="L942" s="232"/>
    </row>
    <row r="943" ht="15.75" customHeight="1">
      <c r="G943" s="231"/>
      <c r="L943" s="232"/>
    </row>
    <row r="944" ht="15.75" customHeight="1">
      <c r="G944" s="231"/>
      <c r="L944" s="232"/>
    </row>
    <row r="945" ht="15.75" customHeight="1">
      <c r="G945" s="231"/>
      <c r="L945" s="232"/>
    </row>
    <row r="946" ht="15.75" customHeight="1">
      <c r="G946" s="231"/>
      <c r="L946" s="232"/>
    </row>
    <row r="947" ht="15.75" customHeight="1">
      <c r="G947" s="231"/>
      <c r="L947" s="232"/>
    </row>
    <row r="948" ht="15.75" customHeight="1">
      <c r="G948" s="231"/>
      <c r="L948" s="232"/>
    </row>
    <row r="949" ht="15.75" customHeight="1">
      <c r="G949" s="231"/>
      <c r="L949" s="232"/>
    </row>
    <row r="950" ht="15.75" customHeight="1">
      <c r="G950" s="231"/>
      <c r="L950" s="232"/>
    </row>
    <row r="951" ht="15.75" customHeight="1">
      <c r="G951" s="231"/>
      <c r="L951" s="232"/>
    </row>
    <row r="952" ht="15.75" customHeight="1">
      <c r="G952" s="231"/>
      <c r="L952" s="232"/>
    </row>
    <row r="953" ht="15.75" customHeight="1">
      <c r="G953" s="231"/>
      <c r="L953" s="232"/>
    </row>
    <row r="954" ht="15.75" customHeight="1">
      <c r="G954" s="231"/>
      <c r="L954" s="232"/>
    </row>
    <row r="955" ht="15.75" customHeight="1">
      <c r="G955" s="231"/>
      <c r="L955" s="232"/>
    </row>
    <row r="956" ht="15.75" customHeight="1">
      <c r="G956" s="231"/>
      <c r="L956" s="232"/>
    </row>
    <row r="957" ht="15.75" customHeight="1">
      <c r="G957" s="231"/>
      <c r="L957" s="232"/>
    </row>
    <row r="958" ht="15.75" customHeight="1">
      <c r="G958" s="231"/>
      <c r="L958" s="232"/>
    </row>
    <row r="959" ht="15.75" customHeight="1">
      <c r="G959" s="231"/>
      <c r="L959" s="232"/>
    </row>
    <row r="960" ht="15.75" customHeight="1">
      <c r="G960" s="231"/>
      <c r="L960" s="232"/>
    </row>
    <row r="961" ht="15.75" customHeight="1">
      <c r="G961" s="231"/>
      <c r="L961" s="232"/>
    </row>
    <row r="962" ht="15.75" customHeight="1">
      <c r="G962" s="231"/>
      <c r="L962" s="232"/>
    </row>
    <row r="963" ht="15.75" customHeight="1">
      <c r="G963" s="231"/>
      <c r="L963" s="232"/>
    </row>
    <row r="964" ht="15.75" customHeight="1">
      <c r="G964" s="231"/>
      <c r="L964" s="232"/>
    </row>
    <row r="965" ht="15.75" customHeight="1">
      <c r="G965" s="231"/>
      <c r="L965" s="232"/>
    </row>
    <row r="966" ht="15.75" customHeight="1">
      <c r="G966" s="231"/>
      <c r="L966" s="232"/>
    </row>
    <row r="967" ht="15.75" customHeight="1">
      <c r="G967" s="231"/>
      <c r="L967" s="232"/>
    </row>
    <row r="968" ht="15.75" customHeight="1">
      <c r="G968" s="231"/>
      <c r="L968" s="232"/>
    </row>
    <row r="969" ht="15.75" customHeight="1">
      <c r="G969" s="231"/>
      <c r="L969" s="232"/>
    </row>
    <row r="970" ht="15.75" customHeight="1">
      <c r="G970" s="231"/>
      <c r="L970" s="232"/>
    </row>
    <row r="971" ht="15.75" customHeight="1">
      <c r="G971" s="231"/>
      <c r="L971" s="232"/>
    </row>
    <row r="972" ht="15.75" customHeight="1">
      <c r="G972" s="231"/>
      <c r="L972" s="232"/>
    </row>
    <row r="973" ht="15.75" customHeight="1">
      <c r="G973" s="231"/>
      <c r="L973" s="232"/>
    </row>
    <row r="974" ht="15.75" customHeight="1">
      <c r="G974" s="231"/>
      <c r="L974" s="232"/>
    </row>
    <row r="975" ht="15.75" customHeight="1">
      <c r="G975" s="231"/>
      <c r="L975" s="232"/>
    </row>
    <row r="976" ht="15.75" customHeight="1">
      <c r="G976" s="231"/>
      <c r="L976" s="232"/>
    </row>
    <row r="977" ht="15.75" customHeight="1">
      <c r="G977" s="231"/>
      <c r="L977" s="232"/>
    </row>
    <row r="978" ht="15.75" customHeight="1">
      <c r="G978" s="231"/>
      <c r="L978" s="232"/>
    </row>
    <row r="979" ht="15.75" customHeight="1">
      <c r="G979" s="231"/>
      <c r="L979" s="232"/>
    </row>
    <row r="980" ht="15.75" customHeight="1">
      <c r="G980" s="231"/>
      <c r="L980" s="232"/>
    </row>
    <row r="981" ht="15.75" customHeight="1">
      <c r="G981" s="231"/>
      <c r="L981" s="232"/>
    </row>
    <row r="982" ht="15.75" customHeight="1">
      <c r="G982" s="231"/>
      <c r="L982" s="232"/>
    </row>
    <row r="983" ht="15.75" customHeight="1">
      <c r="G983" s="231"/>
      <c r="L983" s="232"/>
    </row>
    <row r="984" ht="15.75" customHeight="1">
      <c r="G984" s="231"/>
      <c r="L984" s="232"/>
    </row>
    <row r="985" ht="15.75" customHeight="1">
      <c r="G985" s="231"/>
      <c r="L985" s="232"/>
    </row>
    <row r="986" ht="15.75" customHeight="1">
      <c r="G986" s="231"/>
      <c r="L986" s="232"/>
    </row>
    <row r="987" ht="15.75" customHeight="1">
      <c r="G987" s="231"/>
      <c r="L987" s="232"/>
    </row>
    <row r="988" ht="15.75" customHeight="1">
      <c r="G988" s="231"/>
      <c r="L988" s="232"/>
    </row>
    <row r="989" ht="15.75" customHeight="1">
      <c r="G989" s="231"/>
      <c r="L989" s="232"/>
    </row>
    <row r="990" ht="15.75" customHeight="1">
      <c r="G990" s="231"/>
      <c r="L990" s="232"/>
    </row>
    <row r="991" ht="15.75" customHeight="1">
      <c r="G991" s="231"/>
      <c r="L991" s="232"/>
    </row>
    <row r="992" ht="15.75" customHeight="1">
      <c r="G992" s="231"/>
      <c r="L992" s="232"/>
    </row>
    <row r="993" ht="15.75" customHeight="1">
      <c r="G993" s="231"/>
      <c r="L993" s="232"/>
    </row>
    <row r="994" ht="15.75" customHeight="1">
      <c r="G994" s="231"/>
      <c r="L994" s="232"/>
    </row>
    <row r="995" ht="15.75" customHeight="1">
      <c r="G995" s="231"/>
      <c r="L995" s="232"/>
    </row>
    <row r="996" ht="15.75" customHeight="1">
      <c r="G996" s="231"/>
      <c r="L996" s="232"/>
    </row>
    <row r="997" ht="15.75" customHeight="1">
      <c r="G997" s="231"/>
      <c r="L997" s="232"/>
    </row>
    <row r="998" ht="15.75" customHeight="1">
      <c r="G998" s="231"/>
      <c r="L998" s="232"/>
    </row>
    <row r="999" ht="15.75" customHeight="1">
      <c r="G999" s="231"/>
      <c r="L999" s="232"/>
    </row>
    <row r="1000" ht="15.75" customHeight="1">
      <c r="G1000" s="231"/>
      <c r="L1000" s="232"/>
    </row>
    <row r="1001" ht="15.75" customHeight="1">
      <c r="G1001" s="231"/>
      <c r="L1001" s="232"/>
    </row>
    <row r="1002" ht="15.75" customHeight="1">
      <c r="G1002" s="231"/>
      <c r="L1002" s="232"/>
    </row>
    <row r="1003" ht="15.75" customHeight="1">
      <c r="G1003" s="231"/>
      <c r="L1003" s="232"/>
    </row>
    <row r="1004" ht="15.75" customHeight="1">
      <c r="G1004" s="231"/>
      <c r="L1004" s="232"/>
    </row>
    <row r="1005" ht="15.75" customHeight="1">
      <c r="G1005" s="231"/>
      <c r="L1005" s="232"/>
    </row>
    <row r="1006" ht="15.75" customHeight="1">
      <c r="G1006" s="231"/>
      <c r="L1006" s="232"/>
    </row>
    <row r="1007" ht="15.75" customHeight="1">
      <c r="G1007" s="231"/>
      <c r="L1007" s="232"/>
    </row>
    <row r="1008" ht="15.75" customHeight="1">
      <c r="G1008" s="231"/>
      <c r="L1008" s="232"/>
    </row>
    <row r="1009" ht="15.75" customHeight="1">
      <c r="G1009" s="231"/>
      <c r="L1009" s="232"/>
    </row>
    <row r="1010" ht="15.75" customHeight="1">
      <c r="G1010" s="231"/>
      <c r="L1010" s="232"/>
    </row>
    <row r="1011" ht="15.75" customHeight="1">
      <c r="G1011" s="231"/>
      <c r="L1011" s="232"/>
    </row>
    <row r="1012" ht="15.75" customHeight="1">
      <c r="G1012" s="231"/>
      <c r="L1012" s="232"/>
    </row>
    <row r="1013" ht="15.75" customHeight="1">
      <c r="G1013" s="231"/>
      <c r="L1013" s="232"/>
    </row>
    <row r="1014" ht="15.75" customHeight="1">
      <c r="G1014" s="231"/>
      <c r="L1014" s="232"/>
    </row>
    <row r="1015" ht="15.75" customHeight="1">
      <c r="G1015" s="231"/>
      <c r="L1015" s="232"/>
    </row>
    <row r="1016" ht="15.75" customHeight="1">
      <c r="G1016" s="231"/>
      <c r="L1016" s="232"/>
    </row>
    <row r="1017" ht="15.75" customHeight="1">
      <c r="G1017" s="231"/>
      <c r="L1017" s="232"/>
    </row>
    <row r="1018" ht="15.75" customHeight="1">
      <c r="G1018" s="231"/>
      <c r="L1018" s="232"/>
    </row>
    <row r="1019" ht="15.75" customHeight="1">
      <c r="G1019" s="231"/>
      <c r="L1019" s="232"/>
    </row>
    <row r="1020" ht="15.75" customHeight="1">
      <c r="L1020" s="232"/>
    </row>
    <row r="1021" ht="15.75" customHeight="1">
      <c r="L1021" s="232"/>
    </row>
    <row r="1022" ht="15.75" customHeight="1">
      <c r="L1022" s="232"/>
    </row>
    <row r="1023" ht="15.75" customHeight="1">
      <c r="L1023" s="232"/>
    </row>
    <row r="1024" ht="15.75" customHeight="1">
      <c r="L1024" s="232"/>
    </row>
    <row r="1025" ht="15.75" customHeight="1">
      <c r="L1025" s="232"/>
    </row>
    <row r="1026" ht="15.75" customHeight="1">
      <c r="L1026" s="232"/>
    </row>
    <row r="1027" ht="15.75" customHeight="1">
      <c r="L1027" s="232"/>
    </row>
    <row r="1028" ht="15.75" customHeight="1">
      <c r="L1028" s="232"/>
    </row>
    <row r="1029" ht="15.75" customHeight="1">
      <c r="L1029" s="232"/>
    </row>
    <row r="1030" ht="15.75" customHeight="1">
      <c r="L1030" s="232"/>
    </row>
    <row r="1031" ht="15.75" customHeight="1">
      <c r="L1031" s="232"/>
    </row>
    <row r="1032" ht="15.75" customHeight="1">
      <c r="L1032" s="232"/>
    </row>
    <row r="1033" ht="15.75" customHeight="1">
      <c r="L1033" s="232"/>
    </row>
    <row r="1034" ht="15.75" customHeight="1">
      <c r="L1034" s="232"/>
    </row>
    <row r="1035" ht="15.75" customHeight="1">
      <c r="L1035" s="232"/>
    </row>
  </sheetData>
  <conditionalFormatting sqref="O1:O1035">
    <cfRule type="notContainsBlanks" dxfId="0" priority="1">
      <formula>LEN(TRIM(O1))&gt;0</formula>
    </cfRule>
  </conditionalFormatting>
  <conditionalFormatting sqref="O1:O1035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3" width="12.14"/>
    <col customWidth="1" min="14" max="14" width="17.71"/>
    <col customWidth="1" min="15" max="15" width="3.43"/>
    <col customWidth="1" min="16" max="16" width="21.43"/>
    <col customWidth="1" min="17" max="17" width="18.0"/>
    <col customWidth="1" min="18" max="18" width="11.43"/>
    <col customWidth="1" min="19" max="29" width="10.0"/>
  </cols>
  <sheetData>
    <row r="1" ht="12.0" customHeight="1">
      <c r="A1" s="17"/>
      <c r="B1" s="233"/>
      <c r="C1" s="234"/>
      <c r="D1" s="234"/>
      <c r="E1" s="17"/>
      <c r="F1" s="5" t="s">
        <v>1</v>
      </c>
      <c r="G1" s="235"/>
      <c r="H1" s="236" t="s">
        <v>112</v>
      </c>
      <c r="I1" s="235"/>
      <c r="J1" s="235"/>
      <c r="K1" s="235"/>
      <c r="L1" s="17"/>
      <c r="M1" s="17"/>
      <c r="N1" s="23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2.0" customHeight="1">
      <c r="A2" s="238"/>
      <c r="B2" s="17"/>
      <c r="C2" s="234"/>
      <c r="D2" s="234"/>
      <c r="E2" s="17"/>
      <c r="F2" s="17"/>
      <c r="G2" s="17"/>
      <c r="H2" s="17"/>
      <c r="I2" s="17"/>
      <c r="J2" s="17"/>
      <c r="K2" s="17"/>
      <c r="L2" s="17"/>
      <c r="M2" s="17"/>
      <c r="N2" s="239">
        <f>N32</f>
        <v>3689850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2.0" customHeight="1">
      <c r="A3" s="240" t="s">
        <v>113</v>
      </c>
      <c r="B3" s="240" t="s">
        <v>7</v>
      </c>
      <c r="C3" s="240" t="s">
        <v>114</v>
      </c>
      <c r="D3" s="241" t="s">
        <v>115</v>
      </c>
      <c r="E3" s="33" t="s">
        <v>116</v>
      </c>
      <c r="F3" s="33" t="s">
        <v>117</v>
      </c>
      <c r="G3" s="33" t="s">
        <v>118</v>
      </c>
      <c r="H3" s="33" t="s">
        <v>119</v>
      </c>
      <c r="I3" s="33" t="s">
        <v>120</v>
      </c>
      <c r="J3" s="33" t="s">
        <v>121</v>
      </c>
      <c r="K3" s="33" t="s">
        <v>122</v>
      </c>
      <c r="L3" s="33" t="s">
        <v>123</v>
      </c>
      <c r="M3" s="33" t="s">
        <v>124</v>
      </c>
      <c r="N3" s="242" t="s">
        <v>125</v>
      </c>
      <c r="O3" s="243"/>
      <c r="P3" s="33" t="s">
        <v>126</v>
      </c>
      <c r="Q3" s="33" t="s">
        <v>127</v>
      </c>
      <c r="R3" s="33" t="s">
        <v>7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2.0" customHeight="1">
      <c r="A4" s="244" t="s">
        <v>128</v>
      </c>
      <c r="B4" s="245">
        <v>45658.0</v>
      </c>
      <c r="C4" s="246"/>
      <c r="D4" s="247"/>
      <c r="E4" s="246"/>
      <c r="F4" s="246"/>
      <c r="G4" s="246"/>
      <c r="H4" s="246"/>
      <c r="I4" s="246"/>
      <c r="J4" s="246"/>
      <c r="K4" s="246"/>
      <c r="L4" s="246"/>
      <c r="M4" s="246"/>
      <c r="N4" s="246">
        <f t="shared" ref="N4:N32" si="1">SUM(C4:M4)</f>
        <v>0</v>
      </c>
      <c r="O4" s="248"/>
      <c r="P4" s="249"/>
      <c r="Q4" s="249"/>
      <c r="R4" s="250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</row>
    <row r="5" ht="12.0" customHeight="1">
      <c r="A5" s="244" t="s">
        <v>129</v>
      </c>
      <c r="B5" s="245">
        <v>45659.0</v>
      </c>
      <c r="C5" s="252">
        <v>462700.0</v>
      </c>
      <c r="D5" s="253">
        <v>304450.0</v>
      </c>
      <c r="E5" s="252">
        <v>95700.0</v>
      </c>
      <c r="F5" s="254"/>
      <c r="G5" s="252">
        <v>127700.0</v>
      </c>
      <c r="H5" s="252">
        <v>333700.0</v>
      </c>
      <c r="I5" s="252">
        <v>18500.0</v>
      </c>
      <c r="J5" s="252">
        <v>346000.0</v>
      </c>
      <c r="K5" s="252">
        <v>2250.0</v>
      </c>
      <c r="L5" s="252">
        <v>432900.0</v>
      </c>
      <c r="M5" s="252">
        <v>62050.0</v>
      </c>
      <c r="N5" s="249">
        <f t="shared" si="1"/>
        <v>2185950</v>
      </c>
      <c r="O5" s="248"/>
      <c r="P5" s="249"/>
      <c r="Q5" s="249"/>
      <c r="R5" s="250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</row>
    <row r="6" ht="12.0" customHeight="1">
      <c r="A6" s="244" t="s">
        <v>130</v>
      </c>
      <c r="B6" s="245">
        <v>45660.0</v>
      </c>
      <c r="C6" s="252">
        <v>679375.0</v>
      </c>
      <c r="D6" s="253">
        <v>469700.0</v>
      </c>
      <c r="E6" s="252">
        <v>264400.0</v>
      </c>
      <c r="F6" s="254"/>
      <c r="G6" s="252">
        <v>214525.0</v>
      </c>
      <c r="H6" s="252">
        <v>438900.0</v>
      </c>
      <c r="I6" s="254"/>
      <c r="J6" s="252">
        <v>111500.0</v>
      </c>
      <c r="K6" s="254"/>
      <c r="L6" s="252">
        <v>696300.0</v>
      </c>
      <c r="M6" s="252">
        <v>121350.0</v>
      </c>
      <c r="N6" s="249">
        <f t="shared" si="1"/>
        <v>2996050</v>
      </c>
      <c r="O6" s="248"/>
      <c r="P6" s="249"/>
      <c r="Q6" s="249"/>
      <c r="R6" s="250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</row>
    <row r="7" ht="12.0" customHeight="1">
      <c r="A7" s="255" t="s">
        <v>131</v>
      </c>
      <c r="B7" s="245">
        <v>45661.0</v>
      </c>
      <c r="C7" s="252">
        <v>389700.0</v>
      </c>
      <c r="D7" s="253">
        <v>1017350.0</v>
      </c>
      <c r="E7" s="252">
        <v>356900.0</v>
      </c>
      <c r="F7" s="254"/>
      <c r="G7" s="252">
        <v>72800.0</v>
      </c>
      <c r="H7" s="252">
        <v>976890.0</v>
      </c>
      <c r="I7" s="254"/>
      <c r="J7" s="252">
        <v>534100.0</v>
      </c>
      <c r="K7" s="254"/>
      <c r="L7" s="252">
        <v>537300.0</v>
      </c>
      <c r="M7" s="252">
        <v>197700.0</v>
      </c>
      <c r="N7" s="249">
        <f t="shared" si="1"/>
        <v>4082740</v>
      </c>
      <c r="O7" s="248"/>
      <c r="P7" s="256"/>
      <c r="Q7" s="249"/>
      <c r="R7" s="250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</row>
    <row r="8" ht="12.0" customHeight="1">
      <c r="A8" s="255" t="s">
        <v>132</v>
      </c>
      <c r="B8" s="245">
        <v>45662.0</v>
      </c>
      <c r="C8" s="252">
        <v>778500.0</v>
      </c>
      <c r="D8" s="253">
        <v>519000.0</v>
      </c>
      <c r="E8" s="252">
        <v>298200.0</v>
      </c>
      <c r="F8" s="254"/>
      <c r="G8" s="252">
        <v>133750.0</v>
      </c>
      <c r="H8" s="252">
        <v>715700.0</v>
      </c>
      <c r="I8" s="252">
        <v>82500.0</v>
      </c>
      <c r="J8" s="252">
        <v>540400.0</v>
      </c>
      <c r="K8" s="254"/>
      <c r="L8" s="252">
        <v>444300.0</v>
      </c>
      <c r="M8" s="252">
        <v>56600.0</v>
      </c>
      <c r="N8" s="249">
        <f t="shared" si="1"/>
        <v>3568950</v>
      </c>
      <c r="O8" s="248"/>
      <c r="P8" s="249"/>
      <c r="Q8" s="249"/>
      <c r="R8" s="250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</row>
    <row r="9" ht="12.0" customHeight="1">
      <c r="A9" s="244" t="s">
        <v>133</v>
      </c>
      <c r="B9" s="245">
        <v>45663.0</v>
      </c>
      <c r="C9" s="252">
        <v>345550.0</v>
      </c>
      <c r="D9" s="253">
        <v>182100.0</v>
      </c>
      <c r="E9" s="252">
        <v>145700.0</v>
      </c>
      <c r="F9" s="254"/>
      <c r="G9" s="252">
        <v>199800.0</v>
      </c>
      <c r="H9" s="252">
        <v>411125.0</v>
      </c>
      <c r="I9" s="252">
        <v>9500.0</v>
      </c>
      <c r="J9" s="252">
        <v>982900.0</v>
      </c>
      <c r="K9" s="252">
        <v>2250.0</v>
      </c>
      <c r="L9" s="252">
        <v>588600.0</v>
      </c>
      <c r="M9" s="254"/>
      <c r="N9" s="249">
        <f t="shared" si="1"/>
        <v>2867525</v>
      </c>
      <c r="O9" s="248"/>
      <c r="P9" s="256"/>
      <c r="Q9" s="249"/>
      <c r="R9" s="250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</row>
    <row r="10" ht="12.0" customHeight="1">
      <c r="A10" s="244" t="s">
        <v>134</v>
      </c>
      <c r="B10" s="245">
        <v>45664.0</v>
      </c>
      <c r="C10" s="252">
        <v>113200.0</v>
      </c>
      <c r="D10" s="253">
        <v>486300.0</v>
      </c>
      <c r="E10" s="252">
        <v>118900.0</v>
      </c>
      <c r="F10" s="254"/>
      <c r="G10" s="252">
        <v>84400.0</v>
      </c>
      <c r="H10" s="252">
        <v>576500.0</v>
      </c>
      <c r="I10" s="254"/>
      <c r="J10" s="252">
        <v>577600.0</v>
      </c>
      <c r="K10" s="254"/>
      <c r="L10" s="252">
        <v>512700.0</v>
      </c>
      <c r="M10" s="254"/>
      <c r="N10" s="249">
        <f t="shared" si="1"/>
        <v>2469600</v>
      </c>
      <c r="O10" s="248"/>
      <c r="P10" s="249"/>
      <c r="Q10" s="249"/>
      <c r="R10" s="250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</row>
    <row r="11" ht="12.0" customHeight="1">
      <c r="A11" s="244" t="s">
        <v>128</v>
      </c>
      <c r="B11" s="245">
        <v>45665.0</v>
      </c>
      <c r="C11" s="252">
        <v>275750.0</v>
      </c>
      <c r="D11" s="253">
        <v>396200.0</v>
      </c>
      <c r="E11" s="252">
        <v>184050.0</v>
      </c>
      <c r="F11" s="254"/>
      <c r="G11" s="252">
        <v>221900.0</v>
      </c>
      <c r="H11" s="252">
        <v>323700.0</v>
      </c>
      <c r="I11" s="252">
        <v>51500.0</v>
      </c>
      <c r="J11" s="252">
        <v>763800.0</v>
      </c>
      <c r="K11" s="252">
        <v>10000.0</v>
      </c>
      <c r="L11" s="252">
        <v>691400.0</v>
      </c>
      <c r="M11" s="254"/>
      <c r="N11" s="249">
        <f t="shared" si="1"/>
        <v>2918300</v>
      </c>
      <c r="O11" s="248"/>
      <c r="P11" s="249"/>
      <c r="Q11" s="249"/>
      <c r="R11" s="250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</row>
    <row r="12" ht="12.0" customHeight="1">
      <c r="A12" s="244" t="s">
        <v>129</v>
      </c>
      <c r="B12" s="245">
        <v>45666.0</v>
      </c>
      <c r="C12" s="252">
        <v>141450.0</v>
      </c>
      <c r="D12" s="253">
        <v>147800.0</v>
      </c>
      <c r="E12" s="252">
        <v>70000.0</v>
      </c>
      <c r="F12" s="254"/>
      <c r="G12" s="252">
        <v>99700.0</v>
      </c>
      <c r="H12" s="252">
        <v>417649.99</v>
      </c>
      <c r="I12" s="252">
        <v>119000.0</v>
      </c>
      <c r="J12" s="252">
        <v>525300.0</v>
      </c>
      <c r="K12" s="252">
        <v>4750.0</v>
      </c>
      <c r="L12" s="252">
        <v>394400.0</v>
      </c>
      <c r="M12" s="254"/>
      <c r="N12" s="249">
        <f t="shared" si="1"/>
        <v>1920049.99</v>
      </c>
      <c r="O12" s="248"/>
      <c r="P12" s="249"/>
      <c r="Q12" s="249"/>
      <c r="R12" s="257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</row>
    <row r="13" ht="12.0" customHeight="1">
      <c r="A13" s="244" t="s">
        <v>130</v>
      </c>
      <c r="B13" s="245">
        <v>45667.0</v>
      </c>
      <c r="C13" s="252">
        <v>232700.0</v>
      </c>
      <c r="D13" s="253">
        <v>153150.0</v>
      </c>
      <c r="E13" s="252">
        <v>35000.0</v>
      </c>
      <c r="F13" s="254"/>
      <c r="G13" s="252">
        <v>97300.0</v>
      </c>
      <c r="H13" s="252">
        <v>542265.0</v>
      </c>
      <c r="I13" s="254"/>
      <c r="J13" s="252">
        <v>681600.0</v>
      </c>
      <c r="K13" s="254"/>
      <c r="L13" s="252">
        <v>532500.0</v>
      </c>
      <c r="M13" s="252">
        <v>49000.0</v>
      </c>
      <c r="N13" s="249">
        <f t="shared" si="1"/>
        <v>2323515</v>
      </c>
      <c r="O13" s="248"/>
      <c r="P13" s="249"/>
      <c r="Q13" s="249"/>
      <c r="R13" s="257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</row>
    <row r="14" ht="12.0" customHeight="1">
      <c r="A14" s="255" t="s">
        <v>131</v>
      </c>
      <c r="B14" s="245">
        <v>45668.0</v>
      </c>
      <c r="C14" s="252">
        <v>242000.0</v>
      </c>
      <c r="D14" s="253">
        <v>445800.0</v>
      </c>
      <c r="E14" s="252">
        <v>235100.0</v>
      </c>
      <c r="F14" s="254"/>
      <c r="G14" s="252">
        <v>41400.0</v>
      </c>
      <c r="H14" s="252">
        <v>551899.0</v>
      </c>
      <c r="I14" s="254"/>
      <c r="J14" s="252">
        <v>489200.0</v>
      </c>
      <c r="K14" s="254"/>
      <c r="L14" s="252">
        <v>397000.0</v>
      </c>
      <c r="M14" s="252">
        <v>97100.0</v>
      </c>
      <c r="N14" s="249">
        <f t="shared" si="1"/>
        <v>2499499</v>
      </c>
      <c r="O14" s="248"/>
      <c r="P14" s="249"/>
      <c r="Q14" s="249"/>
      <c r="R14" s="257"/>
      <c r="S14" s="251"/>
      <c r="T14" s="251"/>
      <c r="U14" s="251"/>
      <c r="V14" s="251"/>
      <c r="W14" s="251"/>
      <c r="X14" s="251"/>
      <c r="Y14" s="251"/>
      <c r="Z14" s="251"/>
      <c r="AA14" s="251"/>
      <c r="AB14" s="251"/>
      <c r="AC14" s="251"/>
    </row>
    <row r="15" ht="12.0" customHeight="1">
      <c r="A15" s="255" t="s">
        <v>132</v>
      </c>
      <c r="B15" s="245">
        <v>45669.0</v>
      </c>
      <c r="C15" s="252">
        <v>319650.0</v>
      </c>
      <c r="D15" s="253">
        <v>233500.0</v>
      </c>
      <c r="E15" s="252">
        <v>38100.0</v>
      </c>
      <c r="F15" s="254"/>
      <c r="G15" s="252">
        <v>80000.0</v>
      </c>
      <c r="H15" s="252">
        <v>855800.0</v>
      </c>
      <c r="I15" s="252">
        <v>58100.0</v>
      </c>
      <c r="J15" s="252">
        <v>353600.0</v>
      </c>
      <c r="K15" s="254"/>
      <c r="L15" s="252">
        <v>1268100.0</v>
      </c>
      <c r="M15" s="252">
        <v>73000.0</v>
      </c>
      <c r="N15" s="249">
        <f t="shared" si="1"/>
        <v>3279850</v>
      </c>
      <c r="O15" s="248"/>
      <c r="P15" s="249"/>
      <c r="Q15" s="249"/>
      <c r="R15" s="257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</row>
    <row r="16" ht="12.0" customHeight="1">
      <c r="A16" s="244" t="s">
        <v>133</v>
      </c>
      <c r="B16" s="245">
        <v>45670.0</v>
      </c>
      <c r="C16" s="252">
        <v>224600.0</v>
      </c>
      <c r="D16" s="253">
        <v>192050.0</v>
      </c>
      <c r="E16" s="252">
        <v>38000.0</v>
      </c>
      <c r="F16" s="254"/>
      <c r="G16" s="252">
        <v>133200.0</v>
      </c>
      <c r="H16" s="252">
        <v>252800.0</v>
      </c>
      <c r="I16" s="252">
        <v>33800.0</v>
      </c>
      <c r="J16" s="252">
        <v>372500.0</v>
      </c>
      <c r="K16" s="252">
        <v>23850.0</v>
      </c>
      <c r="L16" s="252">
        <v>487700.0</v>
      </c>
      <c r="M16" s="254"/>
      <c r="N16" s="249">
        <f t="shared" si="1"/>
        <v>1758500</v>
      </c>
      <c r="O16" s="248"/>
      <c r="P16" s="249"/>
      <c r="Q16" s="249"/>
      <c r="R16" s="257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</row>
    <row r="17" ht="12.0" customHeight="1">
      <c r="A17" s="244" t="s">
        <v>134</v>
      </c>
      <c r="B17" s="245">
        <v>45671.0</v>
      </c>
      <c r="C17" s="252">
        <v>342700.0</v>
      </c>
      <c r="D17" s="253">
        <v>202650.0</v>
      </c>
      <c r="E17" s="252">
        <v>76000.0</v>
      </c>
      <c r="F17" s="254"/>
      <c r="G17" s="254"/>
      <c r="H17" s="252">
        <v>538150.0</v>
      </c>
      <c r="I17" s="254"/>
      <c r="J17" s="252">
        <v>498600.0</v>
      </c>
      <c r="K17" s="252">
        <v>2250.0</v>
      </c>
      <c r="L17" s="252">
        <v>358700.0</v>
      </c>
      <c r="M17" s="252">
        <v>5400.0</v>
      </c>
      <c r="N17" s="249">
        <f t="shared" si="1"/>
        <v>2024450</v>
      </c>
      <c r="O17" s="248"/>
      <c r="P17" s="249"/>
      <c r="Q17" s="249"/>
      <c r="R17" s="257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</row>
    <row r="18" ht="12.0" customHeight="1">
      <c r="A18" s="244" t="s">
        <v>128</v>
      </c>
      <c r="B18" s="245">
        <v>45672.0</v>
      </c>
      <c r="C18" s="252">
        <v>379450.0</v>
      </c>
      <c r="D18" s="253">
        <v>381000.0</v>
      </c>
      <c r="E18" s="252">
        <v>160000.0</v>
      </c>
      <c r="F18" s="254"/>
      <c r="G18" s="252">
        <v>19000.0</v>
      </c>
      <c r="H18" s="252">
        <v>627000.0</v>
      </c>
      <c r="I18" s="254"/>
      <c r="J18" s="252">
        <v>520600.0</v>
      </c>
      <c r="K18" s="254"/>
      <c r="L18" s="252">
        <v>632400.0</v>
      </c>
      <c r="M18" s="252">
        <v>24700.0</v>
      </c>
      <c r="N18" s="249">
        <f t="shared" si="1"/>
        <v>2744150</v>
      </c>
      <c r="O18" s="248"/>
      <c r="P18" s="249"/>
      <c r="Q18" s="249"/>
      <c r="R18" s="257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</row>
    <row r="19" ht="12.0" customHeight="1">
      <c r="A19" s="244" t="s">
        <v>129</v>
      </c>
      <c r="B19" s="245">
        <v>45673.0</v>
      </c>
      <c r="C19" s="252">
        <v>176200.0</v>
      </c>
      <c r="D19" s="253">
        <v>95000.0</v>
      </c>
      <c r="E19" s="252">
        <v>39000.0</v>
      </c>
      <c r="F19" s="254"/>
      <c r="G19" s="254"/>
      <c r="H19" s="252">
        <v>479170.0</v>
      </c>
      <c r="I19" s="254"/>
      <c r="J19" s="252">
        <v>462900.0</v>
      </c>
      <c r="K19" s="254"/>
      <c r="L19" s="252">
        <v>438500.0</v>
      </c>
      <c r="M19" s="252">
        <v>143900.0</v>
      </c>
      <c r="N19" s="249">
        <f t="shared" si="1"/>
        <v>1834670</v>
      </c>
      <c r="O19" s="248"/>
      <c r="P19" s="249"/>
      <c r="Q19" s="249"/>
      <c r="R19" s="257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</row>
    <row r="20" ht="12.0" customHeight="1">
      <c r="A20" s="244" t="s">
        <v>130</v>
      </c>
      <c r="B20" s="245">
        <v>45674.0</v>
      </c>
      <c r="C20" s="252">
        <v>231300.0</v>
      </c>
      <c r="D20" s="253">
        <v>188350.0</v>
      </c>
      <c r="E20" s="252">
        <v>46600.0</v>
      </c>
      <c r="F20" s="254"/>
      <c r="G20" s="252">
        <v>184900.0</v>
      </c>
      <c r="H20" s="252">
        <v>665800.0</v>
      </c>
      <c r="I20" s="254"/>
      <c r="J20" s="252">
        <v>485100.0</v>
      </c>
      <c r="K20" s="254"/>
      <c r="L20" s="252">
        <v>708900.0</v>
      </c>
      <c r="M20" s="252">
        <v>50000.0</v>
      </c>
      <c r="N20" s="249">
        <f t="shared" si="1"/>
        <v>2560950</v>
      </c>
      <c r="O20" s="248"/>
      <c r="P20" s="249"/>
      <c r="Q20" s="249"/>
      <c r="R20" s="257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</row>
    <row r="21" ht="12.0" customHeight="1">
      <c r="A21" s="255" t="s">
        <v>131</v>
      </c>
      <c r="B21" s="245">
        <v>45675.0</v>
      </c>
      <c r="C21" s="252">
        <v>703600.0</v>
      </c>
      <c r="D21" s="253">
        <v>462950.0</v>
      </c>
      <c r="E21" s="252">
        <v>275000.0</v>
      </c>
      <c r="F21" s="254"/>
      <c r="G21" s="254"/>
      <c r="H21" s="252">
        <v>301950.0</v>
      </c>
      <c r="I21" s="254"/>
      <c r="J21" s="252">
        <v>488700.0</v>
      </c>
      <c r="K21" s="252">
        <v>44500.0</v>
      </c>
      <c r="L21" s="252">
        <v>452400.0</v>
      </c>
      <c r="M21" s="252">
        <v>65700.0</v>
      </c>
      <c r="N21" s="249">
        <f t="shared" si="1"/>
        <v>2794800</v>
      </c>
      <c r="O21" s="248"/>
      <c r="P21" s="249"/>
      <c r="Q21" s="249"/>
      <c r="R21" s="257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</row>
    <row r="22" ht="12.0" customHeight="1">
      <c r="A22" s="255" t="s">
        <v>132</v>
      </c>
      <c r="B22" s="245">
        <v>45676.0</v>
      </c>
      <c r="C22" s="252">
        <v>366750.0</v>
      </c>
      <c r="D22" s="253">
        <v>177300.0</v>
      </c>
      <c r="E22" s="252">
        <v>344500.0</v>
      </c>
      <c r="F22" s="254"/>
      <c r="G22" s="252">
        <v>73500.0</v>
      </c>
      <c r="H22" s="252">
        <v>726200.0</v>
      </c>
      <c r="I22" s="252">
        <v>38500.0</v>
      </c>
      <c r="J22" s="252">
        <v>760300.0</v>
      </c>
      <c r="K22" s="254"/>
      <c r="L22" s="252">
        <v>801100.0</v>
      </c>
      <c r="M22" s="254"/>
      <c r="N22" s="249">
        <f t="shared" si="1"/>
        <v>3288150</v>
      </c>
      <c r="O22" s="248"/>
      <c r="P22" s="249"/>
      <c r="Q22" s="249"/>
      <c r="R22" s="257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</row>
    <row r="23" ht="12.0" customHeight="1">
      <c r="A23" s="244" t="s">
        <v>133</v>
      </c>
      <c r="B23" s="245">
        <v>45677.0</v>
      </c>
      <c r="C23" s="252">
        <v>442900.0</v>
      </c>
      <c r="D23" s="253">
        <v>117400.0</v>
      </c>
      <c r="E23" s="252">
        <v>76500.0</v>
      </c>
      <c r="F23" s="254"/>
      <c r="G23" s="252">
        <v>38000.0</v>
      </c>
      <c r="H23" s="252">
        <v>397400.0</v>
      </c>
      <c r="I23" s="252">
        <v>29000.0</v>
      </c>
      <c r="J23" s="252">
        <v>480600.0</v>
      </c>
      <c r="K23" s="252">
        <v>2250.0</v>
      </c>
      <c r="L23" s="252">
        <v>490600.0</v>
      </c>
      <c r="M23" s="252">
        <v>18900.0</v>
      </c>
      <c r="N23" s="249">
        <f t="shared" si="1"/>
        <v>2093550</v>
      </c>
      <c r="O23" s="248"/>
      <c r="P23" s="249"/>
      <c r="Q23" s="249"/>
      <c r="R23" s="257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</row>
    <row r="24" ht="12.0" customHeight="1">
      <c r="A24" s="244" t="s">
        <v>134</v>
      </c>
      <c r="B24" s="245">
        <v>45678.0</v>
      </c>
      <c r="C24" s="252">
        <v>445900.0</v>
      </c>
      <c r="D24" s="253">
        <v>721390.0</v>
      </c>
      <c r="E24" s="252">
        <v>121000.0</v>
      </c>
      <c r="F24" s="254"/>
      <c r="G24" s="252">
        <v>64950.0</v>
      </c>
      <c r="H24" s="252">
        <v>477200.0</v>
      </c>
      <c r="I24" s="252">
        <v>9500.0</v>
      </c>
      <c r="J24" s="252">
        <v>491500.0</v>
      </c>
      <c r="K24" s="254"/>
      <c r="L24" s="252">
        <v>657800.0</v>
      </c>
      <c r="M24" s="252">
        <v>69800.0</v>
      </c>
      <c r="N24" s="249">
        <f t="shared" si="1"/>
        <v>3059040</v>
      </c>
      <c r="O24" s="258"/>
      <c r="P24" s="249"/>
      <c r="Q24" s="249"/>
      <c r="R24" s="257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</row>
    <row r="25" ht="12.0" customHeight="1">
      <c r="A25" s="244" t="s">
        <v>128</v>
      </c>
      <c r="B25" s="245">
        <v>45679.0</v>
      </c>
      <c r="C25" s="252">
        <v>31500.0</v>
      </c>
      <c r="D25" s="253">
        <v>50250.0</v>
      </c>
      <c r="E25" s="252">
        <v>189400.0</v>
      </c>
      <c r="F25" s="254"/>
      <c r="G25" s="252">
        <v>39600.0</v>
      </c>
      <c r="H25" s="252">
        <v>653750.0</v>
      </c>
      <c r="I25" s="252">
        <v>22000.0</v>
      </c>
      <c r="J25" s="252">
        <v>490800.0</v>
      </c>
      <c r="K25" s="254"/>
      <c r="L25" s="252">
        <v>516900.0</v>
      </c>
      <c r="M25" s="252">
        <v>33800.0</v>
      </c>
      <c r="N25" s="249">
        <f t="shared" si="1"/>
        <v>2028000</v>
      </c>
      <c r="O25" s="258"/>
      <c r="P25" s="249"/>
      <c r="Q25" s="249"/>
      <c r="R25" s="257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</row>
    <row r="26" ht="12.0" customHeight="1">
      <c r="A26" s="244" t="s">
        <v>129</v>
      </c>
      <c r="B26" s="245">
        <v>45680.0</v>
      </c>
      <c r="C26" s="259">
        <v>114700.0</v>
      </c>
      <c r="D26" s="260">
        <v>225700.0</v>
      </c>
      <c r="E26" s="259">
        <v>180200.0</v>
      </c>
      <c r="F26" s="261"/>
      <c r="G26" s="259">
        <v>51400.0</v>
      </c>
      <c r="H26" s="259">
        <v>375750.0</v>
      </c>
      <c r="I26" s="261"/>
      <c r="J26" s="259">
        <v>551600.0</v>
      </c>
      <c r="K26" s="261"/>
      <c r="L26" s="259">
        <v>471000.0</v>
      </c>
      <c r="M26" s="259">
        <v>8500.0</v>
      </c>
      <c r="N26" s="249">
        <f t="shared" si="1"/>
        <v>1978850</v>
      </c>
      <c r="O26" s="258"/>
      <c r="P26" s="249"/>
      <c r="Q26" s="249"/>
      <c r="R26" s="257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</row>
    <row r="27" ht="12.0" customHeight="1">
      <c r="A27" s="244" t="s">
        <v>130</v>
      </c>
      <c r="B27" s="245">
        <v>45681.0</v>
      </c>
      <c r="C27" s="252">
        <v>468400.0</v>
      </c>
      <c r="D27" s="253">
        <v>440450.0</v>
      </c>
      <c r="E27" s="252">
        <v>234700.0</v>
      </c>
      <c r="F27" s="254"/>
      <c r="G27" s="252">
        <v>174100.0</v>
      </c>
      <c r="H27" s="252">
        <v>546849.99</v>
      </c>
      <c r="I27" s="252">
        <v>52200.0</v>
      </c>
      <c r="J27" s="252">
        <v>757100.0</v>
      </c>
      <c r="K27" s="252">
        <v>2500.0</v>
      </c>
      <c r="L27" s="252">
        <v>585900.0</v>
      </c>
      <c r="M27" s="252">
        <v>192300.0</v>
      </c>
      <c r="N27" s="254">
        <f t="shared" si="1"/>
        <v>3454499.99</v>
      </c>
      <c r="O27" s="262"/>
      <c r="P27" s="263"/>
      <c r="Q27" s="263"/>
      <c r="R27" s="264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</row>
    <row r="28" ht="12.0" customHeight="1">
      <c r="A28" s="255" t="s">
        <v>131</v>
      </c>
      <c r="B28" s="245">
        <v>45682.0</v>
      </c>
      <c r="C28" s="252">
        <v>549300.0</v>
      </c>
      <c r="D28" s="253">
        <v>480837.0</v>
      </c>
      <c r="E28" s="252">
        <v>206437.0</v>
      </c>
      <c r="F28" s="254"/>
      <c r="G28" s="252">
        <v>149800.0</v>
      </c>
      <c r="H28" s="252">
        <v>588390.0</v>
      </c>
      <c r="I28" s="252">
        <v>110400.0</v>
      </c>
      <c r="J28" s="252">
        <v>377300.0</v>
      </c>
      <c r="K28" s="254"/>
      <c r="L28" s="252">
        <v>447200.0</v>
      </c>
      <c r="M28" s="254"/>
      <c r="N28" s="254">
        <f t="shared" si="1"/>
        <v>2909664</v>
      </c>
      <c r="O28" s="262"/>
      <c r="P28" s="263"/>
      <c r="Q28" s="263"/>
      <c r="R28" s="264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</row>
    <row r="29" ht="12.0" customHeight="1">
      <c r="A29" s="255" t="s">
        <v>132</v>
      </c>
      <c r="B29" s="245">
        <v>45683.0</v>
      </c>
      <c r="C29" s="252">
        <v>388884.0</v>
      </c>
      <c r="D29" s="253">
        <v>468500.0</v>
      </c>
      <c r="E29" s="252">
        <v>35034.0</v>
      </c>
      <c r="F29" s="254"/>
      <c r="G29" s="254"/>
      <c r="H29" s="252">
        <v>553382.0</v>
      </c>
      <c r="I29" s="252">
        <v>18000.0</v>
      </c>
      <c r="J29" s="252">
        <v>731300.0</v>
      </c>
      <c r="K29" s="254"/>
      <c r="L29" s="252">
        <v>614700.0</v>
      </c>
      <c r="M29" s="254"/>
      <c r="N29" s="249">
        <f t="shared" si="1"/>
        <v>2809800</v>
      </c>
      <c r="O29" s="248"/>
      <c r="P29" s="249"/>
      <c r="Q29" s="249"/>
      <c r="R29" s="257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</row>
    <row r="30" ht="12.0" customHeight="1">
      <c r="A30" s="244" t="s">
        <v>133</v>
      </c>
      <c r="B30" s="245">
        <v>45684.0</v>
      </c>
      <c r="C30" s="252">
        <v>177150.0</v>
      </c>
      <c r="D30" s="252">
        <v>102750.0</v>
      </c>
      <c r="E30" s="252">
        <v>124400.0</v>
      </c>
      <c r="F30" s="254"/>
      <c r="G30" s="252">
        <v>118100.0</v>
      </c>
      <c r="H30" s="252">
        <v>126100.0</v>
      </c>
      <c r="I30" s="252">
        <v>8000.0</v>
      </c>
      <c r="J30" s="252">
        <v>497400.0</v>
      </c>
      <c r="K30" s="252">
        <v>19000.0</v>
      </c>
      <c r="L30" s="252">
        <v>785500.0</v>
      </c>
      <c r="M30" s="252">
        <v>44500.0</v>
      </c>
      <c r="N30" s="249">
        <f t="shared" si="1"/>
        <v>2002900</v>
      </c>
      <c r="O30" s="248"/>
      <c r="P30" s="249"/>
      <c r="Q30" s="249"/>
      <c r="R30" s="257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</row>
    <row r="31" ht="12.0" customHeight="1">
      <c r="A31" s="244" t="s">
        <v>134</v>
      </c>
      <c r="B31" s="245">
        <v>45685.0</v>
      </c>
      <c r="C31" s="252">
        <v>147600.0</v>
      </c>
      <c r="D31" s="253">
        <v>221800.0</v>
      </c>
      <c r="E31" s="252">
        <v>202100.0</v>
      </c>
      <c r="F31" s="254"/>
      <c r="G31" s="252">
        <v>38700.0</v>
      </c>
      <c r="H31" s="252">
        <v>417800.0</v>
      </c>
      <c r="I31" s="254"/>
      <c r="J31" s="252">
        <v>466300.0</v>
      </c>
      <c r="K31" s="254"/>
      <c r="L31" s="252">
        <v>293600.0</v>
      </c>
      <c r="M31" s="252">
        <v>74750.0</v>
      </c>
      <c r="N31" s="249">
        <f t="shared" si="1"/>
        <v>1862650</v>
      </c>
      <c r="O31" s="248"/>
      <c r="P31" s="249"/>
      <c r="Q31" s="249"/>
      <c r="R31" s="257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</row>
    <row r="32" ht="12.0" customHeight="1">
      <c r="A32" s="244" t="s">
        <v>128</v>
      </c>
      <c r="B32" s="245">
        <v>45686.0</v>
      </c>
      <c r="C32" s="267">
        <v>696850.0</v>
      </c>
      <c r="D32" s="268">
        <v>709600.0</v>
      </c>
      <c r="E32" s="267">
        <v>222500.0</v>
      </c>
      <c r="F32" s="249"/>
      <c r="G32" s="267">
        <v>127200.0</v>
      </c>
      <c r="H32" s="252">
        <v>861000.0</v>
      </c>
      <c r="I32" s="252">
        <v>20500.0</v>
      </c>
      <c r="J32" s="267">
        <v>591300.0</v>
      </c>
      <c r="K32" s="249"/>
      <c r="L32" s="267">
        <v>437900.0</v>
      </c>
      <c r="M32" s="252">
        <v>23000.0</v>
      </c>
      <c r="N32" s="249">
        <f t="shared" si="1"/>
        <v>3689850</v>
      </c>
      <c r="O32" s="248"/>
      <c r="P32" s="249"/>
      <c r="Q32" s="249"/>
      <c r="R32" s="257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</row>
    <row r="33" ht="12.0" customHeight="1">
      <c r="A33" s="244" t="s">
        <v>129</v>
      </c>
      <c r="B33" s="245">
        <v>45687.0</v>
      </c>
      <c r="C33" s="267">
        <v>258500.0</v>
      </c>
      <c r="D33" s="268">
        <v>314300.0</v>
      </c>
      <c r="E33" s="267">
        <v>83900.0</v>
      </c>
      <c r="F33" s="249"/>
      <c r="G33" s="249"/>
      <c r="H33" s="267">
        <v>635535.0</v>
      </c>
      <c r="I33" s="267">
        <v>63500.0</v>
      </c>
      <c r="J33" s="267">
        <v>655200.0</v>
      </c>
      <c r="K33" s="249"/>
      <c r="L33" s="267">
        <v>446400.0</v>
      </c>
      <c r="M33" s="249"/>
      <c r="N33" s="249">
        <f t="shared" ref="N33:N34" si="2">SUM(C33:L33)+M33</f>
        <v>2457335</v>
      </c>
      <c r="O33" s="248"/>
      <c r="P33" s="249"/>
      <c r="Q33" s="249"/>
      <c r="R33" s="257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</row>
    <row r="34" ht="12.0" customHeight="1">
      <c r="A34" s="244" t="s">
        <v>130</v>
      </c>
      <c r="B34" s="245">
        <v>45688.0</v>
      </c>
      <c r="C34" s="267">
        <v>274850.0</v>
      </c>
      <c r="D34" s="268">
        <v>230690.0</v>
      </c>
      <c r="E34" s="267">
        <v>100900.0</v>
      </c>
      <c r="F34" s="249"/>
      <c r="G34" s="267">
        <v>13000.0</v>
      </c>
      <c r="H34" s="267">
        <v>595100.0</v>
      </c>
      <c r="I34" s="267">
        <v>27000.0</v>
      </c>
      <c r="J34" s="267">
        <v>422100.0</v>
      </c>
      <c r="K34" s="249"/>
      <c r="L34" s="267">
        <v>813500.0</v>
      </c>
      <c r="M34" s="267">
        <v>179300.0</v>
      </c>
      <c r="N34" s="249">
        <f t="shared" si="2"/>
        <v>2656440</v>
      </c>
      <c r="O34" s="248"/>
      <c r="P34" s="249"/>
      <c r="Q34" s="249"/>
      <c r="R34" s="257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</row>
    <row r="35" ht="12.0" customHeight="1">
      <c r="A35" s="255" t="s">
        <v>131</v>
      </c>
      <c r="B35" s="250"/>
      <c r="C35" s="269"/>
      <c r="D35" s="270"/>
      <c r="E35" s="257"/>
      <c r="F35" s="257"/>
      <c r="G35" s="257"/>
      <c r="H35" s="257"/>
      <c r="I35" s="257"/>
      <c r="J35" s="257"/>
      <c r="K35" s="257"/>
      <c r="L35" s="257"/>
      <c r="M35" s="257"/>
      <c r="N35" s="271"/>
      <c r="O35" s="266"/>
      <c r="P35" s="257"/>
      <c r="Q35" s="257"/>
      <c r="R35" s="257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</row>
    <row r="36" ht="12.0" customHeight="1">
      <c r="A36" s="244" t="s">
        <v>132</v>
      </c>
      <c r="B36" s="250"/>
      <c r="C36" s="272">
        <f t="shared" ref="C36:I36" si="3">SUM(C2:C35)</f>
        <v>10401709</v>
      </c>
      <c r="D36" s="273">
        <f t="shared" si="3"/>
        <v>10138317</v>
      </c>
      <c r="E36" s="272">
        <f t="shared" si="3"/>
        <v>4598221</v>
      </c>
      <c r="F36" s="272">
        <f t="shared" si="3"/>
        <v>0</v>
      </c>
      <c r="G36" s="272">
        <f t="shared" si="3"/>
        <v>2598725</v>
      </c>
      <c r="H36" s="272">
        <f t="shared" si="3"/>
        <v>15963455.98</v>
      </c>
      <c r="I36" s="272">
        <f t="shared" si="3"/>
        <v>771500</v>
      </c>
      <c r="J36" s="272"/>
      <c r="K36" s="272">
        <f t="shared" ref="K36:N36" si="4">SUM(K2:K35)</f>
        <v>113600</v>
      </c>
      <c r="L36" s="272">
        <f t="shared" si="4"/>
        <v>16936200</v>
      </c>
      <c r="M36" s="272">
        <f t="shared" si="4"/>
        <v>1591350</v>
      </c>
      <c r="N36" s="272">
        <f t="shared" si="4"/>
        <v>82810127.98</v>
      </c>
      <c r="O36" s="266"/>
      <c r="P36" s="257"/>
      <c r="Q36" s="257"/>
      <c r="R36" s="257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</row>
    <row r="37" ht="12.0" customHeight="1">
      <c r="A37" s="244" t="s">
        <v>129</v>
      </c>
      <c r="B37" s="250"/>
      <c r="C37" s="269"/>
      <c r="D37" s="270"/>
      <c r="E37" s="257"/>
      <c r="F37" s="257"/>
      <c r="G37" s="257"/>
      <c r="H37" s="257"/>
      <c r="I37" s="257"/>
      <c r="J37" s="257"/>
      <c r="K37" s="257"/>
      <c r="L37" s="257"/>
      <c r="M37" s="257"/>
      <c r="N37" s="271"/>
      <c r="O37" s="266"/>
      <c r="P37" s="257"/>
      <c r="Q37" s="257"/>
      <c r="R37" s="257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</row>
    <row r="38" ht="12.0" customHeight="1">
      <c r="A38" s="244" t="s">
        <v>130</v>
      </c>
      <c r="B38" s="250"/>
      <c r="C38" s="269"/>
      <c r="D38" s="270"/>
      <c r="E38" s="257"/>
      <c r="F38" s="257"/>
      <c r="G38" s="257"/>
      <c r="H38" s="257"/>
      <c r="I38" s="257"/>
      <c r="J38" s="257"/>
      <c r="K38" s="257"/>
      <c r="L38" s="257"/>
      <c r="M38" s="257"/>
      <c r="N38" s="271"/>
      <c r="O38" s="266"/>
      <c r="P38" s="257"/>
      <c r="Q38" s="257"/>
      <c r="R38" s="257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</row>
    <row r="39" ht="12.0" customHeight="1">
      <c r="A39" s="255" t="s">
        <v>131</v>
      </c>
      <c r="B39" s="250"/>
      <c r="C39" s="269"/>
      <c r="D39" s="270"/>
      <c r="E39" s="257"/>
      <c r="F39" s="257"/>
      <c r="G39" s="257"/>
      <c r="H39" s="257"/>
      <c r="I39" s="257"/>
      <c r="J39" s="257"/>
      <c r="K39" s="257"/>
      <c r="L39" s="257"/>
      <c r="M39" s="257"/>
      <c r="N39" s="271"/>
      <c r="O39" s="266"/>
      <c r="P39" s="257"/>
      <c r="Q39" s="257"/>
      <c r="R39" s="257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</row>
    <row r="40" ht="12.0" customHeight="1">
      <c r="A40" s="244" t="s">
        <v>132</v>
      </c>
      <c r="B40" s="250"/>
      <c r="C40" s="269"/>
      <c r="D40" s="270"/>
      <c r="E40" s="257"/>
      <c r="F40" s="257"/>
      <c r="G40" s="257"/>
      <c r="H40" s="257"/>
      <c r="I40" s="257"/>
      <c r="J40" s="257"/>
      <c r="K40" s="257"/>
      <c r="L40" s="257"/>
      <c r="M40" s="257"/>
      <c r="N40" s="271"/>
      <c r="O40" s="266"/>
      <c r="P40" s="257"/>
      <c r="Q40" s="257"/>
      <c r="R40" s="257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</row>
    <row r="41" ht="12.0" customHeight="1">
      <c r="A41" s="244" t="s">
        <v>133</v>
      </c>
      <c r="B41" s="250"/>
      <c r="C41" s="269"/>
      <c r="D41" s="270"/>
      <c r="E41" s="257"/>
      <c r="F41" s="257"/>
      <c r="G41" s="257"/>
      <c r="H41" s="257"/>
      <c r="I41" s="257"/>
      <c r="J41" s="257"/>
      <c r="K41" s="257"/>
      <c r="L41" s="257"/>
      <c r="M41" s="257"/>
      <c r="N41" s="271"/>
      <c r="O41" s="266"/>
      <c r="P41" s="257"/>
      <c r="Q41" s="257"/>
      <c r="R41" s="257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</row>
    <row r="42" ht="12.0" customHeight="1">
      <c r="A42" s="251"/>
      <c r="B42" s="250"/>
      <c r="C42" s="269"/>
      <c r="D42" s="270"/>
      <c r="E42" s="257"/>
      <c r="F42" s="257"/>
      <c r="G42" s="257"/>
      <c r="H42" s="257"/>
      <c r="I42" s="257"/>
      <c r="J42" s="257"/>
      <c r="K42" s="257"/>
      <c r="L42" s="257"/>
      <c r="M42" s="257"/>
      <c r="N42" s="271"/>
      <c r="O42" s="266"/>
      <c r="P42" s="257"/>
      <c r="Q42" s="257"/>
      <c r="R42" s="257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</row>
    <row r="43" ht="12.0" customHeight="1">
      <c r="A43" s="251"/>
      <c r="B43" s="250"/>
      <c r="C43" s="269"/>
      <c r="D43" s="270"/>
      <c r="E43" s="257"/>
      <c r="F43" s="257"/>
      <c r="G43" s="257"/>
      <c r="H43" s="257"/>
      <c r="I43" s="257"/>
      <c r="J43" s="257"/>
      <c r="K43" s="257"/>
      <c r="L43" s="257"/>
      <c r="M43" s="257"/>
      <c r="N43" s="271"/>
      <c r="O43" s="266"/>
      <c r="P43" s="257"/>
      <c r="Q43" s="257"/>
      <c r="R43" s="257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</row>
    <row r="44" ht="12.0" customHeight="1">
      <c r="A44" s="251"/>
      <c r="B44" s="250"/>
      <c r="C44" s="269"/>
      <c r="D44" s="270"/>
      <c r="E44" s="257"/>
      <c r="F44" s="257"/>
      <c r="G44" s="257"/>
      <c r="H44" s="257"/>
      <c r="I44" s="257"/>
      <c r="J44" s="257"/>
      <c r="K44" s="257"/>
      <c r="L44" s="257"/>
      <c r="M44" s="257"/>
      <c r="N44" s="271"/>
      <c r="O44" s="266"/>
      <c r="P44" s="257"/>
      <c r="Q44" s="257"/>
      <c r="R44" s="257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</row>
    <row r="45" ht="12.0" customHeight="1">
      <c r="A45" s="251"/>
      <c r="B45" s="250"/>
      <c r="C45" s="269"/>
      <c r="D45" s="270"/>
      <c r="E45" s="257"/>
      <c r="F45" s="257"/>
      <c r="G45" s="257"/>
      <c r="H45" s="257"/>
      <c r="I45" s="257"/>
      <c r="J45" s="257"/>
      <c r="K45" s="257"/>
      <c r="L45" s="257"/>
      <c r="M45" s="257"/>
      <c r="N45" s="271"/>
      <c r="O45" s="266"/>
      <c r="P45" s="257"/>
      <c r="Q45" s="257"/>
      <c r="R45" s="257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</row>
    <row r="46" ht="12.0" customHeight="1">
      <c r="A46" s="251"/>
      <c r="B46" s="250"/>
      <c r="C46" s="269"/>
      <c r="D46" s="270"/>
      <c r="E46" s="257"/>
      <c r="F46" s="257"/>
      <c r="G46" s="257"/>
      <c r="H46" s="257"/>
      <c r="I46" s="257"/>
      <c r="J46" s="257"/>
      <c r="K46" s="257"/>
      <c r="L46" s="257"/>
      <c r="M46" s="257"/>
      <c r="N46" s="271"/>
      <c r="O46" s="266"/>
      <c r="P46" s="257"/>
      <c r="Q46" s="257"/>
      <c r="R46" s="257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</row>
    <row r="47" ht="12.0" customHeight="1">
      <c r="A47" s="251"/>
      <c r="B47" s="250"/>
      <c r="C47" s="269"/>
      <c r="D47" s="270"/>
      <c r="E47" s="257"/>
      <c r="F47" s="257"/>
      <c r="G47" s="257"/>
      <c r="H47" s="257"/>
      <c r="I47" s="257"/>
      <c r="J47" s="257"/>
      <c r="K47" s="257"/>
      <c r="L47" s="257"/>
      <c r="M47" s="257"/>
      <c r="N47" s="271"/>
      <c r="O47" s="266"/>
      <c r="P47" s="257"/>
      <c r="Q47" s="257"/>
      <c r="R47" s="257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</row>
    <row r="48" ht="12.0" customHeight="1">
      <c r="A48" s="251"/>
      <c r="B48" s="250"/>
      <c r="C48" s="269"/>
      <c r="D48" s="270"/>
      <c r="E48" s="257"/>
      <c r="F48" s="257"/>
      <c r="G48" s="257"/>
      <c r="H48" s="257"/>
      <c r="I48" s="257"/>
      <c r="J48" s="257"/>
      <c r="K48" s="257"/>
      <c r="L48" s="257"/>
      <c r="M48" s="257"/>
      <c r="N48" s="271"/>
      <c r="O48" s="266"/>
      <c r="P48" s="257"/>
      <c r="Q48" s="257"/>
      <c r="R48" s="257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</row>
    <row r="49" ht="12.0" customHeight="1">
      <c r="A49" s="251"/>
      <c r="B49" s="250"/>
      <c r="C49" s="269"/>
      <c r="D49" s="270"/>
      <c r="E49" s="257"/>
      <c r="F49" s="257"/>
      <c r="G49" s="257"/>
      <c r="H49" s="257"/>
      <c r="I49" s="257"/>
      <c r="J49" s="257"/>
      <c r="K49" s="257"/>
      <c r="L49" s="257"/>
      <c r="M49" s="257"/>
      <c r="N49" s="271"/>
      <c r="O49" s="266"/>
      <c r="P49" s="257"/>
      <c r="Q49" s="257"/>
      <c r="R49" s="257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</row>
    <row r="50" ht="12.0" customHeight="1">
      <c r="A50" s="251"/>
      <c r="B50" s="250"/>
      <c r="C50" s="269"/>
      <c r="D50" s="270"/>
      <c r="E50" s="257"/>
      <c r="F50" s="257"/>
      <c r="G50" s="257"/>
      <c r="H50" s="257"/>
      <c r="I50" s="257"/>
      <c r="J50" s="257"/>
      <c r="K50" s="257"/>
      <c r="L50" s="257"/>
      <c r="M50" s="257"/>
      <c r="N50" s="271"/>
      <c r="O50" s="266"/>
      <c r="P50" s="257"/>
      <c r="Q50" s="257"/>
      <c r="R50" s="257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</row>
    <row r="51" ht="12.0" customHeight="1">
      <c r="A51" s="251"/>
      <c r="B51" s="250"/>
      <c r="C51" s="269"/>
      <c r="D51" s="270"/>
      <c r="E51" s="257"/>
      <c r="F51" s="257"/>
      <c r="G51" s="257"/>
      <c r="H51" s="257"/>
      <c r="I51" s="257"/>
      <c r="J51" s="257"/>
      <c r="K51" s="257"/>
      <c r="L51" s="257"/>
      <c r="M51" s="257"/>
      <c r="N51" s="271"/>
      <c r="O51" s="266"/>
      <c r="P51" s="257"/>
      <c r="Q51" s="257"/>
      <c r="R51" s="257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</row>
    <row r="52" ht="12.0" customHeight="1">
      <c r="A52" s="251"/>
      <c r="B52" s="250"/>
      <c r="C52" s="269"/>
      <c r="D52" s="270"/>
      <c r="E52" s="257"/>
      <c r="F52" s="257"/>
      <c r="G52" s="257"/>
      <c r="H52" s="257"/>
      <c r="I52" s="257"/>
      <c r="J52" s="257"/>
      <c r="K52" s="257"/>
      <c r="L52" s="257"/>
      <c r="M52" s="257"/>
      <c r="N52" s="271"/>
      <c r="O52" s="266"/>
      <c r="P52" s="257"/>
      <c r="Q52" s="257"/>
      <c r="R52" s="257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</row>
    <row r="53" ht="12.0" customHeight="1">
      <c r="A53" s="251"/>
      <c r="B53" s="250"/>
      <c r="C53" s="269"/>
      <c r="D53" s="270"/>
      <c r="E53" s="257"/>
      <c r="F53" s="257"/>
      <c r="G53" s="257"/>
      <c r="H53" s="257"/>
      <c r="I53" s="257"/>
      <c r="J53" s="257"/>
      <c r="K53" s="257"/>
      <c r="L53" s="257"/>
      <c r="M53" s="257"/>
      <c r="N53" s="271"/>
      <c r="O53" s="266"/>
      <c r="P53" s="257"/>
      <c r="Q53" s="257"/>
      <c r="R53" s="257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</row>
    <row r="54" ht="12.0" customHeight="1">
      <c r="A54" s="251"/>
      <c r="B54" s="250"/>
      <c r="C54" s="269"/>
      <c r="D54" s="270"/>
      <c r="E54" s="257"/>
      <c r="F54" s="257"/>
      <c r="G54" s="257"/>
      <c r="H54" s="257"/>
      <c r="I54" s="257"/>
      <c r="J54" s="257"/>
      <c r="K54" s="257"/>
      <c r="L54" s="257"/>
      <c r="M54" s="257"/>
      <c r="N54" s="271"/>
      <c r="O54" s="266"/>
      <c r="P54" s="257"/>
      <c r="Q54" s="257"/>
      <c r="R54" s="257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</row>
    <row r="55" ht="12.0" customHeight="1">
      <c r="A55" s="251"/>
      <c r="B55" s="274"/>
      <c r="C55" s="269"/>
      <c r="D55" s="270"/>
      <c r="E55" s="257"/>
      <c r="F55" s="257"/>
      <c r="G55" s="257"/>
      <c r="H55" s="257"/>
      <c r="I55" s="257"/>
      <c r="J55" s="257"/>
      <c r="K55" s="257"/>
      <c r="L55" s="257"/>
      <c r="M55" s="257"/>
      <c r="N55" s="271"/>
      <c r="O55" s="266"/>
      <c r="P55" s="257"/>
      <c r="Q55" s="257"/>
      <c r="R55" s="257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</row>
    <row r="56" ht="12.0" customHeight="1">
      <c r="A56" s="251"/>
      <c r="B56" s="274"/>
      <c r="C56" s="269"/>
      <c r="D56" s="270"/>
      <c r="E56" s="257"/>
      <c r="F56" s="257"/>
      <c r="G56" s="257"/>
      <c r="H56" s="257"/>
      <c r="I56" s="257"/>
      <c r="J56" s="257"/>
      <c r="K56" s="257"/>
      <c r="L56" s="257"/>
      <c r="M56" s="257"/>
      <c r="N56" s="271"/>
      <c r="O56" s="266"/>
      <c r="P56" s="257"/>
      <c r="Q56" s="257"/>
      <c r="R56" s="257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</row>
    <row r="57" ht="12.0" customHeight="1">
      <c r="A57" s="251"/>
      <c r="B57" s="274"/>
      <c r="C57" s="269"/>
      <c r="D57" s="270"/>
      <c r="E57" s="257"/>
      <c r="F57" s="257"/>
      <c r="G57" s="257"/>
      <c r="H57" s="257"/>
      <c r="I57" s="257"/>
      <c r="J57" s="257"/>
      <c r="K57" s="257"/>
      <c r="L57" s="257"/>
      <c r="M57" s="257"/>
      <c r="N57" s="271"/>
      <c r="O57" s="266"/>
      <c r="P57" s="257"/>
      <c r="Q57" s="257"/>
      <c r="R57" s="257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</row>
    <row r="58" ht="12.0" customHeight="1">
      <c r="A58" s="251"/>
      <c r="B58" s="274"/>
      <c r="C58" s="269"/>
      <c r="D58" s="270"/>
      <c r="E58" s="257"/>
      <c r="F58" s="257"/>
      <c r="G58" s="257"/>
      <c r="H58" s="257"/>
      <c r="I58" s="257"/>
      <c r="J58" s="257"/>
      <c r="K58" s="257"/>
      <c r="L58" s="257"/>
      <c r="M58" s="257"/>
      <c r="N58" s="271"/>
      <c r="O58" s="266"/>
      <c r="P58" s="257"/>
      <c r="Q58" s="257"/>
      <c r="R58" s="257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</row>
    <row r="59" ht="12.0" customHeight="1">
      <c r="A59" s="251"/>
      <c r="B59" s="274"/>
      <c r="C59" s="269"/>
      <c r="D59" s="270"/>
      <c r="E59" s="257"/>
      <c r="F59" s="257"/>
      <c r="G59" s="257"/>
      <c r="H59" s="257"/>
      <c r="I59" s="257"/>
      <c r="J59" s="257"/>
      <c r="K59" s="257"/>
      <c r="L59" s="257"/>
      <c r="M59" s="257"/>
      <c r="N59" s="271"/>
      <c r="O59" s="266"/>
      <c r="P59" s="257"/>
      <c r="Q59" s="257"/>
      <c r="R59" s="257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</row>
    <row r="60" ht="12.0" customHeight="1">
      <c r="A60" s="251"/>
      <c r="B60" s="274"/>
      <c r="C60" s="269"/>
      <c r="D60" s="270"/>
      <c r="E60" s="257"/>
      <c r="F60" s="257"/>
      <c r="G60" s="257"/>
      <c r="H60" s="257"/>
      <c r="I60" s="257"/>
      <c r="J60" s="257"/>
      <c r="K60" s="257"/>
      <c r="L60" s="257"/>
      <c r="M60" s="257"/>
      <c r="N60" s="271"/>
      <c r="O60" s="266"/>
      <c r="P60" s="257"/>
      <c r="Q60" s="257"/>
      <c r="R60" s="257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</row>
    <row r="61" ht="12.0" customHeight="1">
      <c r="A61" s="251"/>
      <c r="B61" s="274"/>
      <c r="C61" s="269"/>
      <c r="D61" s="270"/>
      <c r="E61" s="257"/>
      <c r="F61" s="257"/>
      <c r="G61" s="257"/>
      <c r="H61" s="257"/>
      <c r="I61" s="257"/>
      <c r="J61" s="257"/>
      <c r="K61" s="257"/>
      <c r="L61" s="257"/>
      <c r="M61" s="257"/>
      <c r="N61" s="271"/>
      <c r="O61" s="266"/>
      <c r="P61" s="257"/>
      <c r="Q61" s="257"/>
      <c r="R61" s="257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</row>
    <row r="62" ht="12.0" customHeight="1">
      <c r="A62" s="251"/>
      <c r="B62" s="274"/>
      <c r="C62" s="269"/>
      <c r="D62" s="270"/>
      <c r="E62" s="257"/>
      <c r="F62" s="257"/>
      <c r="G62" s="257"/>
      <c r="H62" s="257"/>
      <c r="I62" s="257"/>
      <c r="J62" s="257"/>
      <c r="K62" s="257"/>
      <c r="L62" s="257"/>
      <c r="M62" s="257"/>
      <c r="N62" s="271"/>
      <c r="O62" s="266"/>
      <c r="P62" s="257"/>
      <c r="Q62" s="257"/>
      <c r="R62" s="257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</row>
    <row r="63" ht="12.0" customHeight="1">
      <c r="A63" s="251"/>
      <c r="B63" s="274"/>
      <c r="C63" s="269"/>
      <c r="D63" s="270"/>
      <c r="E63" s="257"/>
      <c r="F63" s="257"/>
      <c r="G63" s="257"/>
      <c r="H63" s="257"/>
      <c r="I63" s="257"/>
      <c r="J63" s="257"/>
      <c r="K63" s="257"/>
      <c r="L63" s="257"/>
      <c r="M63" s="257"/>
      <c r="N63" s="271"/>
      <c r="O63" s="266"/>
      <c r="P63" s="257"/>
      <c r="Q63" s="257"/>
      <c r="R63" s="257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</row>
    <row r="64" ht="12.0" customHeight="1">
      <c r="A64" s="251"/>
      <c r="B64" s="274"/>
      <c r="C64" s="269"/>
      <c r="D64" s="270"/>
      <c r="E64" s="257"/>
      <c r="F64" s="257"/>
      <c r="G64" s="257"/>
      <c r="H64" s="257"/>
      <c r="I64" s="257"/>
      <c r="J64" s="257"/>
      <c r="K64" s="257"/>
      <c r="L64" s="257"/>
      <c r="M64" s="257"/>
      <c r="N64" s="271"/>
      <c r="O64" s="266"/>
      <c r="P64" s="257"/>
      <c r="Q64" s="257"/>
      <c r="R64" s="257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</row>
    <row r="65" ht="12.0" customHeight="1">
      <c r="A65" s="251"/>
      <c r="B65" s="257"/>
      <c r="C65" s="269"/>
      <c r="D65" s="270"/>
      <c r="E65" s="257"/>
      <c r="F65" s="257"/>
      <c r="G65" s="257"/>
      <c r="H65" s="257"/>
      <c r="I65" s="257"/>
      <c r="J65" s="257"/>
      <c r="K65" s="257"/>
      <c r="L65" s="257"/>
      <c r="M65" s="257"/>
      <c r="N65" s="271"/>
      <c r="O65" s="266"/>
      <c r="P65" s="257"/>
      <c r="Q65" s="257"/>
      <c r="R65" s="257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</row>
    <row r="66" ht="12.0" customHeight="1">
      <c r="A66" s="251"/>
      <c r="B66" s="257"/>
      <c r="C66" s="269"/>
      <c r="D66" s="270"/>
      <c r="E66" s="257"/>
      <c r="F66" s="257"/>
      <c r="G66" s="257"/>
      <c r="H66" s="257"/>
      <c r="I66" s="257"/>
      <c r="J66" s="257"/>
      <c r="K66" s="257"/>
      <c r="L66" s="257"/>
      <c r="M66" s="257"/>
      <c r="N66" s="271"/>
      <c r="O66" s="266"/>
      <c r="P66" s="257"/>
      <c r="Q66" s="257"/>
      <c r="R66" s="257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</row>
    <row r="67" ht="12.0" customHeight="1">
      <c r="A67" s="251"/>
      <c r="B67" s="257"/>
      <c r="C67" s="269"/>
      <c r="D67" s="270"/>
      <c r="E67" s="257"/>
      <c r="F67" s="257"/>
      <c r="G67" s="257"/>
      <c r="H67" s="257"/>
      <c r="I67" s="257"/>
      <c r="J67" s="257"/>
      <c r="K67" s="257"/>
      <c r="L67" s="257"/>
      <c r="M67" s="257"/>
      <c r="N67" s="271"/>
      <c r="O67" s="266"/>
      <c r="P67" s="257"/>
      <c r="Q67" s="257"/>
      <c r="R67" s="257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</row>
    <row r="68" ht="12.0" customHeight="1">
      <c r="A68" s="251"/>
      <c r="B68" s="257"/>
      <c r="C68" s="269"/>
      <c r="D68" s="270"/>
      <c r="E68" s="257"/>
      <c r="F68" s="257"/>
      <c r="G68" s="257"/>
      <c r="H68" s="257"/>
      <c r="I68" s="257"/>
      <c r="J68" s="257"/>
      <c r="K68" s="257"/>
      <c r="L68" s="257"/>
      <c r="M68" s="257"/>
      <c r="N68" s="271"/>
      <c r="O68" s="266"/>
      <c r="P68" s="257"/>
      <c r="Q68" s="257"/>
      <c r="R68" s="257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</row>
    <row r="69" ht="12.0" customHeight="1">
      <c r="A69" s="251"/>
      <c r="B69" s="257"/>
      <c r="C69" s="269"/>
      <c r="D69" s="270"/>
      <c r="E69" s="257"/>
      <c r="F69" s="257"/>
      <c r="G69" s="257"/>
      <c r="H69" s="257"/>
      <c r="I69" s="257"/>
      <c r="J69" s="257"/>
      <c r="K69" s="257"/>
      <c r="L69" s="257"/>
      <c r="M69" s="257"/>
      <c r="N69" s="271"/>
      <c r="O69" s="266"/>
      <c r="P69" s="257"/>
      <c r="Q69" s="257"/>
      <c r="R69" s="257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</row>
    <row r="70" ht="12.0" customHeight="1">
      <c r="A70" s="251"/>
      <c r="B70" s="257"/>
      <c r="C70" s="269"/>
      <c r="D70" s="270"/>
      <c r="E70" s="257"/>
      <c r="F70" s="257"/>
      <c r="G70" s="257"/>
      <c r="H70" s="257"/>
      <c r="I70" s="257"/>
      <c r="J70" s="257"/>
      <c r="K70" s="257"/>
      <c r="L70" s="257"/>
      <c r="M70" s="257"/>
      <c r="N70" s="271"/>
      <c r="O70" s="266"/>
      <c r="P70" s="257"/>
      <c r="Q70" s="257"/>
      <c r="R70" s="257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</row>
    <row r="71" ht="12.0" customHeight="1">
      <c r="A71" s="251"/>
      <c r="B71" s="257"/>
      <c r="C71" s="269"/>
      <c r="D71" s="270"/>
      <c r="E71" s="257"/>
      <c r="F71" s="257"/>
      <c r="G71" s="257"/>
      <c r="H71" s="257"/>
      <c r="I71" s="257"/>
      <c r="J71" s="257"/>
      <c r="K71" s="257"/>
      <c r="L71" s="257"/>
      <c r="M71" s="257"/>
      <c r="N71" s="271"/>
      <c r="O71" s="266"/>
      <c r="P71" s="257"/>
      <c r="Q71" s="257"/>
      <c r="R71" s="257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</row>
    <row r="72" ht="12.0" customHeight="1">
      <c r="A72" s="251"/>
      <c r="B72" s="257"/>
      <c r="C72" s="269"/>
      <c r="D72" s="270"/>
      <c r="E72" s="257"/>
      <c r="F72" s="257"/>
      <c r="G72" s="257"/>
      <c r="H72" s="257"/>
      <c r="I72" s="257"/>
      <c r="J72" s="257"/>
      <c r="K72" s="257"/>
      <c r="L72" s="257"/>
      <c r="M72" s="257"/>
      <c r="N72" s="271"/>
      <c r="O72" s="266"/>
      <c r="P72" s="257"/>
      <c r="Q72" s="257"/>
      <c r="R72" s="257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</row>
    <row r="73" ht="12.0" customHeight="1">
      <c r="A73" s="251"/>
      <c r="B73" s="257"/>
      <c r="C73" s="269"/>
      <c r="D73" s="270"/>
      <c r="E73" s="257"/>
      <c r="F73" s="257"/>
      <c r="G73" s="257"/>
      <c r="H73" s="257"/>
      <c r="I73" s="257"/>
      <c r="J73" s="257"/>
      <c r="K73" s="257"/>
      <c r="L73" s="257"/>
      <c r="M73" s="257"/>
      <c r="N73" s="271"/>
      <c r="O73" s="266"/>
      <c r="P73" s="257"/>
      <c r="Q73" s="257"/>
      <c r="R73" s="257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</row>
    <row r="74" ht="12.0" customHeight="1">
      <c r="A74" s="251"/>
      <c r="B74" s="257"/>
      <c r="C74" s="269"/>
      <c r="D74" s="270"/>
      <c r="E74" s="257"/>
      <c r="F74" s="257"/>
      <c r="G74" s="257"/>
      <c r="H74" s="257"/>
      <c r="I74" s="257"/>
      <c r="J74" s="257"/>
      <c r="K74" s="257"/>
      <c r="L74" s="257"/>
      <c r="M74" s="257"/>
      <c r="N74" s="271"/>
      <c r="O74" s="266"/>
      <c r="P74" s="257"/>
      <c r="Q74" s="257"/>
      <c r="R74" s="257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</row>
    <row r="75" ht="12.0" customHeight="1">
      <c r="A75" s="251"/>
      <c r="B75" s="257"/>
      <c r="C75" s="269"/>
      <c r="D75" s="270"/>
      <c r="E75" s="257"/>
      <c r="F75" s="257"/>
      <c r="G75" s="257"/>
      <c r="H75" s="257"/>
      <c r="I75" s="257"/>
      <c r="J75" s="257"/>
      <c r="K75" s="257"/>
      <c r="L75" s="257"/>
      <c r="M75" s="257"/>
      <c r="N75" s="271"/>
      <c r="O75" s="266"/>
      <c r="P75" s="257"/>
      <c r="Q75" s="257"/>
      <c r="R75" s="257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</row>
    <row r="76" ht="12.0" customHeight="1">
      <c r="A76" s="251"/>
      <c r="B76" s="257"/>
      <c r="C76" s="269"/>
      <c r="D76" s="270"/>
      <c r="E76" s="257"/>
      <c r="F76" s="257"/>
      <c r="G76" s="257"/>
      <c r="H76" s="257"/>
      <c r="I76" s="257"/>
      <c r="J76" s="257"/>
      <c r="K76" s="257"/>
      <c r="L76" s="257"/>
      <c r="M76" s="257"/>
      <c r="N76" s="271"/>
      <c r="O76" s="266"/>
      <c r="P76" s="257"/>
      <c r="Q76" s="257"/>
      <c r="R76" s="257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</row>
    <row r="77" ht="12.0" customHeight="1">
      <c r="A77" s="251"/>
      <c r="B77" s="257"/>
      <c r="C77" s="269"/>
      <c r="D77" s="270"/>
      <c r="E77" s="257"/>
      <c r="F77" s="257"/>
      <c r="G77" s="257"/>
      <c r="H77" s="257"/>
      <c r="I77" s="257"/>
      <c r="J77" s="257"/>
      <c r="K77" s="257"/>
      <c r="L77" s="257"/>
      <c r="M77" s="257"/>
      <c r="N77" s="271"/>
      <c r="O77" s="266"/>
      <c r="P77" s="257"/>
      <c r="Q77" s="257"/>
      <c r="R77" s="257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</row>
    <row r="78" ht="12.0" customHeight="1">
      <c r="A78" s="251"/>
      <c r="B78" s="257"/>
      <c r="C78" s="269"/>
      <c r="D78" s="270"/>
      <c r="E78" s="257"/>
      <c r="F78" s="257"/>
      <c r="G78" s="257"/>
      <c r="H78" s="257"/>
      <c r="I78" s="257"/>
      <c r="J78" s="257"/>
      <c r="K78" s="257"/>
      <c r="L78" s="257"/>
      <c r="M78" s="257"/>
      <c r="N78" s="271"/>
      <c r="O78" s="266"/>
      <c r="P78" s="257"/>
      <c r="Q78" s="257"/>
      <c r="R78" s="257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</row>
    <row r="79" ht="12.0" customHeight="1">
      <c r="A79" s="251"/>
      <c r="B79" s="257"/>
      <c r="C79" s="269"/>
      <c r="D79" s="270"/>
      <c r="E79" s="257"/>
      <c r="F79" s="257"/>
      <c r="G79" s="257"/>
      <c r="H79" s="257"/>
      <c r="I79" s="257"/>
      <c r="J79" s="257"/>
      <c r="K79" s="257"/>
      <c r="L79" s="257"/>
      <c r="M79" s="257"/>
      <c r="N79" s="271"/>
      <c r="O79" s="266"/>
      <c r="P79" s="257"/>
      <c r="Q79" s="257"/>
      <c r="R79" s="257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</row>
    <row r="80" ht="12.0" customHeight="1">
      <c r="A80" s="251"/>
      <c r="B80" s="257"/>
      <c r="C80" s="269"/>
      <c r="D80" s="270"/>
      <c r="E80" s="257"/>
      <c r="F80" s="257"/>
      <c r="G80" s="257"/>
      <c r="H80" s="257"/>
      <c r="I80" s="257"/>
      <c r="J80" s="257"/>
      <c r="K80" s="257"/>
      <c r="L80" s="257"/>
      <c r="M80" s="257"/>
      <c r="N80" s="271"/>
      <c r="O80" s="266"/>
      <c r="P80" s="257"/>
      <c r="Q80" s="257"/>
      <c r="R80" s="257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</row>
    <row r="81" ht="12.0" customHeight="1">
      <c r="A81" s="251"/>
      <c r="B81" s="257"/>
      <c r="C81" s="269"/>
      <c r="D81" s="270"/>
      <c r="E81" s="257"/>
      <c r="F81" s="257"/>
      <c r="G81" s="257"/>
      <c r="H81" s="257"/>
      <c r="I81" s="257"/>
      <c r="J81" s="257"/>
      <c r="K81" s="257"/>
      <c r="L81" s="257"/>
      <c r="M81" s="257"/>
      <c r="N81" s="271"/>
      <c r="O81" s="266"/>
      <c r="P81" s="257"/>
      <c r="Q81" s="257"/>
      <c r="R81" s="257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</row>
    <row r="82" ht="12.0" customHeight="1">
      <c r="A82" s="251"/>
      <c r="B82" s="257"/>
      <c r="C82" s="269"/>
      <c r="D82" s="270"/>
      <c r="E82" s="257"/>
      <c r="F82" s="257"/>
      <c r="G82" s="257"/>
      <c r="H82" s="257"/>
      <c r="I82" s="257"/>
      <c r="J82" s="257"/>
      <c r="K82" s="257"/>
      <c r="L82" s="257"/>
      <c r="M82" s="257"/>
      <c r="N82" s="271"/>
      <c r="O82" s="266"/>
      <c r="P82" s="257"/>
      <c r="Q82" s="257"/>
      <c r="R82" s="257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</row>
    <row r="83" ht="12.0" customHeight="1">
      <c r="A83" s="251"/>
      <c r="B83" s="257"/>
      <c r="C83" s="269"/>
      <c r="D83" s="270"/>
      <c r="E83" s="257"/>
      <c r="F83" s="257"/>
      <c r="G83" s="257"/>
      <c r="H83" s="257"/>
      <c r="I83" s="257"/>
      <c r="J83" s="257"/>
      <c r="K83" s="257"/>
      <c r="L83" s="257"/>
      <c r="M83" s="257"/>
      <c r="N83" s="271"/>
      <c r="O83" s="266"/>
      <c r="P83" s="257"/>
      <c r="Q83" s="257"/>
      <c r="R83" s="257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</row>
    <row r="84" ht="12.0" customHeight="1">
      <c r="A84" s="251"/>
      <c r="B84" s="257"/>
      <c r="C84" s="269"/>
      <c r="D84" s="270"/>
      <c r="E84" s="257"/>
      <c r="F84" s="257"/>
      <c r="G84" s="257"/>
      <c r="H84" s="257"/>
      <c r="I84" s="257"/>
      <c r="J84" s="257"/>
      <c r="K84" s="257"/>
      <c r="L84" s="257"/>
      <c r="M84" s="257"/>
      <c r="N84" s="271"/>
      <c r="O84" s="266"/>
      <c r="P84" s="257"/>
      <c r="Q84" s="257"/>
      <c r="R84" s="257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</row>
    <row r="85" ht="12.0" customHeight="1">
      <c r="A85" s="251"/>
      <c r="B85" s="257"/>
      <c r="C85" s="269"/>
      <c r="D85" s="270"/>
      <c r="E85" s="257"/>
      <c r="F85" s="257"/>
      <c r="G85" s="257"/>
      <c r="H85" s="257"/>
      <c r="I85" s="257"/>
      <c r="J85" s="257"/>
      <c r="K85" s="257"/>
      <c r="L85" s="257"/>
      <c r="M85" s="257"/>
      <c r="N85" s="271"/>
      <c r="O85" s="266"/>
      <c r="P85" s="257"/>
      <c r="Q85" s="257"/>
      <c r="R85" s="257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</row>
    <row r="86" ht="12.0" customHeight="1">
      <c r="A86" s="251"/>
      <c r="B86" s="257"/>
      <c r="C86" s="269"/>
      <c r="D86" s="270"/>
      <c r="E86" s="257"/>
      <c r="F86" s="257"/>
      <c r="G86" s="257"/>
      <c r="H86" s="257"/>
      <c r="I86" s="257"/>
      <c r="J86" s="257"/>
      <c r="K86" s="257"/>
      <c r="L86" s="257"/>
      <c r="M86" s="257"/>
      <c r="N86" s="271"/>
      <c r="O86" s="266"/>
      <c r="P86" s="257"/>
      <c r="Q86" s="257"/>
      <c r="R86" s="257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</row>
    <row r="87" ht="12.0" customHeight="1">
      <c r="A87" s="251"/>
      <c r="B87" s="257"/>
      <c r="C87" s="269"/>
      <c r="D87" s="270"/>
      <c r="E87" s="257"/>
      <c r="F87" s="257"/>
      <c r="G87" s="257"/>
      <c r="H87" s="257"/>
      <c r="I87" s="257"/>
      <c r="J87" s="257"/>
      <c r="K87" s="257"/>
      <c r="L87" s="257"/>
      <c r="M87" s="257"/>
      <c r="N87" s="271"/>
      <c r="O87" s="266"/>
      <c r="P87" s="257"/>
      <c r="Q87" s="257"/>
      <c r="R87" s="257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</row>
    <row r="88" ht="12.0" customHeight="1">
      <c r="A88" s="251"/>
      <c r="B88" s="257"/>
      <c r="C88" s="269"/>
      <c r="D88" s="270"/>
      <c r="E88" s="257"/>
      <c r="F88" s="257"/>
      <c r="G88" s="257"/>
      <c r="H88" s="257"/>
      <c r="I88" s="257"/>
      <c r="J88" s="257"/>
      <c r="K88" s="257"/>
      <c r="L88" s="257"/>
      <c r="M88" s="257"/>
      <c r="N88" s="271"/>
      <c r="O88" s="266"/>
      <c r="P88" s="257"/>
      <c r="Q88" s="257"/>
      <c r="R88" s="257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</row>
    <row r="89" ht="12.0" customHeight="1">
      <c r="A89" s="251"/>
      <c r="B89" s="257"/>
      <c r="C89" s="269"/>
      <c r="D89" s="270"/>
      <c r="E89" s="257"/>
      <c r="F89" s="257"/>
      <c r="G89" s="257"/>
      <c r="H89" s="257"/>
      <c r="I89" s="257"/>
      <c r="J89" s="257"/>
      <c r="K89" s="257"/>
      <c r="L89" s="257"/>
      <c r="M89" s="257"/>
      <c r="N89" s="271"/>
      <c r="O89" s="266"/>
      <c r="P89" s="257"/>
      <c r="Q89" s="257"/>
      <c r="R89" s="257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</row>
    <row r="90" ht="12.0" customHeight="1">
      <c r="A90" s="251"/>
      <c r="B90" s="257"/>
      <c r="C90" s="269"/>
      <c r="D90" s="270"/>
      <c r="E90" s="257"/>
      <c r="F90" s="257"/>
      <c r="G90" s="257"/>
      <c r="H90" s="257"/>
      <c r="I90" s="257"/>
      <c r="J90" s="257"/>
      <c r="K90" s="257"/>
      <c r="L90" s="257"/>
      <c r="M90" s="257"/>
      <c r="N90" s="271"/>
      <c r="O90" s="266"/>
      <c r="P90" s="257"/>
      <c r="Q90" s="257"/>
      <c r="R90" s="257"/>
      <c r="S90" s="251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</row>
    <row r="91" ht="12.0" customHeight="1">
      <c r="A91" s="251"/>
      <c r="B91" s="257"/>
      <c r="C91" s="269"/>
      <c r="D91" s="270"/>
      <c r="E91" s="257"/>
      <c r="F91" s="257"/>
      <c r="G91" s="257"/>
      <c r="H91" s="257"/>
      <c r="I91" s="257"/>
      <c r="J91" s="257"/>
      <c r="K91" s="257"/>
      <c r="L91" s="257"/>
      <c r="M91" s="257"/>
      <c r="N91" s="271"/>
      <c r="O91" s="266"/>
      <c r="P91" s="257"/>
      <c r="Q91" s="257"/>
      <c r="R91" s="257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</row>
    <row r="92" ht="12.0" customHeight="1">
      <c r="A92" s="251"/>
      <c r="B92" s="257"/>
      <c r="C92" s="269"/>
      <c r="D92" s="270"/>
      <c r="E92" s="257"/>
      <c r="F92" s="257"/>
      <c r="G92" s="257"/>
      <c r="H92" s="257"/>
      <c r="I92" s="257"/>
      <c r="J92" s="257"/>
      <c r="K92" s="257"/>
      <c r="L92" s="257"/>
      <c r="M92" s="257"/>
      <c r="N92" s="271"/>
      <c r="O92" s="266"/>
      <c r="P92" s="257"/>
      <c r="Q92" s="257"/>
      <c r="R92" s="257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</row>
    <row r="93" ht="12.0" customHeight="1">
      <c r="A93" s="251"/>
      <c r="B93" s="257"/>
      <c r="C93" s="269"/>
      <c r="D93" s="270"/>
      <c r="E93" s="257"/>
      <c r="F93" s="257"/>
      <c r="G93" s="257"/>
      <c r="H93" s="257"/>
      <c r="I93" s="257"/>
      <c r="J93" s="257"/>
      <c r="K93" s="257"/>
      <c r="L93" s="257"/>
      <c r="M93" s="257"/>
      <c r="N93" s="271"/>
      <c r="O93" s="266"/>
      <c r="P93" s="257"/>
      <c r="Q93" s="257"/>
      <c r="R93" s="257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</row>
    <row r="94" ht="12.0" customHeight="1">
      <c r="A94" s="251"/>
      <c r="B94" s="257"/>
      <c r="C94" s="269"/>
      <c r="D94" s="270"/>
      <c r="E94" s="257"/>
      <c r="F94" s="257"/>
      <c r="G94" s="257"/>
      <c r="H94" s="257"/>
      <c r="I94" s="257"/>
      <c r="J94" s="257"/>
      <c r="K94" s="257"/>
      <c r="L94" s="257"/>
      <c r="M94" s="257"/>
      <c r="N94" s="271"/>
      <c r="O94" s="266"/>
      <c r="P94" s="257"/>
      <c r="Q94" s="257"/>
      <c r="R94" s="257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</row>
    <row r="95" ht="12.0" customHeight="1">
      <c r="A95" s="251"/>
      <c r="B95" s="257"/>
      <c r="C95" s="269"/>
      <c r="D95" s="270"/>
      <c r="E95" s="257"/>
      <c r="F95" s="257"/>
      <c r="G95" s="257"/>
      <c r="H95" s="257"/>
      <c r="I95" s="257"/>
      <c r="J95" s="257"/>
      <c r="K95" s="257"/>
      <c r="L95" s="257"/>
      <c r="M95" s="257"/>
      <c r="N95" s="271"/>
      <c r="O95" s="266"/>
      <c r="P95" s="257"/>
      <c r="Q95" s="257"/>
      <c r="R95" s="257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</row>
    <row r="96" ht="12.0" customHeight="1">
      <c r="A96" s="251"/>
      <c r="B96" s="257"/>
      <c r="C96" s="269"/>
      <c r="D96" s="270"/>
      <c r="E96" s="257"/>
      <c r="F96" s="257"/>
      <c r="G96" s="257"/>
      <c r="H96" s="257"/>
      <c r="I96" s="257"/>
      <c r="J96" s="257"/>
      <c r="K96" s="257"/>
      <c r="L96" s="257"/>
      <c r="M96" s="257"/>
      <c r="N96" s="271"/>
      <c r="O96" s="266"/>
      <c r="P96" s="257"/>
      <c r="Q96" s="257"/>
      <c r="R96" s="257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</row>
    <row r="97" ht="12.0" customHeight="1">
      <c r="A97" s="251"/>
      <c r="B97" s="257"/>
      <c r="C97" s="269"/>
      <c r="D97" s="270"/>
      <c r="E97" s="257"/>
      <c r="F97" s="257"/>
      <c r="G97" s="257"/>
      <c r="H97" s="257"/>
      <c r="I97" s="257"/>
      <c r="J97" s="257"/>
      <c r="K97" s="257"/>
      <c r="L97" s="257"/>
      <c r="M97" s="257"/>
      <c r="N97" s="271"/>
      <c r="O97" s="266"/>
      <c r="P97" s="257"/>
      <c r="Q97" s="257"/>
      <c r="R97" s="257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</row>
    <row r="98" ht="12.0" customHeight="1">
      <c r="A98" s="251"/>
      <c r="B98" s="257"/>
      <c r="C98" s="269"/>
      <c r="D98" s="270"/>
      <c r="E98" s="257"/>
      <c r="F98" s="257"/>
      <c r="G98" s="257"/>
      <c r="H98" s="257"/>
      <c r="I98" s="257"/>
      <c r="J98" s="257"/>
      <c r="K98" s="257"/>
      <c r="L98" s="257"/>
      <c r="M98" s="257"/>
      <c r="N98" s="271"/>
      <c r="O98" s="266"/>
      <c r="P98" s="257"/>
      <c r="Q98" s="257"/>
      <c r="R98" s="257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</row>
    <row r="99" ht="12.0" customHeight="1">
      <c r="A99" s="251"/>
      <c r="B99" s="257"/>
      <c r="C99" s="269"/>
      <c r="D99" s="270"/>
      <c r="E99" s="257"/>
      <c r="F99" s="257"/>
      <c r="G99" s="257"/>
      <c r="H99" s="257"/>
      <c r="I99" s="257"/>
      <c r="J99" s="257"/>
      <c r="K99" s="257"/>
      <c r="L99" s="257"/>
      <c r="M99" s="257"/>
      <c r="N99" s="271"/>
      <c r="O99" s="266"/>
      <c r="P99" s="257"/>
      <c r="Q99" s="257"/>
      <c r="R99" s="257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</row>
    <row r="100" ht="12.0" customHeight="1">
      <c r="A100" s="251"/>
      <c r="B100" s="257"/>
      <c r="C100" s="269"/>
      <c r="D100" s="270"/>
      <c r="E100" s="257"/>
      <c r="F100" s="257"/>
      <c r="G100" s="257"/>
      <c r="H100" s="257"/>
      <c r="I100" s="257"/>
      <c r="J100" s="257"/>
      <c r="K100" s="257"/>
      <c r="L100" s="257"/>
      <c r="M100" s="257"/>
      <c r="N100" s="271"/>
      <c r="O100" s="266"/>
      <c r="P100" s="257"/>
      <c r="Q100" s="257"/>
      <c r="R100" s="257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</row>
    <row r="101" ht="12.0" customHeight="1">
      <c r="A101" s="251"/>
      <c r="B101" s="257"/>
      <c r="C101" s="269"/>
      <c r="D101" s="270"/>
      <c r="E101" s="257"/>
      <c r="F101" s="257"/>
      <c r="G101" s="257"/>
      <c r="H101" s="257"/>
      <c r="I101" s="257"/>
      <c r="J101" s="257"/>
      <c r="K101" s="257"/>
      <c r="L101" s="257"/>
      <c r="M101" s="257"/>
      <c r="N101" s="271"/>
      <c r="O101" s="266"/>
      <c r="P101" s="257"/>
      <c r="Q101" s="257"/>
      <c r="R101" s="257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</row>
    <row r="102" ht="12.0" customHeight="1">
      <c r="A102" s="251"/>
      <c r="B102" s="257"/>
      <c r="C102" s="269"/>
      <c r="D102" s="270"/>
      <c r="E102" s="257"/>
      <c r="F102" s="257"/>
      <c r="G102" s="257"/>
      <c r="H102" s="257"/>
      <c r="I102" s="257"/>
      <c r="J102" s="257"/>
      <c r="K102" s="257"/>
      <c r="L102" s="257"/>
      <c r="M102" s="257"/>
      <c r="N102" s="271"/>
      <c r="O102" s="266"/>
      <c r="P102" s="257"/>
      <c r="Q102" s="257"/>
      <c r="R102" s="257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</row>
    <row r="103" ht="12.0" customHeight="1">
      <c r="A103" s="251"/>
      <c r="B103" s="257"/>
      <c r="C103" s="269"/>
      <c r="D103" s="270"/>
      <c r="E103" s="257"/>
      <c r="F103" s="257"/>
      <c r="G103" s="257"/>
      <c r="H103" s="257"/>
      <c r="I103" s="257"/>
      <c r="J103" s="257"/>
      <c r="K103" s="257"/>
      <c r="L103" s="257"/>
      <c r="M103" s="257"/>
      <c r="N103" s="271"/>
      <c r="O103" s="266"/>
      <c r="P103" s="257"/>
      <c r="Q103" s="257"/>
      <c r="R103" s="257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</row>
    <row r="104" ht="12.0" customHeight="1">
      <c r="A104" s="251"/>
      <c r="B104" s="257"/>
      <c r="C104" s="269"/>
      <c r="D104" s="270"/>
      <c r="E104" s="257"/>
      <c r="F104" s="257"/>
      <c r="G104" s="257"/>
      <c r="H104" s="257"/>
      <c r="I104" s="257"/>
      <c r="J104" s="257"/>
      <c r="K104" s="257"/>
      <c r="L104" s="257"/>
      <c r="M104" s="257"/>
      <c r="N104" s="271"/>
      <c r="O104" s="266"/>
      <c r="P104" s="257"/>
      <c r="Q104" s="257"/>
      <c r="R104" s="257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</row>
    <row r="105" ht="12.0" customHeight="1">
      <c r="A105" s="251"/>
      <c r="B105" s="257"/>
      <c r="C105" s="269"/>
      <c r="D105" s="270"/>
      <c r="E105" s="257"/>
      <c r="F105" s="257"/>
      <c r="G105" s="257"/>
      <c r="H105" s="257"/>
      <c r="I105" s="257"/>
      <c r="J105" s="257"/>
      <c r="K105" s="257"/>
      <c r="L105" s="257"/>
      <c r="M105" s="257"/>
      <c r="N105" s="271"/>
      <c r="O105" s="266"/>
      <c r="P105" s="257"/>
      <c r="Q105" s="257"/>
      <c r="R105" s="257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</row>
    <row r="106" ht="12.0" customHeight="1">
      <c r="A106" s="251"/>
      <c r="B106" s="257"/>
      <c r="C106" s="269"/>
      <c r="D106" s="270"/>
      <c r="E106" s="257"/>
      <c r="F106" s="257"/>
      <c r="G106" s="257"/>
      <c r="H106" s="257"/>
      <c r="I106" s="257"/>
      <c r="J106" s="257"/>
      <c r="K106" s="257"/>
      <c r="L106" s="257"/>
      <c r="M106" s="257"/>
      <c r="N106" s="271"/>
      <c r="O106" s="266"/>
      <c r="P106" s="257"/>
      <c r="Q106" s="257"/>
      <c r="R106" s="257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</row>
    <row r="107" ht="12.0" customHeight="1">
      <c r="A107" s="251"/>
      <c r="B107" s="257"/>
      <c r="C107" s="269"/>
      <c r="D107" s="270"/>
      <c r="E107" s="257"/>
      <c r="F107" s="257"/>
      <c r="G107" s="257"/>
      <c r="H107" s="257"/>
      <c r="I107" s="257"/>
      <c r="J107" s="257"/>
      <c r="K107" s="257"/>
      <c r="L107" s="257"/>
      <c r="M107" s="257"/>
      <c r="N107" s="271"/>
      <c r="O107" s="266"/>
      <c r="P107" s="257"/>
      <c r="Q107" s="257"/>
      <c r="R107" s="257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</row>
    <row r="108" ht="12.0" customHeight="1">
      <c r="A108" s="251"/>
      <c r="B108" s="257"/>
      <c r="C108" s="269"/>
      <c r="D108" s="270"/>
      <c r="E108" s="257"/>
      <c r="F108" s="257"/>
      <c r="G108" s="257"/>
      <c r="H108" s="257"/>
      <c r="I108" s="257"/>
      <c r="J108" s="257"/>
      <c r="K108" s="257"/>
      <c r="L108" s="257"/>
      <c r="M108" s="257"/>
      <c r="N108" s="271"/>
      <c r="O108" s="266"/>
      <c r="P108" s="257"/>
      <c r="Q108" s="257"/>
      <c r="R108" s="257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</row>
    <row r="109" ht="12.0" customHeight="1">
      <c r="A109" s="251"/>
      <c r="B109" s="257"/>
      <c r="C109" s="269"/>
      <c r="D109" s="270"/>
      <c r="E109" s="257"/>
      <c r="F109" s="257"/>
      <c r="G109" s="257"/>
      <c r="H109" s="257"/>
      <c r="I109" s="257"/>
      <c r="J109" s="257"/>
      <c r="K109" s="257"/>
      <c r="L109" s="257"/>
      <c r="M109" s="257"/>
      <c r="N109" s="271"/>
      <c r="O109" s="266"/>
      <c r="P109" s="257"/>
      <c r="Q109" s="257"/>
      <c r="R109" s="257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</row>
    <row r="110" ht="12.0" customHeight="1">
      <c r="A110" s="251"/>
      <c r="B110" s="257"/>
      <c r="C110" s="269"/>
      <c r="D110" s="270"/>
      <c r="E110" s="257"/>
      <c r="F110" s="257"/>
      <c r="G110" s="257"/>
      <c r="H110" s="257"/>
      <c r="I110" s="257"/>
      <c r="J110" s="257"/>
      <c r="K110" s="257"/>
      <c r="L110" s="257"/>
      <c r="M110" s="257"/>
      <c r="N110" s="271"/>
      <c r="O110" s="266"/>
      <c r="P110" s="257"/>
      <c r="Q110" s="257"/>
      <c r="R110" s="257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</row>
    <row r="111" ht="12.0" customHeight="1">
      <c r="A111" s="251"/>
      <c r="B111" s="257"/>
      <c r="C111" s="269"/>
      <c r="D111" s="270"/>
      <c r="E111" s="257"/>
      <c r="F111" s="257"/>
      <c r="G111" s="257"/>
      <c r="H111" s="257"/>
      <c r="I111" s="257"/>
      <c r="J111" s="257"/>
      <c r="K111" s="257"/>
      <c r="L111" s="257"/>
      <c r="M111" s="257"/>
      <c r="N111" s="271"/>
      <c r="O111" s="266"/>
      <c r="P111" s="257"/>
      <c r="Q111" s="257"/>
      <c r="R111" s="257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</row>
    <row r="112" ht="12.0" customHeight="1">
      <c r="A112" s="251"/>
      <c r="B112" s="257"/>
      <c r="C112" s="269"/>
      <c r="D112" s="270"/>
      <c r="E112" s="257"/>
      <c r="F112" s="257"/>
      <c r="G112" s="257"/>
      <c r="H112" s="257"/>
      <c r="I112" s="257"/>
      <c r="J112" s="257"/>
      <c r="K112" s="257"/>
      <c r="L112" s="257"/>
      <c r="M112" s="257"/>
      <c r="N112" s="271"/>
      <c r="O112" s="266"/>
      <c r="P112" s="257"/>
      <c r="Q112" s="257"/>
      <c r="R112" s="257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</row>
    <row r="113" ht="12.0" customHeight="1">
      <c r="A113" s="251"/>
      <c r="B113" s="257"/>
      <c r="C113" s="269"/>
      <c r="D113" s="270"/>
      <c r="E113" s="257"/>
      <c r="F113" s="257"/>
      <c r="G113" s="257"/>
      <c r="H113" s="257"/>
      <c r="I113" s="257"/>
      <c r="J113" s="257"/>
      <c r="K113" s="257"/>
      <c r="L113" s="257"/>
      <c r="M113" s="257"/>
      <c r="N113" s="271"/>
      <c r="O113" s="266"/>
      <c r="P113" s="257"/>
      <c r="Q113" s="257"/>
      <c r="R113" s="257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</row>
    <row r="114" ht="12.0" customHeight="1">
      <c r="A114" s="251"/>
      <c r="B114" s="257"/>
      <c r="C114" s="269"/>
      <c r="D114" s="270"/>
      <c r="E114" s="257"/>
      <c r="F114" s="257"/>
      <c r="G114" s="257"/>
      <c r="H114" s="257"/>
      <c r="I114" s="257"/>
      <c r="J114" s="257"/>
      <c r="K114" s="257"/>
      <c r="L114" s="257"/>
      <c r="M114" s="257"/>
      <c r="N114" s="271"/>
      <c r="O114" s="266"/>
      <c r="P114" s="257"/>
      <c r="Q114" s="257"/>
      <c r="R114" s="257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</row>
    <row r="115" ht="12.0" customHeight="1">
      <c r="A115" s="251"/>
      <c r="B115" s="257"/>
      <c r="C115" s="269"/>
      <c r="D115" s="270"/>
      <c r="E115" s="257"/>
      <c r="F115" s="257"/>
      <c r="G115" s="257"/>
      <c r="H115" s="257"/>
      <c r="I115" s="257"/>
      <c r="J115" s="257"/>
      <c r="K115" s="257"/>
      <c r="L115" s="257"/>
      <c r="M115" s="257"/>
      <c r="N115" s="271"/>
      <c r="O115" s="266"/>
      <c r="P115" s="257"/>
      <c r="Q115" s="257"/>
      <c r="R115" s="257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</row>
    <row r="116" ht="12.0" customHeight="1">
      <c r="A116" s="251"/>
      <c r="B116" s="257"/>
      <c r="C116" s="269"/>
      <c r="D116" s="270"/>
      <c r="E116" s="257"/>
      <c r="F116" s="257"/>
      <c r="G116" s="257"/>
      <c r="H116" s="257"/>
      <c r="I116" s="257"/>
      <c r="J116" s="257"/>
      <c r="K116" s="257"/>
      <c r="L116" s="257"/>
      <c r="M116" s="257"/>
      <c r="N116" s="271"/>
      <c r="O116" s="266"/>
      <c r="P116" s="257"/>
      <c r="Q116" s="257"/>
      <c r="R116" s="257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</row>
    <row r="117" ht="12.0" customHeight="1">
      <c r="A117" s="251"/>
      <c r="B117" s="257"/>
      <c r="C117" s="269"/>
      <c r="D117" s="270"/>
      <c r="E117" s="257"/>
      <c r="F117" s="257"/>
      <c r="G117" s="257"/>
      <c r="H117" s="257"/>
      <c r="I117" s="257"/>
      <c r="J117" s="257"/>
      <c r="K117" s="257"/>
      <c r="L117" s="257"/>
      <c r="M117" s="257"/>
      <c r="N117" s="271"/>
      <c r="O117" s="266"/>
      <c r="P117" s="257"/>
      <c r="Q117" s="257"/>
      <c r="R117" s="257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</row>
    <row r="118" ht="12.0" customHeight="1">
      <c r="A118" s="251"/>
      <c r="B118" s="257"/>
      <c r="C118" s="269"/>
      <c r="D118" s="270"/>
      <c r="E118" s="257"/>
      <c r="F118" s="257"/>
      <c r="G118" s="257"/>
      <c r="H118" s="257"/>
      <c r="I118" s="257"/>
      <c r="J118" s="257"/>
      <c r="K118" s="257"/>
      <c r="L118" s="257"/>
      <c r="M118" s="257"/>
      <c r="N118" s="271"/>
      <c r="O118" s="266"/>
      <c r="P118" s="257"/>
      <c r="Q118" s="257"/>
      <c r="R118" s="257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</row>
    <row r="119" ht="12.0" customHeight="1">
      <c r="A119" s="251"/>
      <c r="B119" s="257"/>
      <c r="C119" s="269"/>
      <c r="D119" s="270"/>
      <c r="E119" s="257"/>
      <c r="F119" s="257"/>
      <c r="G119" s="257"/>
      <c r="H119" s="257"/>
      <c r="I119" s="257"/>
      <c r="J119" s="257"/>
      <c r="K119" s="257"/>
      <c r="L119" s="257"/>
      <c r="M119" s="257"/>
      <c r="N119" s="271"/>
      <c r="O119" s="266"/>
      <c r="P119" s="257"/>
      <c r="Q119" s="257"/>
      <c r="R119" s="257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</row>
    <row r="120" ht="12.0" customHeight="1">
      <c r="A120" s="251"/>
      <c r="B120" s="257"/>
      <c r="C120" s="269"/>
      <c r="D120" s="270"/>
      <c r="E120" s="257"/>
      <c r="F120" s="257"/>
      <c r="G120" s="257"/>
      <c r="H120" s="257"/>
      <c r="I120" s="257"/>
      <c r="J120" s="257"/>
      <c r="K120" s="257"/>
      <c r="L120" s="257"/>
      <c r="M120" s="257"/>
      <c r="N120" s="271"/>
      <c r="O120" s="266"/>
      <c r="P120" s="257"/>
      <c r="Q120" s="257"/>
      <c r="R120" s="257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</row>
    <row r="121" ht="12.0" customHeight="1">
      <c r="A121" s="251"/>
      <c r="B121" s="257"/>
      <c r="C121" s="269"/>
      <c r="D121" s="270"/>
      <c r="E121" s="257"/>
      <c r="F121" s="257"/>
      <c r="G121" s="257"/>
      <c r="H121" s="257"/>
      <c r="I121" s="257"/>
      <c r="J121" s="257"/>
      <c r="K121" s="257"/>
      <c r="L121" s="257"/>
      <c r="M121" s="257"/>
      <c r="N121" s="271"/>
      <c r="O121" s="266"/>
      <c r="P121" s="257"/>
      <c r="Q121" s="257"/>
      <c r="R121" s="257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</row>
    <row r="122" ht="12.0" customHeight="1">
      <c r="A122" s="251"/>
      <c r="B122" s="257"/>
      <c r="C122" s="269"/>
      <c r="D122" s="270"/>
      <c r="E122" s="257"/>
      <c r="F122" s="257"/>
      <c r="G122" s="257"/>
      <c r="H122" s="257"/>
      <c r="I122" s="257"/>
      <c r="J122" s="257"/>
      <c r="K122" s="257"/>
      <c r="L122" s="257"/>
      <c r="M122" s="257"/>
      <c r="N122" s="271"/>
      <c r="O122" s="266"/>
      <c r="P122" s="257"/>
      <c r="Q122" s="257"/>
      <c r="R122" s="257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</row>
    <row r="123" ht="12.0" customHeight="1">
      <c r="A123" s="251"/>
      <c r="B123" s="257"/>
      <c r="C123" s="269"/>
      <c r="D123" s="270"/>
      <c r="E123" s="257"/>
      <c r="F123" s="257"/>
      <c r="G123" s="257"/>
      <c r="H123" s="257"/>
      <c r="I123" s="257"/>
      <c r="J123" s="257"/>
      <c r="K123" s="257"/>
      <c r="L123" s="257"/>
      <c r="M123" s="257"/>
      <c r="N123" s="271"/>
      <c r="O123" s="266"/>
      <c r="P123" s="257"/>
      <c r="Q123" s="257"/>
      <c r="R123" s="257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</row>
    <row r="124" ht="12.0" customHeight="1">
      <c r="A124" s="251"/>
      <c r="B124" s="257"/>
      <c r="C124" s="269"/>
      <c r="D124" s="270"/>
      <c r="E124" s="257"/>
      <c r="F124" s="257"/>
      <c r="G124" s="257"/>
      <c r="H124" s="257"/>
      <c r="I124" s="257"/>
      <c r="J124" s="257"/>
      <c r="K124" s="257"/>
      <c r="L124" s="257"/>
      <c r="M124" s="257"/>
      <c r="N124" s="271"/>
      <c r="O124" s="266"/>
      <c r="P124" s="257"/>
      <c r="Q124" s="257"/>
      <c r="R124" s="257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</row>
    <row r="125" ht="12.0" customHeight="1">
      <c r="A125" s="251"/>
      <c r="B125" s="257"/>
      <c r="C125" s="269"/>
      <c r="D125" s="270"/>
      <c r="E125" s="257"/>
      <c r="F125" s="257"/>
      <c r="G125" s="257"/>
      <c r="H125" s="257"/>
      <c r="I125" s="257"/>
      <c r="J125" s="257"/>
      <c r="K125" s="257"/>
      <c r="L125" s="257"/>
      <c r="M125" s="257"/>
      <c r="N125" s="271"/>
      <c r="O125" s="266"/>
      <c r="P125" s="257"/>
      <c r="Q125" s="257"/>
      <c r="R125" s="257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</row>
    <row r="126" ht="12.0" customHeight="1">
      <c r="A126" s="251"/>
      <c r="B126" s="257"/>
      <c r="C126" s="269"/>
      <c r="D126" s="270"/>
      <c r="E126" s="257"/>
      <c r="F126" s="257"/>
      <c r="G126" s="257"/>
      <c r="H126" s="257"/>
      <c r="I126" s="257"/>
      <c r="J126" s="257"/>
      <c r="K126" s="257"/>
      <c r="L126" s="257"/>
      <c r="M126" s="257"/>
      <c r="N126" s="271"/>
      <c r="O126" s="266"/>
      <c r="P126" s="257"/>
      <c r="Q126" s="257"/>
      <c r="R126" s="257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</row>
    <row r="127" ht="12.0" customHeight="1">
      <c r="A127" s="251"/>
      <c r="B127" s="257"/>
      <c r="C127" s="269"/>
      <c r="D127" s="270"/>
      <c r="E127" s="257"/>
      <c r="F127" s="257"/>
      <c r="G127" s="257"/>
      <c r="H127" s="257"/>
      <c r="I127" s="257"/>
      <c r="J127" s="257"/>
      <c r="K127" s="257"/>
      <c r="L127" s="257"/>
      <c r="M127" s="257"/>
      <c r="N127" s="271"/>
      <c r="O127" s="266"/>
      <c r="P127" s="257"/>
      <c r="Q127" s="257"/>
      <c r="R127" s="257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</row>
    <row r="128" ht="12.0" customHeight="1">
      <c r="A128" s="251"/>
      <c r="B128" s="257"/>
      <c r="C128" s="269"/>
      <c r="D128" s="270"/>
      <c r="E128" s="257"/>
      <c r="F128" s="257"/>
      <c r="G128" s="257"/>
      <c r="H128" s="257"/>
      <c r="I128" s="257"/>
      <c r="J128" s="257"/>
      <c r="K128" s="257"/>
      <c r="L128" s="257"/>
      <c r="M128" s="257"/>
      <c r="N128" s="271"/>
      <c r="O128" s="266"/>
      <c r="P128" s="257"/>
      <c r="Q128" s="257"/>
      <c r="R128" s="257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</row>
    <row r="129" ht="12.0" customHeight="1">
      <c r="A129" s="251"/>
      <c r="B129" s="257"/>
      <c r="C129" s="269"/>
      <c r="D129" s="270"/>
      <c r="E129" s="257"/>
      <c r="F129" s="257"/>
      <c r="G129" s="257"/>
      <c r="H129" s="257"/>
      <c r="I129" s="257"/>
      <c r="J129" s="257"/>
      <c r="K129" s="257"/>
      <c r="L129" s="257"/>
      <c r="M129" s="257"/>
      <c r="N129" s="271"/>
      <c r="O129" s="266"/>
      <c r="P129" s="257"/>
      <c r="Q129" s="257"/>
      <c r="R129" s="257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</row>
    <row r="130" ht="12.0" customHeight="1">
      <c r="A130" s="251"/>
      <c r="B130" s="257"/>
      <c r="C130" s="269"/>
      <c r="D130" s="270"/>
      <c r="E130" s="257"/>
      <c r="F130" s="257"/>
      <c r="G130" s="257"/>
      <c r="H130" s="257"/>
      <c r="I130" s="257"/>
      <c r="J130" s="257"/>
      <c r="K130" s="257"/>
      <c r="L130" s="257"/>
      <c r="M130" s="257"/>
      <c r="N130" s="271"/>
      <c r="O130" s="266"/>
      <c r="P130" s="257"/>
      <c r="Q130" s="257"/>
      <c r="R130" s="257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</row>
    <row r="131" ht="12.0" customHeight="1">
      <c r="A131" s="251"/>
      <c r="B131" s="257"/>
      <c r="C131" s="269"/>
      <c r="D131" s="270"/>
      <c r="E131" s="257"/>
      <c r="F131" s="257"/>
      <c r="G131" s="257"/>
      <c r="H131" s="257"/>
      <c r="I131" s="257"/>
      <c r="J131" s="257"/>
      <c r="K131" s="257"/>
      <c r="L131" s="257"/>
      <c r="M131" s="257"/>
      <c r="N131" s="271"/>
      <c r="O131" s="266"/>
      <c r="P131" s="257"/>
      <c r="Q131" s="257"/>
      <c r="R131" s="257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</row>
    <row r="132" ht="12.0" customHeight="1">
      <c r="A132" s="251"/>
      <c r="B132" s="257"/>
      <c r="C132" s="269"/>
      <c r="D132" s="270"/>
      <c r="E132" s="257"/>
      <c r="F132" s="257"/>
      <c r="G132" s="257"/>
      <c r="H132" s="257"/>
      <c r="I132" s="257"/>
      <c r="J132" s="257"/>
      <c r="K132" s="257"/>
      <c r="L132" s="257"/>
      <c r="M132" s="257"/>
      <c r="N132" s="271"/>
      <c r="O132" s="266"/>
      <c r="P132" s="257"/>
      <c r="Q132" s="257"/>
      <c r="R132" s="257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</row>
    <row r="133" ht="12.0" customHeight="1">
      <c r="A133" s="251"/>
      <c r="B133" s="257"/>
      <c r="C133" s="269"/>
      <c r="D133" s="270"/>
      <c r="E133" s="257"/>
      <c r="F133" s="257"/>
      <c r="G133" s="257"/>
      <c r="H133" s="257"/>
      <c r="I133" s="257"/>
      <c r="J133" s="257"/>
      <c r="K133" s="257"/>
      <c r="L133" s="257"/>
      <c r="M133" s="257"/>
      <c r="N133" s="271"/>
      <c r="O133" s="266"/>
      <c r="P133" s="257"/>
      <c r="Q133" s="257"/>
      <c r="R133" s="257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</row>
    <row r="134" ht="12.0" customHeight="1">
      <c r="A134" s="251"/>
      <c r="B134" s="257"/>
      <c r="C134" s="269"/>
      <c r="D134" s="270"/>
      <c r="E134" s="257"/>
      <c r="F134" s="257"/>
      <c r="G134" s="257"/>
      <c r="H134" s="257"/>
      <c r="I134" s="257"/>
      <c r="J134" s="257"/>
      <c r="K134" s="257"/>
      <c r="L134" s="257"/>
      <c r="M134" s="257"/>
      <c r="N134" s="271"/>
      <c r="O134" s="266"/>
      <c r="P134" s="257"/>
      <c r="Q134" s="257"/>
      <c r="R134" s="257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</row>
    <row r="135" ht="12.0" customHeight="1">
      <c r="A135" s="251"/>
      <c r="B135" s="257"/>
      <c r="C135" s="269"/>
      <c r="D135" s="270"/>
      <c r="E135" s="257"/>
      <c r="F135" s="257"/>
      <c r="G135" s="257"/>
      <c r="H135" s="257"/>
      <c r="I135" s="257"/>
      <c r="J135" s="257"/>
      <c r="K135" s="257"/>
      <c r="L135" s="257"/>
      <c r="M135" s="257"/>
      <c r="N135" s="271"/>
      <c r="O135" s="266"/>
      <c r="P135" s="257"/>
      <c r="Q135" s="257"/>
      <c r="R135" s="257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</row>
    <row r="136" ht="12.0" customHeight="1">
      <c r="A136" s="251"/>
      <c r="B136" s="257"/>
      <c r="C136" s="269"/>
      <c r="D136" s="270"/>
      <c r="E136" s="257"/>
      <c r="F136" s="257"/>
      <c r="G136" s="257"/>
      <c r="H136" s="257"/>
      <c r="I136" s="257"/>
      <c r="J136" s="257"/>
      <c r="K136" s="257"/>
      <c r="L136" s="257"/>
      <c r="M136" s="257"/>
      <c r="N136" s="271"/>
      <c r="O136" s="266"/>
      <c r="P136" s="257"/>
      <c r="Q136" s="257"/>
      <c r="R136" s="257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</row>
    <row r="137" ht="12.0" customHeight="1">
      <c r="A137" s="251"/>
      <c r="B137" s="257"/>
      <c r="C137" s="269"/>
      <c r="D137" s="270"/>
      <c r="E137" s="257"/>
      <c r="F137" s="257"/>
      <c r="G137" s="257"/>
      <c r="H137" s="257"/>
      <c r="I137" s="257"/>
      <c r="J137" s="257"/>
      <c r="K137" s="257"/>
      <c r="L137" s="257"/>
      <c r="M137" s="257"/>
      <c r="N137" s="271"/>
      <c r="O137" s="266"/>
      <c r="P137" s="257"/>
      <c r="Q137" s="257"/>
      <c r="R137" s="257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</row>
    <row r="138" ht="12.0" customHeight="1">
      <c r="A138" s="251"/>
      <c r="B138" s="257"/>
      <c r="C138" s="269"/>
      <c r="D138" s="270"/>
      <c r="E138" s="257"/>
      <c r="F138" s="257"/>
      <c r="G138" s="257"/>
      <c r="H138" s="257"/>
      <c r="I138" s="257"/>
      <c r="J138" s="257"/>
      <c r="K138" s="257"/>
      <c r="L138" s="257"/>
      <c r="M138" s="257"/>
      <c r="N138" s="271"/>
      <c r="O138" s="266"/>
      <c r="P138" s="257"/>
      <c r="Q138" s="257"/>
      <c r="R138" s="257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</row>
    <row r="139" ht="12.0" customHeight="1">
      <c r="A139" s="251"/>
      <c r="B139" s="257"/>
      <c r="C139" s="269"/>
      <c r="D139" s="270"/>
      <c r="E139" s="257"/>
      <c r="F139" s="257"/>
      <c r="G139" s="257"/>
      <c r="H139" s="257"/>
      <c r="I139" s="257"/>
      <c r="J139" s="257"/>
      <c r="K139" s="257"/>
      <c r="L139" s="257"/>
      <c r="M139" s="257"/>
      <c r="N139" s="271"/>
      <c r="O139" s="266"/>
      <c r="P139" s="257"/>
      <c r="Q139" s="257"/>
      <c r="R139" s="257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</row>
    <row r="140" ht="12.0" customHeight="1">
      <c r="A140" s="251"/>
      <c r="B140" s="257"/>
      <c r="C140" s="269"/>
      <c r="D140" s="270"/>
      <c r="E140" s="257"/>
      <c r="F140" s="257"/>
      <c r="G140" s="257"/>
      <c r="H140" s="257"/>
      <c r="I140" s="257"/>
      <c r="J140" s="257"/>
      <c r="K140" s="257"/>
      <c r="L140" s="257"/>
      <c r="M140" s="257"/>
      <c r="N140" s="271"/>
      <c r="O140" s="266"/>
      <c r="P140" s="257"/>
      <c r="Q140" s="257"/>
      <c r="R140" s="257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</row>
    <row r="141" ht="12.0" customHeight="1">
      <c r="A141" s="251"/>
      <c r="B141" s="257"/>
      <c r="C141" s="269"/>
      <c r="D141" s="270"/>
      <c r="E141" s="257"/>
      <c r="F141" s="257"/>
      <c r="G141" s="257"/>
      <c r="H141" s="257"/>
      <c r="I141" s="257"/>
      <c r="J141" s="257"/>
      <c r="K141" s="257"/>
      <c r="L141" s="257"/>
      <c r="M141" s="257"/>
      <c r="N141" s="271"/>
      <c r="O141" s="266"/>
      <c r="P141" s="257"/>
      <c r="Q141" s="257"/>
      <c r="R141" s="257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</row>
    <row r="142" ht="12.0" customHeight="1">
      <c r="A142" s="251"/>
      <c r="B142" s="257"/>
      <c r="C142" s="269"/>
      <c r="D142" s="270"/>
      <c r="E142" s="257"/>
      <c r="F142" s="257"/>
      <c r="G142" s="257"/>
      <c r="H142" s="257"/>
      <c r="I142" s="257"/>
      <c r="J142" s="257"/>
      <c r="K142" s="257"/>
      <c r="L142" s="257"/>
      <c r="M142" s="257"/>
      <c r="N142" s="271"/>
      <c r="O142" s="266"/>
      <c r="P142" s="257"/>
      <c r="Q142" s="257"/>
      <c r="R142" s="257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</row>
    <row r="143" ht="12.0" customHeight="1">
      <c r="A143" s="251"/>
      <c r="B143" s="257"/>
      <c r="C143" s="269"/>
      <c r="D143" s="270"/>
      <c r="E143" s="257"/>
      <c r="F143" s="257"/>
      <c r="G143" s="257"/>
      <c r="H143" s="257"/>
      <c r="I143" s="257"/>
      <c r="J143" s="257"/>
      <c r="K143" s="257"/>
      <c r="L143" s="257"/>
      <c r="M143" s="257"/>
      <c r="N143" s="271"/>
      <c r="O143" s="266"/>
      <c r="P143" s="257"/>
      <c r="Q143" s="257"/>
      <c r="R143" s="257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</row>
    <row r="144" ht="12.0" customHeight="1">
      <c r="A144" s="251"/>
      <c r="B144" s="257"/>
      <c r="C144" s="269"/>
      <c r="D144" s="270"/>
      <c r="E144" s="257"/>
      <c r="F144" s="257"/>
      <c r="G144" s="257"/>
      <c r="H144" s="257"/>
      <c r="I144" s="257"/>
      <c r="J144" s="257"/>
      <c r="K144" s="257"/>
      <c r="L144" s="257"/>
      <c r="M144" s="257"/>
      <c r="N144" s="271"/>
      <c r="O144" s="266"/>
      <c r="P144" s="257"/>
      <c r="Q144" s="257"/>
      <c r="R144" s="257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</row>
    <row r="145" ht="12.0" customHeight="1">
      <c r="A145" s="251"/>
      <c r="B145" s="257"/>
      <c r="C145" s="269"/>
      <c r="D145" s="270"/>
      <c r="E145" s="257"/>
      <c r="F145" s="257"/>
      <c r="G145" s="257"/>
      <c r="H145" s="257"/>
      <c r="I145" s="257"/>
      <c r="J145" s="257"/>
      <c r="K145" s="257"/>
      <c r="L145" s="257"/>
      <c r="M145" s="257"/>
      <c r="N145" s="271"/>
      <c r="O145" s="266"/>
      <c r="P145" s="257"/>
      <c r="Q145" s="257"/>
      <c r="R145" s="257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</row>
    <row r="146" ht="12.0" customHeight="1">
      <c r="A146" s="251"/>
      <c r="B146" s="257"/>
      <c r="C146" s="269"/>
      <c r="D146" s="270"/>
      <c r="E146" s="257"/>
      <c r="F146" s="257"/>
      <c r="G146" s="257"/>
      <c r="H146" s="257"/>
      <c r="I146" s="257"/>
      <c r="J146" s="257"/>
      <c r="K146" s="257"/>
      <c r="L146" s="257"/>
      <c r="M146" s="257"/>
      <c r="N146" s="271"/>
      <c r="O146" s="266"/>
      <c r="P146" s="257"/>
      <c r="Q146" s="257"/>
      <c r="R146" s="257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</row>
    <row r="147" ht="12.0" customHeight="1">
      <c r="A147" s="251"/>
      <c r="B147" s="257"/>
      <c r="C147" s="269"/>
      <c r="D147" s="270"/>
      <c r="E147" s="257"/>
      <c r="F147" s="257"/>
      <c r="G147" s="257"/>
      <c r="H147" s="257"/>
      <c r="I147" s="257"/>
      <c r="J147" s="257"/>
      <c r="K147" s="257"/>
      <c r="L147" s="257"/>
      <c r="M147" s="257"/>
      <c r="N147" s="271"/>
      <c r="O147" s="266"/>
      <c r="P147" s="257"/>
      <c r="Q147" s="257"/>
      <c r="R147" s="257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</row>
    <row r="148" ht="12.0" customHeight="1">
      <c r="A148" s="251"/>
      <c r="B148" s="257"/>
      <c r="C148" s="269"/>
      <c r="D148" s="270"/>
      <c r="E148" s="257"/>
      <c r="F148" s="257"/>
      <c r="G148" s="257"/>
      <c r="H148" s="257"/>
      <c r="I148" s="257"/>
      <c r="J148" s="257"/>
      <c r="K148" s="257"/>
      <c r="L148" s="257"/>
      <c r="M148" s="257"/>
      <c r="N148" s="271"/>
      <c r="O148" s="266"/>
      <c r="P148" s="257"/>
      <c r="Q148" s="257"/>
      <c r="R148" s="257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</row>
    <row r="149" ht="12.0" customHeight="1">
      <c r="A149" s="251"/>
      <c r="B149" s="257"/>
      <c r="C149" s="269"/>
      <c r="D149" s="270"/>
      <c r="E149" s="257"/>
      <c r="F149" s="257"/>
      <c r="G149" s="257"/>
      <c r="H149" s="257"/>
      <c r="I149" s="257"/>
      <c r="J149" s="257"/>
      <c r="K149" s="257"/>
      <c r="L149" s="257"/>
      <c r="M149" s="257"/>
      <c r="N149" s="271"/>
      <c r="O149" s="266"/>
      <c r="P149" s="257"/>
      <c r="Q149" s="257"/>
      <c r="R149" s="257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</row>
    <row r="150" ht="12.0" customHeight="1">
      <c r="A150" s="251"/>
      <c r="B150" s="257"/>
      <c r="C150" s="269"/>
      <c r="D150" s="270"/>
      <c r="E150" s="257"/>
      <c r="F150" s="257"/>
      <c r="G150" s="257"/>
      <c r="H150" s="257"/>
      <c r="I150" s="257"/>
      <c r="J150" s="257"/>
      <c r="K150" s="257"/>
      <c r="L150" s="257"/>
      <c r="M150" s="257"/>
      <c r="N150" s="271"/>
      <c r="O150" s="266"/>
      <c r="P150" s="257"/>
      <c r="Q150" s="257"/>
      <c r="R150" s="257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</row>
    <row r="151" ht="12.0" customHeight="1">
      <c r="A151" s="251"/>
      <c r="B151" s="257"/>
      <c r="C151" s="269"/>
      <c r="D151" s="270"/>
      <c r="E151" s="257"/>
      <c r="F151" s="257"/>
      <c r="G151" s="257"/>
      <c r="H151" s="257"/>
      <c r="I151" s="257"/>
      <c r="J151" s="257"/>
      <c r="K151" s="257"/>
      <c r="L151" s="257"/>
      <c r="M151" s="257"/>
      <c r="N151" s="271"/>
      <c r="O151" s="266"/>
      <c r="P151" s="257"/>
      <c r="Q151" s="257"/>
      <c r="R151" s="257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</row>
    <row r="152" ht="12.0" customHeight="1">
      <c r="A152" s="251"/>
      <c r="B152" s="257"/>
      <c r="C152" s="269"/>
      <c r="D152" s="270"/>
      <c r="E152" s="257"/>
      <c r="F152" s="257"/>
      <c r="G152" s="257"/>
      <c r="H152" s="257"/>
      <c r="I152" s="257"/>
      <c r="J152" s="257"/>
      <c r="K152" s="257"/>
      <c r="L152" s="257"/>
      <c r="M152" s="257"/>
      <c r="N152" s="271"/>
      <c r="O152" s="266"/>
      <c r="P152" s="257"/>
      <c r="Q152" s="257"/>
      <c r="R152" s="257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</row>
    <row r="153" ht="12.0" customHeight="1">
      <c r="A153" s="251"/>
      <c r="B153" s="257"/>
      <c r="C153" s="269"/>
      <c r="D153" s="270"/>
      <c r="E153" s="257"/>
      <c r="F153" s="257"/>
      <c r="G153" s="257"/>
      <c r="H153" s="257"/>
      <c r="I153" s="257"/>
      <c r="J153" s="257"/>
      <c r="K153" s="257"/>
      <c r="L153" s="257"/>
      <c r="M153" s="257"/>
      <c r="N153" s="271"/>
      <c r="O153" s="266"/>
      <c r="P153" s="257"/>
      <c r="Q153" s="257"/>
      <c r="R153" s="257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</row>
    <row r="154" ht="12.0" customHeight="1">
      <c r="A154" s="251"/>
      <c r="B154" s="257"/>
      <c r="C154" s="269"/>
      <c r="D154" s="270"/>
      <c r="E154" s="257"/>
      <c r="F154" s="257"/>
      <c r="G154" s="257"/>
      <c r="H154" s="257"/>
      <c r="I154" s="257"/>
      <c r="J154" s="257"/>
      <c r="K154" s="257"/>
      <c r="L154" s="257"/>
      <c r="M154" s="257"/>
      <c r="N154" s="271"/>
      <c r="O154" s="266"/>
      <c r="P154" s="257"/>
      <c r="Q154" s="257"/>
      <c r="R154" s="257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</row>
    <row r="155" ht="12.0" customHeight="1">
      <c r="A155" s="251"/>
      <c r="B155" s="257"/>
      <c r="C155" s="269"/>
      <c r="D155" s="270"/>
      <c r="E155" s="257"/>
      <c r="F155" s="257"/>
      <c r="G155" s="257"/>
      <c r="H155" s="257"/>
      <c r="I155" s="257"/>
      <c r="J155" s="257"/>
      <c r="K155" s="257"/>
      <c r="L155" s="257"/>
      <c r="M155" s="257"/>
      <c r="N155" s="271"/>
      <c r="O155" s="266"/>
      <c r="P155" s="257"/>
      <c r="Q155" s="257"/>
      <c r="R155" s="257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</row>
    <row r="156" ht="12.0" customHeight="1">
      <c r="A156" s="251"/>
      <c r="B156" s="257"/>
      <c r="C156" s="269"/>
      <c r="D156" s="270"/>
      <c r="E156" s="257"/>
      <c r="F156" s="257"/>
      <c r="G156" s="257"/>
      <c r="H156" s="257"/>
      <c r="I156" s="257"/>
      <c r="J156" s="257"/>
      <c r="K156" s="257"/>
      <c r="L156" s="257"/>
      <c r="M156" s="257"/>
      <c r="N156" s="271"/>
      <c r="O156" s="266"/>
      <c r="P156" s="257"/>
      <c r="Q156" s="257"/>
      <c r="R156" s="257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</row>
    <row r="157" ht="12.0" customHeight="1">
      <c r="A157" s="251"/>
      <c r="B157" s="257"/>
      <c r="C157" s="269"/>
      <c r="D157" s="270"/>
      <c r="E157" s="257"/>
      <c r="F157" s="257"/>
      <c r="G157" s="257"/>
      <c r="H157" s="257"/>
      <c r="I157" s="257"/>
      <c r="J157" s="257"/>
      <c r="K157" s="257"/>
      <c r="L157" s="257"/>
      <c r="M157" s="257"/>
      <c r="N157" s="271"/>
      <c r="O157" s="266"/>
      <c r="P157" s="257"/>
      <c r="Q157" s="257"/>
      <c r="R157" s="257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</row>
    <row r="158" ht="12.0" customHeight="1">
      <c r="A158" s="251"/>
      <c r="B158" s="257"/>
      <c r="C158" s="269"/>
      <c r="D158" s="270"/>
      <c r="E158" s="257"/>
      <c r="F158" s="257"/>
      <c r="G158" s="257"/>
      <c r="H158" s="257"/>
      <c r="I158" s="257"/>
      <c r="J158" s="257"/>
      <c r="K158" s="257"/>
      <c r="L158" s="257"/>
      <c r="M158" s="257"/>
      <c r="N158" s="271"/>
      <c r="O158" s="266"/>
      <c r="P158" s="257"/>
      <c r="Q158" s="257"/>
      <c r="R158" s="257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</row>
    <row r="159" ht="12.0" customHeight="1">
      <c r="A159" s="251"/>
      <c r="B159" s="257"/>
      <c r="C159" s="269"/>
      <c r="D159" s="270"/>
      <c r="E159" s="257"/>
      <c r="F159" s="257"/>
      <c r="G159" s="257"/>
      <c r="H159" s="257"/>
      <c r="I159" s="257"/>
      <c r="J159" s="257"/>
      <c r="K159" s="257"/>
      <c r="L159" s="257"/>
      <c r="M159" s="257"/>
      <c r="N159" s="271"/>
      <c r="O159" s="266"/>
      <c r="P159" s="257"/>
      <c r="Q159" s="257"/>
      <c r="R159" s="257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</row>
    <row r="160" ht="12.0" customHeight="1">
      <c r="A160" s="251"/>
      <c r="B160" s="257"/>
      <c r="C160" s="269"/>
      <c r="D160" s="270"/>
      <c r="E160" s="257"/>
      <c r="F160" s="257"/>
      <c r="G160" s="257"/>
      <c r="H160" s="257"/>
      <c r="I160" s="257"/>
      <c r="J160" s="257"/>
      <c r="K160" s="257"/>
      <c r="L160" s="257"/>
      <c r="M160" s="257"/>
      <c r="N160" s="271"/>
      <c r="O160" s="266"/>
      <c r="P160" s="257"/>
      <c r="Q160" s="257"/>
      <c r="R160" s="257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</row>
    <row r="161" ht="12.0" customHeight="1">
      <c r="A161" s="251"/>
      <c r="B161" s="257"/>
      <c r="C161" s="269"/>
      <c r="D161" s="270"/>
      <c r="E161" s="257"/>
      <c r="F161" s="257"/>
      <c r="G161" s="257"/>
      <c r="H161" s="257"/>
      <c r="I161" s="257"/>
      <c r="J161" s="257"/>
      <c r="K161" s="257"/>
      <c r="L161" s="257"/>
      <c r="M161" s="257"/>
      <c r="N161" s="271"/>
      <c r="O161" s="266"/>
      <c r="P161" s="257"/>
      <c r="Q161" s="257"/>
      <c r="R161" s="257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</row>
    <row r="162" ht="12.0" customHeight="1">
      <c r="A162" s="251"/>
      <c r="B162" s="257"/>
      <c r="C162" s="269"/>
      <c r="D162" s="270"/>
      <c r="E162" s="257"/>
      <c r="F162" s="257"/>
      <c r="G162" s="257"/>
      <c r="H162" s="257"/>
      <c r="I162" s="257"/>
      <c r="J162" s="257"/>
      <c r="K162" s="257"/>
      <c r="L162" s="257"/>
      <c r="M162" s="257"/>
      <c r="N162" s="271"/>
      <c r="O162" s="266"/>
      <c r="P162" s="257"/>
      <c r="Q162" s="257"/>
      <c r="R162" s="257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</row>
    <row r="163" ht="12.0" customHeight="1">
      <c r="A163" s="251"/>
      <c r="B163" s="257"/>
      <c r="C163" s="269"/>
      <c r="D163" s="270"/>
      <c r="E163" s="257"/>
      <c r="F163" s="257"/>
      <c r="G163" s="257"/>
      <c r="H163" s="257"/>
      <c r="I163" s="257"/>
      <c r="J163" s="257"/>
      <c r="K163" s="257"/>
      <c r="L163" s="257"/>
      <c r="M163" s="257"/>
      <c r="N163" s="271"/>
      <c r="O163" s="266"/>
      <c r="P163" s="257"/>
      <c r="Q163" s="257"/>
      <c r="R163" s="257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</row>
    <row r="164" ht="12.0" customHeight="1">
      <c r="A164" s="251"/>
      <c r="B164" s="257"/>
      <c r="C164" s="269"/>
      <c r="D164" s="270"/>
      <c r="E164" s="257"/>
      <c r="F164" s="257"/>
      <c r="G164" s="257"/>
      <c r="H164" s="257"/>
      <c r="I164" s="257"/>
      <c r="J164" s="257"/>
      <c r="K164" s="257"/>
      <c r="L164" s="257"/>
      <c r="M164" s="257"/>
      <c r="N164" s="271"/>
      <c r="O164" s="266"/>
      <c r="P164" s="257"/>
      <c r="Q164" s="257"/>
      <c r="R164" s="257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</row>
    <row r="165" ht="12.0" customHeight="1">
      <c r="A165" s="251"/>
      <c r="B165" s="257"/>
      <c r="C165" s="269"/>
      <c r="D165" s="270"/>
      <c r="E165" s="257"/>
      <c r="F165" s="257"/>
      <c r="G165" s="257"/>
      <c r="H165" s="257"/>
      <c r="I165" s="257"/>
      <c r="J165" s="257"/>
      <c r="K165" s="257"/>
      <c r="L165" s="257"/>
      <c r="M165" s="257"/>
      <c r="N165" s="271"/>
      <c r="O165" s="266"/>
      <c r="P165" s="257"/>
      <c r="Q165" s="257"/>
      <c r="R165" s="257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</row>
    <row r="166" ht="12.0" customHeight="1">
      <c r="A166" s="251"/>
      <c r="B166" s="257"/>
      <c r="C166" s="269"/>
      <c r="D166" s="270"/>
      <c r="E166" s="257"/>
      <c r="F166" s="257"/>
      <c r="G166" s="257"/>
      <c r="H166" s="257"/>
      <c r="I166" s="257"/>
      <c r="J166" s="257"/>
      <c r="K166" s="257"/>
      <c r="L166" s="257"/>
      <c r="M166" s="257"/>
      <c r="N166" s="271"/>
      <c r="O166" s="266"/>
      <c r="P166" s="257"/>
      <c r="Q166" s="257"/>
      <c r="R166" s="257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</row>
    <row r="167" ht="12.0" customHeight="1">
      <c r="A167" s="251"/>
      <c r="B167" s="257"/>
      <c r="C167" s="269"/>
      <c r="D167" s="270"/>
      <c r="E167" s="257"/>
      <c r="F167" s="257"/>
      <c r="G167" s="257"/>
      <c r="H167" s="257"/>
      <c r="I167" s="257"/>
      <c r="J167" s="257"/>
      <c r="K167" s="257"/>
      <c r="L167" s="257"/>
      <c r="M167" s="257"/>
      <c r="N167" s="271"/>
      <c r="O167" s="266"/>
      <c r="P167" s="257"/>
      <c r="Q167" s="257"/>
      <c r="R167" s="257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</row>
    <row r="168" ht="12.0" customHeight="1">
      <c r="A168" s="251"/>
      <c r="B168" s="257"/>
      <c r="C168" s="269"/>
      <c r="D168" s="270"/>
      <c r="E168" s="257"/>
      <c r="F168" s="257"/>
      <c r="G168" s="257"/>
      <c r="H168" s="257"/>
      <c r="I168" s="257"/>
      <c r="J168" s="257"/>
      <c r="K168" s="257"/>
      <c r="L168" s="257"/>
      <c r="M168" s="257"/>
      <c r="N168" s="271"/>
      <c r="O168" s="266"/>
      <c r="P168" s="257"/>
      <c r="Q168" s="257"/>
      <c r="R168" s="257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</row>
    <row r="169" ht="12.0" customHeight="1">
      <c r="A169" s="251"/>
      <c r="B169" s="257"/>
      <c r="C169" s="269"/>
      <c r="D169" s="270"/>
      <c r="E169" s="257"/>
      <c r="F169" s="257"/>
      <c r="G169" s="257"/>
      <c r="H169" s="257"/>
      <c r="I169" s="257"/>
      <c r="J169" s="257"/>
      <c r="K169" s="257"/>
      <c r="L169" s="257"/>
      <c r="M169" s="257"/>
      <c r="N169" s="271"/>
      <c r="O169" s="266"/>
      <c r="P169" s="257"/>
      <c r="Q169" s="257"/>
      <c r="R169" s="257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</row>
    <row r="170" ht="12.0" customHeight="1">
      <c r="A170" s="251"/>
      <c r="B170" s="257"/>
      <c r="C170" s="269"/>
      <c r="D170" s="270"/>
      <c r="E170" s="257"/>
      <c r="F170" s="257"/>
      <c r="G170" s="257"/>
      <c r="H170" s="257"/>
      <c r="I170" s="257"/>
      <c r="J170" s="257"/>
      <c r="K170" s="257"/>
      <c r="L170" s="257"/>
      <c r="M170" s="257"/>
      <c r="N170" s="271"/>
      <c r="O170" s="266"/>
      <c r="P170" s="257"/>
      <c r="Q170" s="257"/>
      <c r="R170" s="257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</row>
    <row r="171" ht="12.0" customHeight="1">
      <c r="A171" s="251"/>
      <c r="B171" s="257"/>
      <c r="C171" s="269"/>
      <c r="D171" s="270"/>
      <c r="E171" s="257"/>
      <c r="F171" s="257"/>
      <c r="G171" s="257"/>
      <c r="H171" s="257"/>
      <c r="I171" s="257"/>
      <c r="J171" s="257"/>
      <c r="K171" s="257"/>
      <c r="L171" s="257"/>
      <c r="M171" s="257"/>
      <c r="N171" s="271"/>
      <c r="O171" s="266"/>
      <c r="P171" s="257"/>
      <c r="Q171" s="257"/>
      <c r="R171" s="257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</row>
    <row r="172" ht="12.0" customHeight="1">
      <c r="A172" s="251"/>
      <c r="B172" s="257"/>
      <c r="C172" s="269"/>
      <c r="D172" s="270"/>
      <c r="E172" s="257"/>
      <c r="F172" s="257"/>
      <c r="G172" s="257"/>
      <c r="H172" s="257"/>
      <c r="I172" s="257"/>
      <c r="J172" s="257"/>
      <c r="K172" s="257"/>
      <c r="L172" s="257"/>
      <c r="M172" s="257"/>
      <c r="N172" s="271"/>
      <c r="O172" s="266"/>
      <c r="P172" s="257"/>
      <c r="Q172" s="257"/>
      <c r="R172" s="257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</row>
    <row r="173" ht="12.0" customHeight="1">
      <c r="A173" s="251"/>
      <c r="B173" s="257"/>
      <c r="C173" s="269"/>
      <c r="D173" s="270"/>
      <c r="E173" s="257"/>
      <c r="F173" s="257"/>
      <c r="G173" s="257"/>
      <c r="H173" s="257"/>
      <c r="I173" s="257"/>
      <c r="J173" s="257"/>
      <c r="K173" s="257"/>
      <c r="L173" s="257"/>
      <c r="M173" s="257"/>
      <c r="N173" s="271"/>
      <c r="O173" s="266"/>
      <c r="P173" s="257"/>
      <c r="Q173" s="257"/>
      <c r="R173" s="257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</row>
    <row r="174" ht="12.0" customHeight="1">
      <c r="A174" s="251"/>
      <c r="B174" s="257"/>
      <c r="C174" s="269"/>
      <c r="D174" s="270"/>
      <c r="E174" s="257"/>
      <c r="F174" s="257"/>
      <c r="G174" s="257"/>
      <c r="H174" s="257"/>
      <c r="I174" s="257"/>
      <c r="J174" s="257"/>
      <c r="K174" s="257"/>
      <c r="L174" s="257"/>
      <c r="M174" s="257"/>
      <c r="N174" s="271"/>
      <c r="O174" s="266"/>
      <c r="P174" s="257"/>
      <c r="Q174" s="257"/>
      <c r="R174" s="257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</row>
    <row r="175" ht="12.0" customHeight="1">
      <c r="A175" s="251"/>
      <c r="B175" s="257"/>
      <c r="C175" s="269"/>
      <c r="D175" s="270"/>
      <c r="E175" s="257"/>
      <c r="F175" s="257"/>
      <c r="G175" s="257"/>
      <c r="H175" s="257"/>
      <c r="I175" s="257"/>
      <c r="J175" s="257"/>
      <c r="K175" s="257"/>
      <c r="L175" s="257"/>
      <c r="M175" s="257"/>
      <c r="N175" s="271"/>
      <c r="O175" s="266"/>
      <c r="P175" s="257"/>
      <c r="Q175" s="257"/>
      <c r="R175" s="257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</row>
    <row r="176" ht="12.0" customHeight="1">
      <c r="A176" s="251"/>
      <c r="B176" s="257"/>
      <c r="C176" s="269"/>
      <c r="D176" s="270"/>
      <c r="E176" s="257"/>
      <c r="F176" s="257"/>
      <c r="G176" s="257"/>
      <c r="H176" s="257"/>
      <c r="I176" s="257"/>
      <c r="J176" s="257"/>
      <c r="K176" s="257"/>
      <c r="L176" s="257"/>
      <c r="M176" s="257"/>
      <c r="N176" s="271"/>
      <c r="O176" s="266"/>
      <c r="P176" s="257"/>
      <c r="Q176" s="257"/>
      <c r="R176" s="257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</row>
    <row r="177" ht="12.0" customHeight="1">
      <c r="A177" s="251"/>
      <c r="B177" s="257"/>
      <c r="C177" s="269"/>
      <c r="D177" s="270"/>
      <c r="E177" s="257"/>
      <c r="F177" s="257"/>
      <c r="G177" s="257"/>
      <c r="H177" s="257"/>
      <c r="I177" s="257"/>
      <c r="J177" s="257"/>
      <c r="K177" s="257"/>
      <c r="L177" s="257"/>
      <c r="M177" s="257"/>
      <c r="N177" s="271"/>
      <c r="O177" s="266"/>
      <c r="P177" s="257"/>
      <c r="Q177" s="257"/>
      <c r="R177" s="257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</row>
    <row r="178" ht="12.0" customHeight="1">
      <c r="A178" s="251"/>
      <c r="B178" s="257"/>
      <c r="C178" s="269"/>
      <c r="D178" s="270"/>
      <c r="E178" s="257"/>
      <c r="F178" s="257"/>
      <c r="G178" s="257"/>
      <c r="H178" s="257"/>
      <c r="I178" s="257"/>
      <c r="J178" s="257"/>
      <c r="K178" s="257"/>
      <c r="L178" s="257"/>
      <c r="M178" s="257"/>
      <c r="N178" s="271"/>
      <c r="O178" s="266"/>
      <c r="P178" s="257"/>
      <c r="Q178" s="257"/>
      <c r="R178" s="257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</row>
    <row r="179" ht="12.0" customHeight="1">
      <c r="A179" s="251"/>
      <c r="B179" s="257"/>
      <c r="C179" s="269"/>
      <c r="D179" s="270"/>
      <c r="E179" s="257"/>
      <c r="F179" s="257"/>
      <c r="G179" s="257"/>
      <c r="H179" s="257"/>
      <c r="I179" s="257"/>
      <c r="J179" s="257"/>
      <c r="K179" s="257"/>
      <c r="L179" s="257"/>
      <c r="M179" s="257"/>
      <c r="N179" s="271"/>
      <c r="O179" s="266"/>
      <c r="P179" s="257"/>
      <c r="Q179" s="257"/>
      <c r="R179" s="257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</row>
    <row r="180" ht="12.0" customHeight="1">
      <c r="A180" s="251"/>
      <c r="B180" s="257"/>
      <c r="C180" s="269"/>
      <c r="D180" s="270"/>
      <c r="E180" s="257"/>
      <c r="F180" s="257"/>
      <c r="G180" s="257"/>
      <c r="H180" s="257"/>
      <c r="I180" s="257"/>
      <c r="J180" s="257"/>
      <c r="K180" s="257"/>
      <c r="L180" s="257"/>
      <c r="M180" s="257"/>
      <c r="N180" s="271"/>
      <c r="O180" s="266"/>
      <c r="P180" s="257"/>
      <c r="Q180" s="257"/>
      <c r="R180" s="257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</row>
    <row r="181" ht="12.0" customHeight="1">
      <c r="A181" s="251"/>
      <c r="B181" s="257"/>
      <c r="C181" s="269"/>
      <c r="D181" s="270"/>
      <c r="E181" s="257"/>
      <c r="F181" s="257"/>
      <c r="G181" s="257"/>
      <c r="H181" s="257"/>
      <c r="I181" s="257"/>
      <c r="J181" s="257"/>
      <c r="K181" s="257"/>
      <c r="L181" s="257"/>
      <c r="M181" s="257"/>
      <c r="N181" s="271"/>
      <c r="O181" s="266"/>
      <c r="P181" s="257"/>
      <c r="Q181" s="257"/>
      <c r="R181" s="257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</row>
    <row r="182" ht="12.0" customHeight="1">
      <c r="A182" s="251"/>
      <c r="B182" s="257"/>
      <c r="C182" s="269"/>
      <c r="D182" s="270"/>
      <c r="E182" s="257"/>
      <c r="F182" s="257"/>
      <c r="G182" s="257"/>
      <c r="H182" s="257"/>
      <c r="I182" s="257"/>
      <c r="J182" s="257"/>
      <c r="K182" s="257"/>
      <c r="L182" s="257"/>
      <c r="M182" s="257"/>
      <c r="N182" s="271"/>
      <c r="O182" s="266"/>
      <c r="P182" s="257"/>
      <c r="Q182" s="257"/>
      <c r="R182" s="257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</row>
    <row r="183" ht="12.0" customHeight="1">
      <c r="A183" s="251"/>
      <c r="B183" s="257"/>
      <c r="C183" s="269"/>
      <c r="D183" s="270"/>
      <c r="E183" s="257"/>
      <c r="F183" s="257"/>
      <c r="G183" s="257"/>
      <c r="H183" s="257"/>
      <c r="I183" s="257"/>
      <c r="J183" s="257"/>
      <c r="K183" s="257"/>
      <c r="L183" s="257"/>
      <c r="M183" s="257"/>
      <c r="N183" s="271"/>
      <c r="O183" s="266"/>
      <c r="P183" s="257"/>
      <c r="Q183" s="257"/>
      <c r="R183" s="257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</row>
    <row r="184" ht="12.0" customHeight="1">
      <c r="A184" s="251"/>
      <c r="B184" s="257"/>
      <c r="C184" s="269"/>
      <c r="D184" s="270"/>
      <c r="E184" s="257"/>
      <c r="F184" s="257"/>
      <c r="G184" s="257"/>
      <c r="H184" s="257"/>
      <c r="I184" s="257"/>
      <c r="J184" s="257"/>
      <c r="K184" s="257"/>
      <c r="L184" s="257"/>
      <c r="M184" s="257"/>
      <c r="N184" s="271"/>
      <c r="O184" s="266"/>
      <c r="P184" s="257"/>
      <c r="Q184" s="257"/>
      <c r="R184" s="257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</row>
    <row r="185" ht="12.0" customHeight="1">
      <c r="A185" s="251"/>
      <c r="B185" s="257"/>
      <c r="C185" s="269"/>
      <c r="D185" s="270"/>
      <c r="E185" s="257"/>
      <c r="F185" s="257"/>
      <c r="G185" s="257"/>
      <c r="H185" s="257"/>
      <c r="I185" s="257"/>
      <c r="J185" s="257"/>
      <c r="K185" s="257"/>
      <c r="L185" s="257"/>
      <c r="M185" s="257"/>
      <c r="N185" s="271"/>
      <c r="O185" s="266"/>
      <c r="P185" s="257"/>
      <c r="Q185" s="257"/>
      <c r="R185" s="257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</row>
    <row r="186" ht="12.0" customHeight="1">
      <c r="A186" s="251"/>
      <c r="B186" s="257"/>
      <c r="C186" s="269"/>
      <c r="D186" s="270"/>
      <c r="E186" s="257"/>
      <c r="F186" s="257"/>
      <c r="G186" s="257"/>
      <c r="H186" s="257"/>
      <c r="I186" s="257"/>
      <c r="J186" s="257"/>
      <c r="K186" s="257"/>
      <c r="L186" s="257"/>
      <c r="M186" s="257"/>
      <c r="N186" s="271"/>
      <c r="O186" s="266"/>
      <c r="P186" s="257"/>
      <c r="Q186" s="257"/>
      <c r="R186" s="257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</row>
    <row r="187" ht="12.0" customHeight="1">
      <c r="A187" s="251"/>
      <c r="B187" s="257"/>
      <c r="C187" s="269"/>
      <c r="D187" s="270"/>
      <c r="E187" s="257"/>
      <c r="F187" s="257"/>
      <c r="G187" s="257"/>
      <c r="H187" s="257"/>
      <c r="I187" s="257"/>
      <c r="J187" s="257"/>
      <c r="K187" s="257"/>
      <c r="L187" s="257"/>
      <c r="M187" s="257"/>
      <c r="N187" s="271"/>
      <c r="O187" s="266"/>
      <c r="P187" s="257"/>
      <c r="Q187" s="257"/>
      <c r="R187" s="257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</row>
    <row r="188" ht="12.0" customHeight="1">
      <c r="A188" s="251"/>
      <c r="B188" s="257"/>
      <c r="C188" s="269"/>
      <c r="D188" s="270"/>
      <c r="E188" s="257"/>
      <c r="F188" s="257"/>
      <c r="G188" s="257"/>
      <c r="H188" s="257"/>
      <c r="I188" s="257"/>
      <c r="J188" s="257"/>
      <c r="K188" s="257"/>
      <c r="L188" s="257"/>
      <c r="M188" s="257"/>
      <c r="N188" s="271"/>
      <c r="O188" s="266"/>
      <c r="P188" s="257"/>
      <c r="Q188" s="257"/>
      <c r="R188" s="257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</row>
    <row r="189" ht="12.0" customHeight="1">
      <c r="A189" s="251"/>
      <c r="B189" s="257"/>
      <c r="C189" s="269"/>
      <c r="D189" s="270"/>
      <c r="E189" s="257"/>
      <c r="F189" s="257"/>
      <c r="G189" s="257"/>
      <c r="H189" s="257"/>
      <c r="I189" s="257"/>
      <c r="J189" s="257"/>
      <c r="K189" s="257"/>
      <c r="L189" s="257"/>
      <c r="M189" s="257"/>
      <c r="N189" s="271"/>
      <c r="O189" s="266"/>
      <c r="P189" s="257"/>
      <c r="Q189" s="257"/>
      <c r="R189" s="257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</row>
    <row r="190" ht="12.0" customHeight="1">
      <c r="A190" s="251"/>
      <c r="B190" s="257"/>
      <c r="C190" s="269"/>
      <c r="D190" s="270"/>
      <c r="E190" s="257"/>
      <c r="F190" s="257"/>
      <c r="G190" s="257"/>
      <c r="H190" s="257"/>
      <c r="I190" s="257"/>
      <c r="J190" s="257"/>
      <c r="K190" s="257"/>
      <c r="L190" s="257"/>
      <c r="M190" s="257"/>
      <c r="N190" s="271"/>
      <c r="O190" s="266"/>
      <c r="P190" s="257"/>
      <c r="Q190" s="257"/>
      <c r="R190" s="257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</row>
    <row r="191" ht="12.0" customHeight="1">
      <c r="A191" s="251"/>
      <c r="B191" s="257"/>
      <c r="C191" s="269"/>
      <c r="D191" s="270"/>
      <c r="E191" s="257"/>
      <c r="F191" s="257"/>
      <c r="G191" s="257"/>
      <c r="H191" s="257"/>
      <c r="I191" s="257"/>
      <c r="J191" s="257"/>
      <c r="K191" s="257"/>
      <c r="L191" s="257"/>
      <c r="M191" s="257"/>
      <c r="N191" s="271"/>
      <c r="O191" s="266"/>
      <c r="P191" s="257"/>
      <c r="Q191" s="257"/>
      <c r="R191" s="257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</row>
    <row r="192" ht="12.0" customHeight="1">
      <c r="A192" s="251"/>
      <c r="B192" s="257"/>
      <c r="C192" s="269"/>
      <c r="D192" s="270"/>
      <c r="E192" s="257"/>
      <c r="F192" s="257"/>
      <c r="G192" s="257"/>
      <c r="H192" s="257"/>
      <c r="I192" s="257"/>
      <c r="J192" s="257"/>
      <c r="K192" s="257"/>
      <c r="L192" s="257"/>
      <c r="M192" s="257"/>
      <c r="N192" s="271"/>
      <c r="O192" s="266"/>
      <c r="P192" s="257"/>
      <c r="Q192" s="257"/>
      <c r="R192" s="257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</row>
    <row r="193" ht="12.0" customHeight="1">
      <c r="A193" s="251"/>
      <c r="B193" s="257"/>
      <c r="C193" s="269"/>
      <c r="D193" s="270"/>
      <c r="E193" s="257"/>
      <c r="F193" s="257"/>
      <c r="G193" s="257"/>
      <c r="H193" s="257"/>
      <c r="I193" s="257"/>
      <c r="J193" s="257"/>
      <c r="K193" s="257"/>
      <c r="L193" s="257"/>
      <c r="M193" s="257"/>
      <c r="N193" s="271"/>
      <c r="O193" s="266"/>
      <c r="P193" s="257"/>
      <c r="Q193" s="257"/>
      <c r="R193" s="257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</row>
    <row r="194" ht="12.0" customHeight="1">
      <c r="A194" s="251"/>
      <c r="B194" s="257"/>
      <c r="C194" s="269"/>
      <c r="D194" s="270"/>
      <c r="E194" s="257"/>
      <c r="F194" s="257"/>
      <c r="G194" s="257"/>
      <c r="H194" s="257"/>
      <c r="I194" s="257"/>
      <c r="J194" s="257"/>
      <c r="K194" s="257"/>
      <c r="L194" s="257"/>
      <c r="M194" s="257"/>
      <c r="N194" s="271"/>
      <c r="O194" s="266"/>
      <c r="P194" s="257"/>
      <c r="Q194" s="257"/>
      <c r="R194" s="257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</row>
    <row r="195" ht="12.0" customHeight="1">
      <c r="A195" s="251"/>
      <c r="B195" s="257"/>
      <c r="C195" s="269"/>
      <c r="D195" s="270"/>
      <c r="E195" s="257"/>
      <c r="F195" s="257"/>
      <c r="G195" s="257"/>
      <c r="H195" s="257"/>
      <c r="I195" s="257"/>
      <c r="J195" s="257"/>
      <c r="K195" s="257"/>
      <c r="L195" s="257"/>
      <c r="M195" s="257"/>
      <c r="N195" s="271"/>
      <c r="O195" s="266"/>
      <c r="P195" s="257"/>
      <c r="Q195" s="257"/>
      <c r="R195" s="257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</row>
    <row r="196" ht="12.0" customHeight="1">
      <c r="A196" s="251"/>
      <c r="B196" s="257"/>
      <c r="C196" s="269"/>
      <c r="D196" s="270"/>
      <c r="E196" s="257"/>
      <c r="F196" s="257"/>
      <c r="G196" s="257"/>
      <c r="H196" s="257"/>
      <c r="I196" s="257"/>
      <c r="J196" s="257"/>
      <c r="K196" s="257"/>
      <c r="L196" s="257"/>
      <c r="M196" s="257"/>
      <c r="N196" s="271"/>
      <c r="O196" s="266"/>
      <c r="P196" s="257"/>
      <c r="Q196" s="257"/>
      <c r="R196" s="257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</row>
    <row r="197" ht="12.0" customHeight="1">
      <c r="A197" s="251"/>
      <c r="B197" s="257"/>
      <c r="C197" s="269"/>
      <c r="D197" s="270"/>
      <c r="E197" s="257"/>
      <c r="F197" s="257"/>
      <c r="G197" s="257"/>
      <c r="H197" s="257"/>
      <c r="I197" s="257"/>
      <c r="J197" s="257"/>
      <c r="K197" s="257"/>
      <c r="L197" s="257"/>
      <c r="M197" s="257"/>
      <c r="N197" s="271"/>
      <c r="O197" s="266"/>
      <c r="P197" s="257"/>
      <c r="Q197" s="257"/>
      <c r="R197" s="257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</row>
    <row r="198" ht="12.0" customHeight="1">
      <c r="A198" s="251"/>
      <c r="B198" s="257"/>
      <c r="C198" s="269"/>
      <c r="D198" s="270"/>
      <c r="E198" s="257"/>
      <c r="F198" s="257"/>
      <c r="G198" s="257"/>
      <c r="H198" s="257"/>
      <c r="I198" s="257"/>
      <c r="J198" s="257"/>
      <c r="K198" s="257"/>
      <c r="L198" s="257"/>
      <c r="M198" s="257"/>
      <c r="N198" s="271"/>
      <c r="O198" s="266"/>
      <c r="P198" s="257"/>
      <c r="Q198" s="257"/>
      <c r="R198" s="257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</row>
    <row r="199" ht="12.0" customHeight="1">
      <c r="A199" s="251"/>
      <c r="B199" s="257"/>
      <c r="C199" s="269"/>
      <c r="D199" s="270"/>
      <c r="E199" s="257"/>
      <c r="F199" s="257"/>
      <c r="G199" s="257"/>
      <c r="H199" s="257"/>
      <c r="I199" s="257"/>
      <c r="J199" s="257"/>
      <c r="K199" s="257"/>
      <c r="L199" s="257"/>
      <c r="M199" s="257"/>
      <c r="N199" s="271"/>
      <c r="O199" s="266"/>
      <c r="P199" s="257"/>
      <c r="Q199" s="257"/>
      <c r="R199" s="257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</row>
    <row r="200" ht="12.0" customHeight="1">
      <c r="A200" s="251"/>
      <c r="B200" s="257"/>
      <c r="C200" s="269"/>
      <c r="D200" s="270"/>
      <c r="E200" s="257"/>
      <c r="F200" s="257"/>
      <c r="G200" s="257"/>
      <c r="H200" s="257"/>
      <c r="I200" s="257"/>
      <c r="J200" s="257"/>
      <c r="K200" s="257"/>
      <c r="L200" s="257"/>
      <c r="M200" s="257"/>
      <c r="N200" s="271"/>
      <c r="O200" s="266"/>
      <c r="P200" s="257"/>
      <c r="Q200" s="257"/>
      <c r="R200" s="257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</row>
    <row r="201" ht="12.0" customHeight="1">
      <c r="A201" s="251"/>
      <c r="B201" s="257"/>
      <c r="C201" s="269"/>
      <c r="D201" s="270"/>
      <c r="E201" s="257"/>
      <c r="F201" s="257"/>
      <c r="G201" s="257"/>
      <c r="H201" s="257"/>
      <c r="I201" s="257"/>
      <c r="J201" s="257"/>
      <c r="K201" s="257"/>
      <c r="L201" s="257"/>
      <c r="M201" s="257"/>
      <c r="N201" s="271"/>
      <c r="O201" s="266"/>
      <c r="P201" s="257"/>
      <c r="Q201" s="257"/>
      <c r="R201" s="257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</row>
    <row r="202" ht="12.0" customHeight="1">
      <c r="A202" s="251"/>
      <c r="B202" s="257"/>
      <c r="C202" s="269"/>
      <c r="D202" s="270"/>
      <c r="E202" s="257"/>
      <c r="F202" s="257"/>
      <c r="G202" s="257"/>
      <c r="H202" s="257"/>
      <c r="I202" s="257"/>
      <c r="J202" s="257"/>
      <c r="K202" s="257"/>
      <c r="L202" s="257"/>
      <c r="M202" s="257"/>
      <c r="N202" s="271"/>
      <c r="O202" s="266"/>
      <c r="P202" s="257"/>
      <c r="Q202" s="257"/>
      <c r="R202" s="257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</row>
    <row r="203" ht="12.0" customHeight="1">
      <c r="A203" s="251"/>
      <c r="B203" s="257"/>
      <c r="C203" s="269"/>
      <c r="D203" s="270"/>
      <c r="E203" s="257"/>
      <c r="F203" s="257"/>
      <c r="G203" s="257"/>
      <c r="H203" s="257"/>
      <c r="I203" s="257"/>
      <c r="J203" s="257"/>
      <c r="K203" s="257"/>
      <c r="L203" s="257"/>
      <c r="M203" s="257"/>
      <c r="N203" s="271"/>
      <c r="O203" s="266"/>
      <c r="P203" s="257"/>
      <c r="Q203" s="257"/>
      <c r="R203" s="257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</row>
    <row r="204" ht="12.0" customHeight="1">
      <c r="A204" s="251"/>
      <c r="B204" s="257"/>
      <c r="C204" s="269"/>
      <c r="D204" s="270"/>
      <c r="E204" s="257"/>
      <c r="F204" s="257"/>
      <c r="G204" s="257"/>
      <c r="H204" s="257"/>
      <c r="I204" s="257"/>
      <c r="J204" s="257"/>
      <c r="K204" s="257"/>
      <c r="L204" s="257"/>
      <c r="M204" s="257"/>
      <c r="N204" s="271"/>
      <c r="O204" s="266"/>
      <c r="P204" s="257"/>
      <c r="Q204" s="257"/>
      <c r="R204" s="257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</row>
    <row r="205" ht="12.0" customHeight="1">
      <c r="A205" s="251"/>
      <c r="B205" s="257"/>
      <c r="C205" s="269"/>
      <c r="D205" s="270"/>
      <c r="E205" s="257"/>
      <c r="F205" s="257"/>
      <c r="G205" s="257"/>
      <c r="H205" s="257"/>
      <c r="I205" s="257"/>
      <c r="J205" s="257"/>
      <c r="K205" s="257"/>
      <c r="L205" s="257"/>
      <c r="M205" s="257"/>
      <c r="N205" s="271"/>
      <c r="O205" s="266"/>
      <c r="P205" s="257"/>
      <c r="Q205" s="257"/>
      <c r="R205" s="257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</row>
    <row r="206" ht="12.0" customHeight="1">
      <c r="A206" s="251"/>
      <c r="B206" s="257"/>
      <c r="C206" s="269"/>
      <c r="D206" s="270"/>
      <c r="E206" s="257"/>
      <c r="F206" s="257"/>
      <c r="G206" s="257"/>
      <c r="H206" s="257"/>
      <c r="I206" s="257"/>
      <c r="J206" s="257"/>
      <c r="K206" s="257"/>
      <c r="L206" s="257"/>
      <c r="M206" s="257"/>
      <c r="N206" s="271"/>
      <c r="O206" s="266"/>
      <c r="P206" s="257"/>
      <c r="Q206" s="257"/>
      <c r="R206" s="257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</row>
    <row r="207" ht="12.0" customHeight="1">
      <c r="A207" s="251"/>
      <c r="B207" s="257"/>
      <c r="C207" s="269"/>
      <c r="D207" s="270"/>
      <c r="E207" s="257"/>
      <c r="F207" s="257"/>
      <c r="G207" s="257"/>
      <c r="H207" s="257"/>
      <c r="I207" s="257"/>
      <c r="J207" s="257"/>
      <c r="K207" s="257"/>
      <c r="L207" s="257"/>
      <c r="M207" s="257"/>
      <c r="N207" s="271"/>
      <c r="O207" s="266"/>
      <c r="P207" s="257"/>
      <c r="Q207" s="257"/>
      <c r="R207" s="257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</row>
    <row r="208" ht="12.0" customHeight="1">
      <c r="A208" s="251"/>
      <c r="B208" s="257"/>
      <c r="C208" s="269"/>
      <c r="D208" s="270"/>
      <c r="E208" s="257"/>
      <c r="F208" s="257"/>
      <c r="G208" s="257"/>
      <c r="H208" s="257"/>
      <c r="I208" s="257"/>
      <c r="J208" s="257"/>
      <c r="K208" s="257"/>
      <c r="L208" s="257"/>
      <c r="M208" s="257"/>
      <c r="N208" s="271"/>
      <c r="O208" s="266"/>
      <c r="P208" s="257"/>
      <c r="Q208" s="257"/>
      <c r="R208" s="257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</row>
    <row r="209" ht="12.0" customHeight="1">
      <c r="A209" s="251"/>
      <c r="B209" s="257"/>
      <c r="C209" s="269"/>
      <c r="D209" s="270"/>
      <c r="E209" s="257"/>
      <c r="F209" s="257"/>
      <c r="G209" s="257"/>
      <c r="H209" s="257"/>
      <c r="I209" s="257"/>
      <c r="J209" s="257"/>
      <c r="K209" s="257"/>
      <c r="L209" s="257"/>
      <c r="M209" s="257"/>
      <c r="N209" s="271"/>
      <c r="O209" s="266"/>
      <c r="P209" s="257"/>
      <c r="Q209" s="257"/>
      <c r="R209" s="257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</row>
    <row r="210" ht="12.0" customHeight="1">
      <c r="A210" s="251"/>
      <c r="B210" s="257"/>
      <c r="C210" s="269"/>
      <c r="D210" s="270"/>
      <c r="E210" s="257"/>
      <c r="F210" s="257"/>
      <c r="G210" s="257"/>
      <c r="H210" s="257"/>
      <c r="I210" s="257"/>
      <c r="J210" s="257"/>
      <c r="K210" s="257"/>
      <c r="L210" s="257"/>
      <c r="M210" s="257"/>
      <c r="N210" s="271"/>
      <c r="O210" s="266"/>
      <c r="P210" s="257"/>
      <c r="Q210" s="257"/>
      <c r="R210" s="257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</row>
    <row r="211" ht="12.0" customHeight="1">
      <c r="A211" s="251"/>
      <c r="B211" s="257"/>
      <c r="C211" s="269"/>
      <c r="D211" s="270"/>
      <c r="E211" s="257"/>
      <c r="F211" s="257"/>
      <c r="G211" s="257"/>
      <c r="H211" s="257"/>
      <c r="I211" s="257"/>
      <c r="J211" s="257"/>
      <c r="K211" s="257"/>
      <c r="L211" s="257"/>
      <c r="M211" s="257"/>
      <c r="N211" s="271"/>
      <c r="O211" s="266"/>
      <c r="P211" s="257"/>
      <c r="Q211" s="257"/>
      <c r="R211" s="257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</row>
    <row r="212" ht="12.0" customHeight="1">
      <c r="A212" s="251"/>
      <c r="B212" s="257"/>
      <c r="C212" s="269"/>
      <c r="D212" s="270"/>
      <c r="E212" s="257"/>
      <c r="F212" s="257"/>
      <c r="G212" s="257"/>
      <c r="H212" s="257"/>
      <c r="I212" s="257"/>
      <c r="J212" s="257"/>
      <c r="K212" s="257"/>
      <c r="L212" s="257"/>
      <c r="M212" s="257"/>
      <c r="N212" s="271"/>
      <c r="O212" s="266"/>
      <c r="P212" s="257"/>
      <c r="Q212" s="257"/>
      <c r="R212" s="257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</row>
    <row r="213" ht="12.0" customHeight="1">
      <c r="A213" s="251"/>
      <c r="B213" s="257"/>
      <c r="C213" s="269"/>
      <c r="D213" s="270"/>
      <c r="E213" s="257"/>
      <c r="F213" s="257"/>
      <c r="G213" s="257"/>
      <c r="H213" s="257"/>
      <c r="I213" s="257"/>
      <c r="J213" s="257"/>
      <c r="K213" s="257"/>
      <c r="L213" s="257"/>
      <c r="M213" s="257"/>
      <c r="N213" s="271"/>
      <c r="O213" s="266"/>
      <c r="P213" s="257"/>
      <c r="Q213" s="257"/>
      <c r="R213" s="257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</row>
    <row r="214" ht="12.0" customHeight="1">
      <c r="A214" s="251"/>
      <c r="B214" s="257"/>
      <c r="C214" s="269"/>
      <c r="D214" s="270"/>
      <c r="E214" s="257"/>
      <c r="F214" s="257"/>
      <c r="G214" s="257"/>
      <c r="H214" s="257"/>
      <c r="I214" s="257"/>
      <c r="J214" s="257"/>
      <c r="K214" s="257"/>
      <c r="L214" s="257"/>
      <c r="M214" s="257"/>
      <c r="N214" s="271"/>
      <c r="O214" s="266"/>
      <c r="P214" s="257"/>
      <c r="Q214" s="257"/>
      <c r="R214" s="257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</row>
    <row r="215" ht="12.0" customHeight="1">
      <c r="A215" s="251"/>
      <c r="B215" s="257"/>
      <c r="C215" s="269"/>
      <c r="D215" s="270"/>
      <c r="E215" s="257"/>
      <c r="F215" s="257"/>
      <c r="G215" s="257"/>
      <c r="H215" s="257"/>
      <c r="I215" s="257"/>
      <c r="J215" s="257"/>
      <c r="K215" s="257"/>
      <c r="L215" s="257"/>
      <c r="M215" s="257"/>
      <c r="N215" s="271"/>
      <c r="O215" s="266"/>
      <c r="P215" s="257"/>
      <c r="Q215" s="257"/>
      <c r="R215" s="257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</row>
    <row r="216" ht="12.0" customHeight="1">
      <c r="A216" s="251"/>
      <c r="B216" s="257"/>
      <c r="C216" s="269"/>
      <c r="D216" s="270"/>
      <c r="E216" s="257"/>
      <c r="F216" s="257"/>
      <c r="G216" s="257"/>
      <c r="H216" s="257"/>
      <c r="I216" s="257"/>
      <c r="J216" s="257"/>
      <c r="K216" s="257"/>
      <c r="L216" s="257"/>
      <c r="M216" s="257"/>
      <c r="N216" s="271"/>
      <c r="O216" s="266"/>
      <c r="P216" s="257"/>
      <c r="Q216" s="257"/>
      <c r="R216" s="257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</row>
    <row r="217" ht="12.0" customHeight="1">
      <c r="A217" s="251"/>
      <c r="B217" s="257"/>
      <c r="C217" s="269"/>
      <c r="D217" s="270"/>
      <c r="E217" s="257"/>
      <c r="F217" s="257"/>
      <c r="G217" s="257"/>
      <c r="H217" s="257"/>
      <c r="I217" s="257"/>
      <c r="J217" s="257"/>
      <c r="K217" s="257"/>
      <c r="L217" s="257"/>
      <c r="M217" s="257"/>
      <c r="N217" s="271"/>
      <c r="O217" s="266"/>
      <c r="P217" s="257"/>
      <c r="Q217" s="257"/>
      <c r="R217" s="257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</row>
    <row r="218" ht="12.0" customHeight="1">
      <c r="A218" s="251"/>
      <c r="B218" s="257"/>
      <c r="C218" s="269"/>
      <c r="D218" s="270"/>
      <c r="E218" s="257"/>
      <c r="F218" s="257"/>
      <c r="G218" s="257"/>
      <c r="H218" s="257"/>
      <c r="I218" s="257"/>
      <c r="J218" s="257"/>
      <c r="K218" s="257"/>
      <c r="L218" s="257"/>
      <c r="M218" s="257"/>
      <c r="N218" s="271"/>
      <c r="O218" s="266"/>
      <c r="P218" s="257"/>
      <c r="Q218" s="257"/>
      <c r="R218" s="257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</row>
    <row r="219" ht="12.0" customHeight="1">
      <c r="A219" s="251"/>
      <c r="B219" s="257"/>
      <c r="C219" s="269"/>
      <c r="D219" s="270"/>
      <c r="E219" s="257"/>
      <c r="F219" s="257"/>
      <c r="G219" s="257"/>
      <c r="H219" s="257"/>
      <c r="I219" s="257"/>
      <c r="J219" s="257"/>
      <c r="K219" s="257"/>
      <c r="L219" s="257"/>
      <c r="M219" s="257"/>
      <c r="N219" s="271"/>
      <c r="O219" s="266"/>
      <c r="P219" s="257"/>
      <c r="Q219" s="257"/>
      <c r="R219" s="257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</row>
    <row r="220" ht="12.0" customHeight="1">
      <c r="A220" s="251"/>
      <c r="B220" s="257"/>
      <c r="C220" s="269"/>
      <c r="D220" s="270"/>
      <c r="E220" s="257"/>
      <c r="F220" s="257"/>
      <c r="G220" s="257"/>
      <c r="H220" s="257"/>
      <c r="I220" s="257"/>
      <c r="J220" s="257"/>
      <c r="K220" s="257"/>
      <c r="L220" s="257"/>
      <c r="M220" s="257"/>
      <c r="N220" s="271"/>
      <c r="O220" s="266"/>
      <c r="P220" s="257"/>
      <c r="Q220" s="257"/>
      <c r="R220" s="257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</row>
    <row r="221" ht="12.0" customHeight="1">
      <c r="A221" s="251"/>
      <c r="B221" s="257"/>
      <c r="C221" s="269"/>
      <c r="D221" s="270"/>
      <c r="E221" s="257"/>
      <c r="F221" s="257"/>
      <c r="G221" s="257"/>
      <c r="H221" s="257"/>
      <c r="I221" s="257"/>
      <c r="J221" s="257"/>
      <c r="K221" s="257"/>
      <c r="L221" s="257"/>
      <c r="M221" s="257"/>
      <c r="N221" s="271"/>
      <c r="O221" s="266"/>
      <c r="P221" s="257"/>
      <c r="Q221" s="257"/>
      <c r="R221" s="257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</row>
    <row r="222" ht="12.0" customHeight="1">
      <c r="A222" s="251"/>
      <c r="B222" s="257"/>
      <c r="C222" s="269"/>
      <c r="D222" s="270"/>
      <c r="E222" s="257"/>
      <c r="F222" s="257"/>
      <c r="G222" s="257"/>
      <c r="H222" s="257"/>
      <c r="I222" s="257"/>
      <c r="J222" s="257"/>
      <c r="K222" s="257"/>
      <c r="L222" s="257"/>
      <c r="M222" s="257"/>
      <c r="N222" s="271"/>
      <c r="O222" s="266"/>
      <c r="P222" s="257"/>
      <c r="Q222" s="257"/>
      <c r="R222" s="257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</row>
    <row r="223" ht="12.0" customHeight="1">
      <c r="A223" s="251"/>
      <c r="B223" s="257"/>
      <c r="C223" s="269"/>
      <c r="D223" s="270"/>
      <c r="E223" s="257"/>
      <c r="F223" s="257"/>
      <c r="G223" s="257"/>
      <c r="H223" s="257"/>
      <c r="I223" s="257"/>
      <c r="J223" s="257"/>
      <c r="K223" s="257"/>
      <c r="L223" s="257"/>
      <c r="M223" s="257"/>
      <c r="N223" s="271"/>
      <c r="O223" s="266"/>
      <c r="P223" s="257"/>
      <c r="Q223" s="257"/>
      <c r="R223" s="257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</row>
    <row r="224" ht="12.0" customHeight="1">
      <c r="A224" s="251"/>
      <c r="B224" s="257"/>
      <c r="C224" s="269"/>
      <c r="D224" s="270"/>
      <c r="E224" s="257"/>
      <c r="F224" s="257"/>
      <c r="G224" s="257"/>
      <c r="H224" s="257"/>
      <c r="I224" s="257"/>
      <c r="J224" s="257"/>
      <c r="K224" s="257"/>
      <c r="L224" s="257"/>
      <c r="M224" s="257"/>
      <c r="N224" s="271"/>
      <c r="O224" s="266"/>
      <c r="P224" s="257"/>
      <c r="Q224" s="257"/>
      <c r="R224" s="257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</row>
    <row r="225" ht="12.0" customHeight="1">
      <c r="A225" s="251"/>
      <c r="B225" s="257"/>
      <c r="C225" s="269"/>
      <c r="D225" s="270"/>
      <c r="E225" s="257"/>
      <c r="F225" s="257"/>
      <c r="G225" s="257"/>
      <c r="H225" s="257"/>
      <c r="I225" s="257"/>
      <c r="J225" s="257"/>
      <c r="K225" s="257"/>
      <c r="L225" s="257"/>
      <c r="M225" s="257"/>
      <c r="N225" s="271"/>
      <c r="O225" s="266"/>
      <c r="P225" s="257"/>
      <c r="Q225" s="257"/>
      <c r="R225" s="257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</row>
    <row r="226" ht="12.0" customHeight="1">
      <c r="A226" s="251"/>
      <c r="B226" s="257"/>
      <c r="C226" s="269"/>
      <c r="D226" s="270"/>
      <c r="E226" s="257"/>
      <c r="F226" s="257"/>
      <c r="G226" s="257"/>
      <c r="H226" s="257"/>
      <c r="I226" s="257"/>
      <c r="J226" s="257"/>
      <c r="K226" s="257"/>
      <c r="L226" s="257"/>
      <c r="M226" s="257"/>
      <c r="N226" s="271"/>
      <c r="O226" s="266"/>
      <c r="P226" s="257"/>
      <c r="Q226" s="257"/>
      <c r="R226" s="257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</row>
    <row r="227" ht="12.0" customHeight="1">
      <c r="A227" s="251"/>
      <c r="B227" s="257"/>
      <c r="C227" s="269"/>
      <c r="D227" s="270"/>
      <c r="E227" s="257"/>
      <c r="F227" s="257"/>
      <c r="G227" s="257"/>
      <c r="H227" s="257"/>
      <c r="I227" s="257"/>
      <c r="J227" s="257"/>
      <c r="K227" s="257"/>
      <c r="L227" s="257"/>
      <c r="M227" s="257"/>
      <c r="N227" s="271"/>
      <c r="O227" s="266"/>
      <c r="P227" s="257"/>
      <c r="Q227" s="257"/>
      <c r="R227" s="257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</row>
    <row r="228" ht="12.0" customHeight="1">
      <c r="A228" s="251"/>
      <c r="B228" s="257"/>
      <c r="C228" s="269"/>
      <c r="D228" s="270"/>
      <c r="E228" s="257"/>
      <c r="F228" s="257"/>
      <c r="G228" s="257"/>
      <c r="H228" s="257"/>
      <c r="I228" s="257"/>
      <c r="J228" s="257"/>
      <c r="K228" s="257"/>
      <c r="L228" s="257"/>
      <c r="M228" s="257"/>
      <c r="N228" s="271"/>
      <c r="O228" s="266"/>
      <c r="P228" s="257"/>
      <c r="Q228" s="257"/>
      <c r="R228" s="257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</row>
    <row r="229" ht="12.0" customHeight="1">
      <c r="A229" s="251"/>
      <c r="B229" s="257"/>
      <c r="C229" s="269"/>
      <c r="D229" s="270"/>
      <c r="E229" s="257"/>
      <c r="F229" s="257"/>
      <c r="G229" s="257"/>
      <c r="H229" s="257"/>
      <c r="I229" s="257"/>
      <c r="J229" s="257"/>
      <c r="K229" s="257"/>
      <c r="L229" s="257"/>
      <c r="M229" s="257"/>
      <c r="N229" s="271"/>
      <c r="O229" s="266"/>
      <c r="P229" s="257"/>
      <c r="Q229" s="257"/>
      <c r="R229" s="257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</row>
    <row r="230" ht="12.0" customHeight="1">
      <c r="A230" s="251"/>
      <c r="B230" s="257"/>
      <c r="C230" s="269"/>
      <c r="D230" s="270"/>
      <c r="E230" s="257"/>
      <c r="F230" s="257"/>
      <c r="G230" s="257"/>
      <c r="H230" s="257"/>
      <c r="I230" s="257"/>
      <c r="J230" s="257"/>
      <c r="K230" s="257"/>
      <c r="L230" s="257"/>
      <c r="M230" s="257"/>
      <c r="N230" s="271"/>
      <c r="O230" s="266"/>
      <c r="P230" s="257"/>
      <c r="Q230" s="257"/>
      <c r="R230" s="257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</row>
    <row r="231" ht="12.0" customHeight="1">
      <c r="A231" s="251"/>
      <c r="B231" s="257"/>
      <c r="C231" s="269"/>
      <c r="D231" s="270"/>
      <c r="E231" s="257"/>
      <c r="F231" s="257"/>
      <c r="G231" s="257"/>
      <c r="H231" s="257"/>
      <c r="I231" s="257"/>
      <c r="J231" s="257"/>
      <c r="K231" s="257"/>
      <c r="L231" s="257"/>
      <c r="M231" s="257"/>
      <c r="N231" s="271"/>
      <c r="O231" s="266"/>
      <c r="P231" s="257"/>
      <c r="Q231" s="257"/>
      <c r="R231" s="257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</row>
    <row r="232" ht="12.0" customHeight="1">
      <c r="A232" s="251"/>
      <c r="B232" s="257"/>
      <c r="C232" s="269"/>
      <c r="D232" s="270"/>
      <c r="E232" s="257"/>
      <c r="F232" s="257"/>
      <c r="G232" s="257"/>
      <c r="H232" s="257"/>
      <c r="I232" s="257"/>
      <c r="J232" s="257"/>
      <c r="K232" s="257"/>
      <c r="L232" s="257"/>
      <c r="M232" s="257"/>
      <c r="N232" s="271"/>
      <c r="O232" s="266"/>
      <c r="P232" s="257"/>
      <c r="Q232" s="257"/>
      <c r="R232" s="257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</row>
    <row r="233" ht="12.0" customHeight="1">
      <c r="A233" s="251"/>
      <c r="B233" s="257"/>
      <c r="C233" s="269"/>
      <c r="D233" s="270"/>
      <c r="E233" s="257"/>
      <c r="F233" s="257"/>
      <c r="G233" s="257"/>
      <c r="H233" s="257"/>
      <c r="I233" s="257"/>
      <c r="J233" s="257"/>
      <c r="K233" s="257"/>
      <c r="L233" s="257"/>
      <c r="M233" s="257"/>
      <c r="N233" s="271"/>
      <c r="O233" s="266"/>
      <c r="P233" s="257"/>
      <c r="Q233" s="257"/>
      <c r="R233" s="257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</row>
    <row r="234" ht="12.0" customHeight="1">
      <c r="A234" s="251"/>
      <c r="B234" s="257"/>
      <c r="C234" s="269"/>
      <c r="D234" s="270"/>
      <c r="E234" s="257"/>
      <c r="F234" s="257"/>
      <c r="G234" s="257"/>
      <c r="H234" s="257"/>
      <c r="I234" s="257"/>
      <c r="J234" s="257"/>
      <c r="K234" s="257"/>
      <c r="L234" s="257"/>
      <c r="M234" s="257"/>
      <c r="N234" s="271"/>
      <c r="O234" s="266"/>
      <c r="P234" s="257"/>
      <c r="Q234" s="257"/>
      <c r="R234" s="257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</row>
    <row r="235" ht="15.75" customHeight="1">
      <c r="A235" s="251"/>
      <c r="B235" s="251"/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</row>
    <row r="236" ht="15.75" customHeight="1">
      <c r="A236" s="251"/>
      <c r="B236" s="251"/>
      <c r="C236" s="251"/>
      <c r="D236" s="251"/>
      <c r="E236" s="251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</row>
    <row r="237" ht="15.75" customHeight="1">
      <c r="A237" s="251"/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</row>
    <row r="238" ht="15.75" customHeight="1">
      <c r="A238" s="251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</row>
    <row r="239" ht="15.75" customHeight="1">
      <c r="A239" s="251"/>
      <c r="B239" s="251"/>
      <c r="C239" s="251"/>
      <c r="D239" s="251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</row>
    <row r="240" ht="15.75" customHeight="1">
      <c r="A240" s="251"/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</row>
    <row r="241" ht="15.75" customHeight="1">
      <c r="A241" s="251"/>
      <c r="B241" s="251"/>
      <c r="C241" s="251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</row>
    <row r="242" ht="15.75" customHeight="1">
      <c r="A242" s="251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</row>
    <row r="243" ht="15.75" customHeight="1">
      <c r="A243" s="251"/>
      <c r="B243" s="251"/>
      <c r="C243" s="251"/>
      <c r="D243" s="251"/>
      <c r="E243" s="251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</row>
    <row r="244" ht="15.75" customHeight="1">
      <c r="A244" s="251"/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</row>
    <row r="245" ht="15.75" customHeight="1">
      <c r="A245" s="251"/>
      <c r="B245" s="251"/>
      <c r="C245" s="251"/>
      <c r="D245" s="251"/>
      <c r="E245" s="251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</row>
    <row r="246" ht="15.75" customHeight="1">
      <c r="A246" s="251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</row>
    <row r="247" ht="15.75" customHeight="1">
      <c r="A247" s="251"/>
      <c r="B247" s="251"/>
      <c r="C247" s="251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</row>
    <row r="248" ht="15.75" customHeight="1">
      <c r="A248" s="251"/>
      <c r="B248" s="251"/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</row>
    <row r="249" ht="15.75" customHeight="1">
      <c r="A249" s="251"/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</row>
    <row r="250" ht="15.75" customHeight="1">
      <c r="A250" s="251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</row>
    <row r="251" ht="15.75" customHeight="1">
      <c r="A251" s="251"/>
      <c r="B251" s="251"/>
      <c r="C251" s="251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</row>
    <row r="252" ht="15.75" customHeight="1">
      <c r="A252" s="251"/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</row>
    <row r="253" ht="15.75" customHeight="1">
      <c r="A253" s="251"/>
      <c r="B253" s="251"/>
      <c r="C253" s="251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</row>
    <row r="254" ht="15.75" customHeight="1">
      <c r="A254" s="251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</row>
    <row r="255" ht="15.75" customHeight="1">
      <c r="A255" s="251"/>
      <c r="B255" s="251"/>
      <c r="C255" s="251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</row>
    <row r="256" ht="15.75" customHeight="1">
      <c r="A256" s="251"/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</row>
    <row r="257" ht="15.75" customHeight="1">
      <c r="A257" s="251"/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</row>
    <row r="258" ht="15.75" customHeight="1">
      <c r="A258" s="251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</row>
    <row r="259" ht="15.75" customHeight="1">
      <c r="A259" s="251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</row>
    <row r="260" ht="15.75" customHeight="1">
      <c r="A260" s="251"/>
      <c r="B260" s="251"/>
      <c r="C260" s="251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</row>
    <row r="261" ht="15.75" customHeight="1">
      <c r="A261" s="251"/>
      <c r="B261" s="251"/>
      <c r="C261" s="251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</row>
    <row r="262" ht="15.75" customHeight="1">
      <c r="A262" s="251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</row>
    <row r="263" ht="15.75" customHeight="1">
      <c r="A263" s="251"/>
      <c r="B263" s="251"/>
      <c r="C263" s="251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</row>
    <row r="264" ht="15.75" customHeight="1">
      <c r="A264" s="251"/>
      <c r="B264" s="251"/>
      <c r="C264" s="251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</row>
    <row r="265" ht="15.75" customHeight="1">
      <c r="A265" s="251"/>
      <c r="B265" s="251"/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</row>
    <row r="266" ht="15.75" customHeight="1">
      <c r="A266" s="251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</row>
    <row r="267" ht="15.75" customHeight="1">
      <c r="A267" s="251"/>
      <c r="B267" s="251"/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</row>
    <row r="268" ht="15.75" customHeight="1">
      <c r="A268" s="251"/>
      <c r="B268" s="251"/>
      <c r="C268" s="251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</row>
    <row r="269" ht="15.75" customHeight="1">
      <c r="A269" s="251"/>
      <c r="B269" s="251"/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</row>
    <row r="270" ht="15.75" customHeight="1">
      <c r="A270" s="251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</row>
    <row r="271" ht="15.75" customHeight="1">
      <c r="A271" s="251"/>
      <c r="B271" s="251"/>
      <c r="C271" s="251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</row>
    <row r="272" ht="15.75" customHeight="1">
      <c r="A272" s="251"/>
      <c r="B272" s="251"/>
      <c r="C272" s="251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</row>
    <row r="273" ht="15.75" customHeight="1">
      <c r="A273" s="251"/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</row>
    <row r="274" ht="15.75" customHeight="1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</row>
    <row r="275" ht="15.75" customHeight="1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</row>
    <row r="276" ht="15.75" customHeight="1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</row>
    <row r="277" ht="15.75" customHeight="1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</row>
    <row r="278" ht="15.75" customHeight="1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</row>
    <row r="279" ht="15.75" customHeight="1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</row>
    <row r="280" ht="15.75" customHeight="1">
      <c r="A280" s="251"/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</row>
    <row r="281" ht="15.75" customHeight="1">
      <c r="A281" s="251"/>
      <c r="B281" s="251"/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</row>
    <row r="282" ht="15.75" customHeight="1">
      <c r="A282" s="251"/>
      <c r="B282" s="251"/>
      <c r="C282" s="251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</row>
    <row r="283" ht="15.75" customHeight="1">
      <c r="A283" s="251"/>
      <c r="B283" s="251"/>
      <c r="C283" s="251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</row>
    <row r="284" ht="15.75" customHeight="1">
      <c r="A284" s="251"/>
      <c r="B284" s="251"/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</row>
    <row r="285" ht="15.75" customHeight="1">
      <c r="A285" s="251"/>
      <c r="B285" s="251"/>
      <c r="C285" s="251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</row>
    <row r="286" ht="15.75" customHeight="1">
      <c r="A286" s="251"/>
      <c r="B286" s="251"/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</row>
    <row r="287" ht="15.75" customHeight="1">
      <c r="A287" s="251"/>
      <c r="B287" s="251"/>
      <c r="C287" s="251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</row>
    <row r="288" ht="15.75" customHeight="1">
      <c r="A288" s="251"/>
      <c r="B288" s="251"/>
      <c r="C288" s="251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</row>
    <row r="289" ht="15.75" customHeight="1">
      <c r="A289" s="251"/>
      <c r="B289" s="251"/>
      <c r="C289" s="251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</row>
    <row r="290" ht="15.75" customHeight="1">
      <c r="A290" s="251"/>
      <c r="B290" s="251"/>
      <c r="C290" s="251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</row>
    <row r="291" ht="15.75" customHeight="1">
      <c r="A291" s="251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</row>
    <row r="292" ht="15.75" customHeight="1">
      <c r="A292" s="251"/>
      <c r="B292" s="251"/>
      <c r="C292" s="251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</row>
    <row r="293" ht="15.75" customHeight="1">
      <c r="A293" s="251"/>
      <c r="B293" s="251"/>
      <c r="C293" s="251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</row>
    <row r="294" ht="15.75" customHeight="1">
      <c r="A294" s="251"/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</row>
    <row r="295" ht="15.75" customHeight="1">
      <c r="A295" s="251"/>
      <c r="B295" s="251"/>
      <c r="C295" s="251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</row>
    <row r="296" ht="15.75" customHeight="1">
      <c r="A296" s="251"/>
      <c r="B296" s="251"/>
      <c r="C296" s="251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</row>
    <row r="297" ht="15.75" customHeight="1">
      <c r="A297" s="251"/>
      <c r="B297" s="251"/>
      <c r="C297" s="251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</row>
    <row r="298" ht="15.75" customHeight="1">
      <c r="A298" s="251"/>
      <c r="B298" s="251"/>
      <c r="C298" s="251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</row>
    <row r="299" ht="15.75" customHeight="1">
      <c r="A299" s="251"/>
      <c r="B299" s="251"/>
      <c r="C299" s="251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</row>
    <row r="300" ht="15.75" customHeight="1">
      <c r="A300" s="251"/>
      <c r="B300" s="251"/>
      <c r="C300" s="251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</row>
    <row r="301" ht="15.75" customHeight="1">
      <c r="A301" s="251"/>
      <c r="B301" s="251"/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</row>
    <row r="302" ht="15.75" customHeight="1">
      <c r="A302" s="251"/>
      <c r="B302" s="251"/>
      <c r="C302" s="251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</row>
    <row r="303" ht="15.75" customHeight="1">
      <c r="A303" s="251"/>
      <c r="B303" s="251"/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</row>
    <row r="304" ht="15.75" customHeight="1">
      <c r="A304" s="251"/>
      <c r="B304" s="251"/>
      <c r="C304" s="251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</row>
    <row r="305" ht="15.75" customHeight="1">
      <c r="A305" s="251"/>
      <c r="B305" s="251"/>
      <c r="C305" s="251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</row>
    <row r="306" ht="15.75" customHeight="1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</row>
    <row r="307" ht="15.75" customHeight="1">
      <c r="A307" s="251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</row>
    <row r="308" ht="15.75" customHeight="1">
      <c r="A308" s="251"/>
      <c r="B308" s="251"/>
      <c r="C308" s="251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</row>
    <row r="309" ht="15.75" customHeight="1">
      <c r="A309" s="251"/>
      <c r="B309" s="251"/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</row>
    <row r="310" ht="15.75" customHeight="1">
      <c r="A310" s="251"/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</row>
    <row r="311" ht="15.75" customHeight="1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</row>
    <row r="312" ht="15.75" customHeight="1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</row>
    <row r="313" ht="15.75" customHeight="1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</row>
    <row r="314" ht="15.75" customHeight="1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</row>
    <row r="315" ht="15.75" customHeight="1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</row>
    <row r="316" ht="15.75" customHeight="1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</row>
    <row r="317" ht="15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</row>
    <row r="318" ht="15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</row>
    <row r="319" ht="15.75" customHeight="1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</row>
    <row r="320" ht="15.75" customHeight="1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</row>
    <row r="321" ht="15.75" customHeight="1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</row>
    <row r="322" ht="15.75" customHeight="1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</row>
    <row r="323" ht="15.75" customHeight="1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</row>
    <row r="324" ht="15.75" customHeight="1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</row>
    <row r="325" ht="15.75" customHeight="1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</row>
    <row r="326" ht="15.75" customHeight="1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</row>
    <row r="327" ht="15.75" customHeight="1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</row>
    <row r="328" ht="15.75" customHeight="1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</row>
    <row r="329" ht="15.75" customHeight="1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</row>
    <row r="330" ht="15.75" customHeight="1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</row>
    <row r="331" ht="15.75" customHeight="1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</row>
    <row r="332" ht="15.75" customHeight="1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</row>
    <row r="333" ht="15.75" customHeight="1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</row>
    <row r="334" ht="15.75" customHeight="1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</row>
    <row r="335" ht="15.75" customHeight="1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</row>
    <row r="336" ht="15.75" customHeight="1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</row>
    <row r="337" ht="15.75" customHeight="1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</row>
    <row r="338" ht="15.75" customHeight="1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</row>
    <row r="339" ht="15.75" customHeight="1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</row>
    <row r="340" ht="15.75" customHeight="1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</row>
    <row r="341" ht="15.75" customHeight="1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</row>
    <row r="342" ht="15.75" customHeight="1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</row>
    <row r="343" ht="15.75" customHeight="1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</row>
    <row r="344" ht="15.75" customHeight="1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</row>
    <row r="345" ht="15.75" customHeight="1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</row>
    <row r="346" ht="15.75" customHeight="1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</row>
    <row r="347" ht="15.75" customHeight="1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</row>
    <row r="348" ht="15.75" customHeight="1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</row>
    <row r="349" ht="15.75" customHeight="1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</row>
    <row r="350" ht="15.75" customHeight="1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</row>
    <row r="351" ht="15.75" customHeight="1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</row>
    <row r="352" ht="15.75" customHeight="1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</row>
    <row r="353" ht="15.75" customHeight="1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</row>
    <row r="354" ht="15.75" customHeight="1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</row>
    <row r="355" ht="15.75" customHeight="1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</row>
    <row r="356" ht="15.75" customHeight="1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</row>
    <row r="357" ht="15.75" customHeight="1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</row>
    <row r="358" ht="15.75" customHeight="1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</row>
    <row r="359" ht="15.75" customHeight="1">
      <c r="A359" s="251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</row>
    <row r="360" ht="15.75" customHeight="1">
      <c r="A360" s="251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</row>
    <row r="361" ht="15.75" customHeight="1">
      <c r="A361" s="251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</row>
    <row r="362" ht="15.75" customHeight="1">
      <c r="A362" s="251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</row>
    <row r="363" ht="15.75" customHeight="1">
      <c r="A363" s="251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</row>
    <row r="364" ht="15.75" customHeight="1">
      <c r="A364" s="251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</row>
    <row r="365" ht="15.75" customHeight="1">
      <c r="A365" s="251"/>
      <c r="B365" s="251"/>
      <c r="C365" s="251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</row>
    <row r="366" ht="15.75" customHeight="1">
      <c r="A366" s="251"/>
      <c r="B366" s="251"/>
      <c r="C366" s="251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</row>
    <row r="367" ht="15.75" customHeight="1">
      <c r="A367" s="251"/>
      <c r="B367" s="251"/>
      <c r="C367" s="251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</row>
    <row r="368" ht="15.75" customHeight="1">
      <c r="A368" s="251"/>
      <c r="B368" s="251"/>
      <c r="C368" s="251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</row>
    <row r="369" ht="15.75" customHeight="1">
      <c r="A369" s="251"/>
      <c r="B369" s="251"/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</row>
    <row r="370" ht="15.75" customHeight="1">
      <c r="A370" s="251"/>
      <c r="B370" s="251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</row>
    <row r="371" ht="15.75" customHeight="1">
      <c r="A371" s="251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</row>
    <row r="372" ht="15.75" customHeight="1">
      <c r="A372" s="251"/>
      <c r="B372" s="251"/>
      <c r="C372" s="251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</row>
    <row r="373" ht="15.75" customHeight="1">
      <c r="A373" s="251"/>
      <c r="B373" s="251"/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</row>
    <row r="374" ht="15.75" customHeight="1">
      <c r="A374" s="251"/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</row>
    <row r="375" ht="15.75" customHeight="1">
      <c r="A375" s="251"/>
      <c r="B375" s="251"/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</row>
    <row r="376" ht="15.75" customHeight="1">
      <c r="A376" s="251"/>
      <c r="B376" s="251"/>
      <c r="C376" s="251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</row>
    <row r="377" ht="15.75" customHeight="1">
      <c r="A377" s="251"/>
      <c r="B377" s="251"/>
      <c r="C377" s="251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</row>
    <row r="378" ht="15.75" customHeight="1">
      <c r="A378" s="251"/>
      <c r="B378" s="251"/>
      <c r="C378" s="251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</row>
    <row r="379" ht="15.75" customHeight="1">
      <c r="A379" s="251"/>
      <c r="B379" s="251"/>
      <c r="C379" s="251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</row>
    <row r="380" ht="15.75" customHeight="1">
      <c r="A380" s="251"/>
      <c r="B380" s="251"/>
      <c r="C380" s="251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</row>
    <row r="381" ht="15.75" customHeight="1">
      <c r="A381" s="251"/>
      <c r="B381" s="251"/>
      <c r="C381" s="251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</row>
    <row r="382" ht="15.75" customHeight="1">
      <c r="A382" s="251"/>
      <c r="B382" s="251"/>
      <c r="C382" s="251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</row>
    <row r="383" ht="15.75" customHeight="1">
      <c r="A383" s="251"/>
      <c r="B383" s="251"/>
      <c r="C383" s="251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</row>
    <row r="384" ht="15.75" customHeight="1">
      <c r="A384" s="251"/>
      <c r="B384" s="251"/>
      <c r="C384" s="251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</row>
    <row r="385" ht="15.75" customHeight="1">
      <c r="A385" s="251"/>
      <c r="B385" s="251"/>
      <c r="C385" s="251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</row>
    <row r="386" ht="15.75" customHeight="1">
      <c r="A386" s="251"/>
      <c r="B386" s="251"/>
      <c r="C386" s="251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</row>
    <row r="387" ht="15.75" customHeight="1">
      <c r="A387" s="251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</row>
    <row r="388" ht="15.75" customHeight="1">
      <c r="A388" s="251"/>
      <c r="B388" s="251"/>
      <c r="C388" s="251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</row>
    <row r="389" ht="15.75" customHeight="1">
      <c r="A389" s="251"/>
      <c r="B389" s="251"/>
      <c r="C389" s="251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</row>
    <row r="390" ht="15.75" customHeight="1">
      <c r="A390" s="251"/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</row>
    <row r="391" ht="15.75" customHeight="1">
      <c r="A391" s="251"/>
      <c r="B391" s="251"/>
      <c r="C391" s="251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</row>
    <row r="392" ht="15.75" customHeight="1">
      <c r="A392" s="251"/>
      <c r="B392" s="251"/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</row>
    <row r="393" ht="15.75" customHeight="1">
      <c r="A393" s="251"/>
      <c r="B393" s="251"/>
      <c r="C393" s="251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</row>
    <row r="394" ht="15.75" customHeight="1">
      <c r="A394" s="251"/>
      <c r="B394" s="251"/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</row>
    <row r="395" ht="15.75" customHeight="1">
      <c r="A395" s="251"/>
      <c r="B395" s="251"/>
      <c r="C395" s="251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</row>
    <row r="396" ht="15.75" customHeight="1">
      <c r="A396" s="251"/>
      <c r="B396" s="251"/>
      <c r="C396" s="251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</row>
    <row r="397" ht="15.75" customHeight="1">
      <c r="A397" s="251"/>
      <c r="B397" s="251"/>
      <c r="C397" s="251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</row>
    <row r="398" ht="15.75" customHeight="1">
      <c r="A398" s="251"/>
      <c r="B398" s="251"/>
      <c r="C398" s="251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</row>
    <row r="399" ht="15.75" customHeight="1">
      <c r="A399" s="251"/>
      <c r="B399" s="251"/>
      <c r="C399" s="251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</row>
    <row r="400" ht="15.75" customHeight="1">
      <c r="A400" s="251"/>
      <c r="B400" s="251"/>
      <c r="C400" s="251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</row>
    <row r="401" ht="15.75" customHeight="1">
      <c r="A401" s="251"/>
      <c r="B401" s="251"/>
      <c r="C401" s="251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</row>
    <row r="402" ht="15.75" customHeight="1">
      <c r="A402" s="251"/>
      <c r="B402" s="251"/>
      <c r="C402" s="251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</row>
    <row r="403" ht="15.75" customHeight="1">
      <c r="A403" s="251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</row>
    <row r="404" ht="15.75" customHeight="1">
      <c r="A404" s="251"/>
      <c r="B404" s="251"/>
      <c r="C404" s="251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</row>
    <row r="405" ht="15.75" customHeight="1">
      <c r="A405" s="251"/>
      <c r="B405" s="251"/>
      <c r="C405" s="251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</row>
    <row r="406" ht="15.75" customHeight="1">
      <c r="A406" s="251"/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</row>
    <row r="407" ht="15.75" customHeight="1">
      <c r="A407" s="251"/>
      <c r="B407" s="251"/>
      <c r="C407" s="251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</row>
    <row r="408" ht="15.75" customHeight="1">
      <c r="A408" s="251"/>
      <c r="B408" s="251"/>
      <c r="C408" s="251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</row>
    <row r="409" ht="15.75" customHeight="1">
      <c r="A409" s="251"/>
      <c r="B409" s="251"/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</row>
    <row r="410" ht="15.75" customHeight="1">
      <c r="A410" s="251"/>
      <c r="B410" s="251"/>
      <c r="C410" s="251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</row>
    <row r="411" ht="15.75" customHeight="1">
      <c r="A411" s="251"/>
      <c r="B411" s="251"/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</row>
    <row r="412" ht="15.75" customHeight="1">
      <c r="A412" s="251"/>
      <c r="B412" s="251"/>
      <c r="C412" s="251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</row>
    <row r="413" ht="15.75" customHeight="1">
      <c r="A413" s="251"/>
      <c r="B413" s="251"/>
      <c r="C413" s="251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</row>
    <row r="414" ht="15.75" customHeight="1">
      <c r="A414" s="251"/>
      <c r="B414" s="251"/>
      <c r="C414" s="251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</row>
    <row r="415" ht="15.75" customHeight="1">
      <c r="A415" s="251"/>
      <c r="B415" s="251"/>
      <c r="C415" s="251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</row>
    <row r="416" ht="15.75" customHeight="1">
      <c r="A416" s="251"/>
      <c r="B416" s="251"/>
      <c r="C416" s="251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</row>
    <row r="417" ht="15.75" customHeight="1">
      <c r="A417" s="251"/>
      <c r="B417" s="251"/>
      <c r="C417" s="251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</row>
    <row r="418" ht="15.75" customHeight="1">
      <c r="A418" s="251"/>
      <c r="B418" s="251"/>
      <c r="C418" s="251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</row>
    <row r="419" ht="15.75" customHeight="1">
      <c r="A419" s="251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</row>
    <row r="420" ht="15.75" customHeight="1">
      <c r="A420" s="251"/>
      <c r="B420" s="251"/>
      <c r="C420" s="251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</row>
    <row r="421" ht="15.75" customHeight="1">
      <c r="A421" s="251"/>
      <c r="B421" s="251"/>
      <c r="C421" s="251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</row>
    <row r="422" ht="15.75" customHeight="1">
      <c r="A422" s="251"/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</row>
    <row r="423" ht="15.75" customHeight="1">
      <c r="A423" s="251"/>
      <c r="B423" s="251"/>
      <c r="C423" s="251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</row>
    <row r="424" ht="15.75" customHeight="1">
      <c r="A424" s="251"/>
      <c r="B424" s="251"/>
      <c r="C424" s="251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</row>
    <row r="425" ht="15.75" customHeight="1">
      <c r="A425" s="251"/>
      <c r="B425" s="251"/>
      <c r="C425" s="251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</row>
    <row r="426" ht="15.75" customHeight="1">
      <c r="A426" s="251"/>
      <c r="B426" s="251"/>
      <c r="C426" s="251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</row>
    <row r="427" ht="15.75" customHeight="1">
      <c r="A427" s="251"/>
      <c r="B427" s="251"/>
      <c r="C427" s="251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</row>
    <row r="428" ht="15.75" customHeight="1">
      <c r="A428" s="251"/>
      <c r="B428" s="251"/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</row>
    <row r="429" ht="15.75" customHeight="1">
      <c r="A429" s="251"/>
      <c r="B429" s="251"/>
      <c r="C429" s="251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</row>
    <row r="430" ht="15.75" customHeight="1">
      <c r="A430" s="251"/>
      <c r="B430" s="251"/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</row>
    <row r="431" ht="15.75" customHeight="1">
      <c r="A431" s="251"/>
      <c r="B431" s="251"/>
      <c r="C431" s="251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</row>
    <row r="432" ht="15.75" customHeight="1">
      <c r="A432" s="251"/>
      <c r="B432" s="251"/>
      <c r="C432" s="251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</row>
    <row r="433" ht="15.75" customHeight="1">
      <c r="A433" s="251"/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</row>
    <row r="434" ht="15.75" customHeight="1">
      <c r="A434" s="251"/>
      <c r="B434" s="251"/>
      <c r="C434" s="251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</row>
    <row r="435" ht="15.75" customHeight="1">
      <c r="A435" s="251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</row>
    <row r="436" ht="15.75" customHeight="1">
      <c r="A436" s="251"/>
      <c r="B436" s="251"/>
      <c r="C436" s="251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</row>
    <row r="437" ht="15.75" customHeight="1">
      <c r="A437" s="251"/>
      <c r="B437" s="251"/>
      <c r="C437" s="251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</row>
    <row r="438" ht="15.75" customHeight="1">
      <c r="A438" s="251"/>
      <c r="B438" s="251"/>
      <c r="C438" s="251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</row>
    <row r="439" ht="15.75" customHeight="1">
      <c r="A439" s="251"/>
      <c r="B439" s="251"/>
      <c r="C439" s="251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</row>
    <row r="440" ht="15.75" customHeight="1">
      <c r="A440" s="251"/>
      <c r="B440" s="251"/>
      <c r="C440" s="251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</row>
    <row r="441" ht="15.75" customHeight="1">
      <c r="A441" s="251"/>
      <c r="B441" s="251"/>
      <c r="C441" s="251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</row>
    <row r="442" ht="15.75" customHeight="1">
      <c r="A442" s="251"/>
      <c r="B442" s="251"/>
      <c r="C442" s="251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</row>
    <row r="443" ht="15.75" customHeight="1">
      <c r="A443" s="251"/>
      <c r="B443" s="251"/>
      <c r="C443" s="251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</row>
    <row r="444" ht="15.75" customHeight="1">
      <c r="A444" s="251"/>
      <c r="B444" s="251"/>
      <c r="C444" s="251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</row>
    <row r="445" ht="15.75" customHeight="1">
      <c r="A445" s="251"/>
      <c r="B445" s="251"/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</row>
    <row r="446" ht="15.75" customHeight="1">
      <c r="A446" s="251"/>
      <c r="B446" s="251"/>
      <c r="C446" s="251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</row>
    <row r="447" ht="15.75" customHeight="1">
      <c r="A447" s="251"/>
      <c r="B447" s="251"/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</row>
    <row r="448" ht="15.75" customHeight="1">
      <c r="A448" s="251"/>
      <c r="B448" s="251"/>
      <c r="C448" s="251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</row>
    <row r="449" ht="15.75" customHeight="1">
      <c r="A449" s="251"/>
      <c r="B449" s="251"/>
      <c r="C449" s="251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</row>
    <row r="450" ht="15.75" customHeight="1">
      <c r="A450" s="251"/>
      <c r="B450" s="251"/>
      <c r="C450" s="251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</row>
    <row r="451" ht="15.75" customHeight="1">
      <c r="A451" s="251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</row>
    <row r="452" ht="15.75" customHeight="1">
      <c r="A452" s="251"/>
      <c r="B452" s="251"/>
      <c r="C452" s="251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</row>
    <row r="453" ht="15.75" customHeight="1">
      <c r="A453" s="251"/>
      <c r="B453" s="251"/>
      <c r="C453" s="251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</row>
    <row r="454" ht="15.75" customHeight="1">
      <c r="A454" s="251"/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</row>
    <row r="455" ht="15.75" customHeight="1">
      <c r="A455" s="251"/>
      <c r="B455" s="251"/>
      <c r="C455" s="251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</row>
    <row r="456" ht="15.75" customHeight="1">
      <c r="A456" s="251"/>
      <c r="B456" s="251"/>
      <c r="C456" s="251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</row>
    <row r="457" ht="15.75" customHeight="1">
      <c r="A457" s="251"/>
      <c r="B457" s="251"/>
      <c r="C457" s="251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</row>
    <row r="458" ht="15.75" customHeight="1">
      <c r="A458" s="251"/>
      <c r="B458" s="251"/>
      <c r="C458" s="251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</row>
    <row r="459" ht="15.75" customHeight="1">
      <c r="A459" s="251"/>
      <c r="B459" s="251"/>
      <c r="C459" s="251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</row>
    <row r="460" ht="15.75" customHeight="1">
      <c r="A460" s="251"/>
      <c r="B460" s="251"/>
      <c r="C460" s="251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</row>
    <row r="461" ht="15.75" customHeight="1">
      <c r="A461" s="251"/>
      <c r="B461" s="251"/>
      <c r="C461" s="251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</row>
    <row r="462" ht="15.75" customHeight="1">
      <c r="A462" s="251"/>
      <c r="B462" s="251"/>
      <c r="C462" s="251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</row>
    <row r="463" ht="15.75" customHeight="1">
      <c r="A463" s="251"/>
      <c r="B463" s="251"/>
      <c r="C463" s="251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</row>
    <row r="464" ht="15.75" customHeight="1">
      <c r="A464" s="251"/>
      <c r="B464" s="251"/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</row>
    <row r="465" ht="15.75" customHeight="1">
      <c r="A465" s="251"/>
      <c r="B465" s="251"/>
      <c r="C465" s="251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</row>
    <row r="466" ht="15.75" customHeight="1">
      <c r="A466" s="251"/>
      <c r="B466" s="251"/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</row>
    <row r="467" ht="15.75" customHeight="1">
      <c r="A467" s="251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</row>
    <row r="468" ht="15.75" customHeight="1">
      <c r="A468" s="251"/>
      <c r="B468" s="251"/>
      <c r="C468" s="251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</row>
    <row r="469" ht="15.75" customHeight="1">
      <c r="A469" s="251"/>
      <c r="B469" s="251"/>
      <c r="C469" s="251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</row>
    <row r="470" ht="15.75" customHeight="1">
      <c r="A470" s="251"/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</row>
    <row r="471" ht="15.75" customHeight="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</row>
    <row r="472" ht="15.75" customHeight="1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</row>
    <row r="473" ht="15.75" customHeight="1">
      <c r="A473" s="251"/>
      <c r="B473" s="251"/>
      <c r="C473" s="251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</row>
    <row r="474" ht="15.75" customHeight="1">
      <c r="A474" s="251"/>
      <c r="B474" s="251"/>
      <c r="C474" s="251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</row>
    <row r="475" ht="15.75" customHeight="1">
      <c r="A475" s="251"/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</row>
    <row r="476" ht="15.75" customHeight="1">
      <c r="A476" s="251"/>
      <c r="B476" s="251"/>
      <c r="C476" s="251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</row>
    <row r="477" ht="15.75" customHeight="1">
      <c r="A477" s="251"/>
      <c r="B477" s="251"/>
      <c r="C477" s="251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</row>
    <row r="478" ht="15.75" customHeight="1">
      <c r="A478" s="251"/>
      <c r="B478" s="251"/>
      <c r="C478" s="251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</row>
    <row r="479" ht="15.75" customHeight="1">
      <c r="A479" s="251"/>
      <c r="B479" s="251"/>
      <c r="C479" s="251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</row>
    <row r="480" ht="15.75" customHeight="1">
      <c r="A480" s="251"/>
      <c r="B480" s="251"/>
      <c r="C480" s="251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</row>
    <row r="481" ht="15.75" customHeight="1">
      <c r="A481" s="251"/>
      <c r="B481" s="251"/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</row>
    <row r="482" ht="15.75" customHeight="1">
      <c r="A482" s="251"/>
      <c r="B482" s="251"/>
      <c r="C482" s="251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</row>
    <row r="483" ht="15.75" customHeight="1">
      <c r="A483" s="251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</row>
    <row r="484" ht="15.75" customHeight="1">
      <c r="A484" s="251"/>
      <c r="B484" s="251"/>
      <c r="C484" s="251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</row>
    <row r="485" ht="15.75" customHeight="1">
      <c r="A485" s="251"/>
      <c r="B485" s="251"/>
      <c r="C485" s="251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</row>
    <row r="486" ht="15.75" customHeight="1">
      <c r="A486" s="251"/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</row>
    <row r="487" ht="15.75" customHeight="1">
      <c r="A487" s="251"/>
      <c r="B487" s="251"/>
      <c r="C487" s="251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</row>
    <row r="488" ht="15.75" customHeight="1">
      <c r="A488" s="251"/>
      <c r="B488" s="251"/>
      <c r="C488" s="251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</row>
    <row r="489" ht="15.75" customHeight="1">
      <c r="A489" s="251"/>
      <c r="B489" s="251"/>
      <c r="C489" s="251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</row>
    <row r="490" ht="15.75" customHeight="1">
      <c r="A490" s="251"/>
      <c r="B490" s="251"/>
      <c r="C490" s="251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</row>
    <row r="491" ht="15.75" customHeight="1">
      <c r="A491" s="251"/>
      <c r="B491" s="251"/>
      <c r="C491" s="251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</row>
    <row r="492" ht="15.75" customHeight="1">
      <c r="A492" s="251"/>
      <c r="B492" s="251"/>
      <c r="C492" s="251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</row>
    <row r="493" ht="15.75" customHeight="1">
      <c r="A493" s="251"/>
      <c r="B493" s="251"/>
      <c r="C493" s="251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</row>
    <row r="494" ht="15.75" customHeight="1">
      <c r="A494" s="251"/>
      <c r="B494" s="251"/>
      <c r="C494" s="251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</row>
    <row r="495" ht="15.75" customHeight="1">
      <c r="A495" s="251"/>
      <c r="B495" s="251"/>
      <c r="C495" s="251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</row>
    <row r="496" ht="15.75" customHeight="1">
      <c r="A496" s="251"/>
      <c r="B496" s="251"/>
      <c r="C496" s="251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</row>
    <row r="497" ht="15.75" customHeight="1">
      <c r="A497" s="251"/>
      <c r="B497" s="251"/>
      <c r="C497" s="251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</row>
    <row r="498" ht="15.75" customHeight="1">
      <c r="A498" s="251"/>
      <c r="B498" s="251"/>
      <c r="C498" s="251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</row>
    <row r="499" ht="15.75" customHeight="1">
      <c r="A499" s="251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</row>
    <row r="500" ht="15.75" customHeight="1">
      <c r="A500" s="251"/>
      <c r="B500" s="251"/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</row>
    <row r="501" ht="15.75" customHeight="1">
      <c r="A501" s="251"/>
      <c r="B501" s="251"/>
      <c r="C501" s="251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</row>
    <row r="502" ht="15.75" customHeight="1">
      <c r="A502" s="251"/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</row>
    <row r="503" ht="15.75" customHeight="1">
      <c r="A503" s="251"/>
      <c r="B503" s="251"/>
      <c r="C503" s="251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</row>
    <row r="504" ht="15.75" customHeight="1">
      <c r="A504" s="251"/>
      <c r="B504" s="251"/>
      <c r="C504" s="251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</row>
    <row r="505" ht="15.75" customHeight="1">
      <c r="A505" s="251"/>
      <c r="B505" s="251"/>
      <c r="C505" s="251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</row>
    <row r="506" ht="15.75" customHeight="1">
      <c r="A506" s="251"/>
      <c r="B506" s="251"/>
      <c r="C506" s="251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</row>
    <row r="507" ht="15.75" customHeight="1">
      <c r="A507" s="251"/>
      <c r="B507" s="251"/>
      <c r="C507" s="251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</row>
    <row r="508" ht="15.75" customHeight="1">
      <c r="A508" s="251"/>
      <c r="B508" s="251"/>
      <c r="C508" s="251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</row>
    <row r="509" ht="15.75" customHeight="1">
      <c r="A509" s="251"/>
      <c r="B509" s="251"/>
      <c r="C509" s="251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</row>
    <row r="510" ht="15.75" customHeight="1">
      <c r="A510" s="251"/>
      <c r="B510" s="251"/>
      <c r="C510" s="251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</row>
    <row r="511" ht="15.75" customHeight="1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</row>
    <row r="512" ht="15.75" customHeight="1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</row>
    <row r="513" ht="15.75" customHeight="1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</row>
    <row r="514" ht="15.75" customHeight="1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</row>
    <row r="515" ht="15.75" customHeight="1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</row>
    <row r="516" ht="15.75" customHeight="1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</row>
    <row r="517" ht="15.75" customHeight="1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</row>
    <row r="518" ht="15.75" customHeight="1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</row>
    <row r="519" ht="15.75" customHeight="1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</row>
    <row r="520" ht="15.75" customHeight="1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</row>
    <row r="521" ht="15.75" customHeight="1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</row>
    <row r="522" ht="15.75" customHeight="1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</row>
    <row r="523" ht="15.75" customHeight="1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</row>
    <row r="524" ht="15.75" customHeight="1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</row>
    <row r="525" ht="15.75" customHeight="1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</row>
    <row r="526" ht="15.75" customHeight="1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</row>
    <row r="527" ht="15.75" customHeight="1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</row>
    <row r="528" ht="15.75" customHeight="1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</row>
    <row r="529" ht="15.75" customHeight="1">
      <c r="A529" s="251"/>
      <c r="B529" s="251"/>
      <c r="C529" s="251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</row>
    <row r="530" ht="15.75" customHeight="1">
      <c r="A530" s="251"/>
      <c r="B530" s="251"/>
      <c r="C530" s="251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</row>
    <row r="531" ht="15.75" customHeight="1">
      <c r="A531" s="251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</row>
    <row r="532" ht="15.75" customHeight="1">
      <c r="A532" s="251"/>
      <c r="B532" s="251"/>
      <c r="C532" s="251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</row>
    <row r="533" ht="15.75" customHeight="1">
      <c r="A533" s="251"/>
      <c r="B533" s="251"/>
      <c r="C533" s="251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</row>
    <row r="534" ht="15.75" customHeight="1">
      <c r="A534" s="251"/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</row>
    <row r="535" ht="15.75" customHeight="1">
      <c r="A535" s="251"/>
      <c r="B535" s="251"/>
      <c r="C535" s="251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</row>
    <row r="536" ht="15.75" customHeight="1">
      <c r="A536" s="251"/>
      <c r="B536" s="251"/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</row>
    <row r="537" ht="15.75" customHeight="1">
      <c r="A537" s="251"/>
      <c r="B537" s="251"/>
      <c r="C537" s="251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</row>
    <row r="538" ht="15.75" customHeight="1">
      <c r="A538" s="251"/>
      <c r="B538" s="251"/>
      <c r="C538" s="251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</row>
    <row r="539" ht="15.75" customHeight="1">
      <c r="A539" s="251"/>
      <c r="B539" s="251"/>
      <c r="C539" s="251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</row>
    <row r="540" ht="15.75" customHeight="1">
      <c r="A540" s="251"/>
      <c r="B540" s="251"/>
      <c r="C540" s="251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</row>
    <row r="541" ht="15.75" customHeight="1">
      <c r="A541" s="251"/>
      <c r="B541" s="251"/>
      <c r="C541" s="251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</row>
    <row r="542" ht="15.75" customHeight="1">
      <c r="A542" s="251"/>
      <c r="B542" s="251"/>
      <c r="C542" s="251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</row>
    <row r="543" ht="15.75" customHeight="1">
      <c r="A543" s="251"/>
      <c r="B543" s="251"/>
      <c r="C543" s="251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</row>
    <row r="544" ht="15.75" customHeight="1">
      <c r="A544" s="251"/>
      <c r="B544" s="251"/>
      <c r="C544" s="251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</row>
    <row r="545" ht="15.75" customHeight="1">
      <c r="A545" s="251"/>
      <c r="B545" s="251"/>
      <c r="C545" s="251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</row>
    <row r="546" ht="15.75" customHeight="1">
      <c r="A546" s="251"/>
      <c r="B546" s="251"/>
      <c r="C546" s="251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</row>
    <row r="547" ht="15.75" customHeight="1">
      <c r="A547" s="251"/>
      <c r="B547" s="251"/>
      <c r="C547" s="251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</row>
    <row r="548" ht="15.75" customHeight="1">
      <c r="A548" s="251"/>
      <c r="B548" s="251"/>
      <c r="C548" s="251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</row>
    <row r="549" ht="15.75" customHeight="1">
      <c r="A549" s="251"/>
      <c r="B549" s="251"/>
      <c r="C549" s="251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</row>
    <row r="550" ht="15.75" customHeight="1">
      <c r="A550" s="251"/>
      <c r="B550" s="251"/>
      <c r="C550" s="251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</row>
    <row r="551" ht="15.75" customHeight="1">
      <c r="A551" s="251"/>
      <c r="B551" s="251"/>
      <c r="C551" s="251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</row>
    <row r="552" ht="15.75" customHeight="1">
      <c r="A552" s="251"/>
      <c r="B552" s="251"/>
      <c r="C552" s="251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</row>
    <row r="553" ht="15.75" customHeight="1">
      <c r="A553" s="251"/>
      <c r="B553" s="251"/>
      <c r="C553" s="251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</row>
    <row r="554" ht="15.75" customHeight="1">
      <c r="A554" s="251"/>
      <c r="B554" s="251"/>
      <c r="C554" s="251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</row>
    <row r="555" ht="15.75" customHeight="1">
      <c r="A555" s="251"/>
      <c r="B555" s="251"/>
      <c r="C555" s="251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</row>
    <row r="556" ht="15.75" customHeight="1">
      <c r="A556" s="251"/>
      <c r="B556" s="251"/>
      <c r="C556" s="251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</row>
    <row r="557" ht="15.75" customHeight="1">
      <c r="A557" s="251"/>
      <c r="B557" s="251"/>
      <c r="C557" s="251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</row>
    <row r="558" ht="15.75" customHeight="1">
      <c r="A558" s="251"/>
      <c r="B558" s="251"/>
      <c r="C558" s="251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</row>
    <row r="559" ht="15.75" customHeight="1">
      <c r="A559" s="251"/>
      <c r="B559" s="251"/>
      <c r="C559" s="251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</row>
    <row r="560" ht="15.75" customHeight="1">
      <c r="A560" s="251"/>
      <c r="B560" s="251"/>
      <c r="C560" s="251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</row>
    <row r="561" ht="15.75" customHeight="1">
      <c r="A561" s="251"/>
      <c r="B561" s="251"/>
      <c r="C561" s="251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</row>
    <row r="562" ht="15.75" customHeight="1">
      <c r="A562" s="251"/>
      <c r="B562" s="251"/>
      <c r="C562" s="251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</row>
    <row r="563" ht="15.75" customHeight="1">
      <c r="A563" s="251"/>
      <c r="B563" s="251"/>
      <c r="C563" s="251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</row>
    <row r="564" ht="15.75" customHeight="1">
      <c r="A564" s="251"/>
      <c r="B564" s="251"/>
      <c r="C564" s="251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</row>
    <row r="565" ht="15.75" customHeight="1">
      <c r="A565" s="251"/>
      <c r="B565" s="251"/>
      <c r="C565" s="251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</row>
    <row r="566" ht="15.75" customHeight="1">
      <c r="A566" s="251"/>
      <c r="B566" s="251"/>
      <c r="C566" s="251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</row>
    <row r="567" ht="15.75" customHeight="1">
      <c r="A567" s="251"/>
      <c r="B567" s="251"/>
      <c r="C567" s="251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</row>
    <row r="568" ht="15.75" customHeight="1">
      <c r="A568" s="251"/>
      <c r="B568" s="251"/>
      <c r="C568" s="251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</row>
    <row r="569" ht="15.75" customHeight="1">
      <c r="A569" s="251"/>
      <c r="B569" s="251"/>
      <c r="C569" s="251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</row>
    <row r="570" ht="15.75" customHeight="1">
      <c r="A570" s="251"/>
      <c r="B570" s="251"/>
      <c r="C570" s="251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</row>
    <row r="571" ht="15.75" customHeight="1">
      <c r="A571" s="251"/>
      <c r="B571" s="251"/>
      <c r="C571" s="251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</row>
    <row r="572" ht="15.75" customHeight="1">
      <c r="A572" s="251"/>
      <c r="B572" s="251"/>
      <c r="C572" s="251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</row>
    <row r="573" ht="15.75" customHeight="1">
      <c r="A573" s="251"/>
      <c r="B573" s="251"/>
      <c r="C573" s="251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</row>
    <row r="574" ht="15.75" customHeight="1">
      <c r="A574" s="251"/>
      <c r="B574" s="251"/>
      <c r="C574" s="251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</row>
    <row r="575" ht="15.75" customHeight="1">
      <c r="A575" s="251"/>
      <c r="B575" s="251"/>
      <c r="C575" s="251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</row>
    <row r="576" ht="15.75" customHeight="1">
      <c r="A576" s="251"/>
      <c r="B576" s="251"/>
      <c r="C576" s="251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</row>
    <row r="577" ht="15.75" customHeight="1">
      <c r="A577" s="251"/>
      <c r="B577" s="251"/>
      <c r="C577" s="251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</row>
    <row r="578" ht="15.75" customHeight="1">
      <c r="A578" s="251"/>
      <c r="B578" s="251"/>
      <c r="C578" s="251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</row>
    <row r="579" ht="15.75" customHeight="1">
      <c r="A579" s="251"/>
      <c r="B579" s="251"/>
      <c r="C579" s="251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</row>
    <row r="580" ht="15.75" customHeight="1">
      <c r="A580" s="251"/>
      <c r="B580" s="251"/>
      <c r="C580" s="251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</row>
    <row r="581" ht="15.75" customHeight="1">
      <c r="A581" s="251"/>
      <c r="B581" s="251"/>
      <c r="C581" s="251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</row>
    <row r="582" ht="15.75" customHeight="1">
      <c r="A582" s="251"/>
      <c r="B582" s="251"/>
      <c r="C582" s="251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</row>
    <row r="583" ht="15.75" customHeight="1">
      <c r="A583" s="251"/>
      <c r="B583" s="251"/>
      <c r="C583" s="251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</row>
    <row r="584" ht="15.75" customHeight="1">
      <c r="A584" s="251"/>
      <c r="B584" s="251"/>
      <c r="C584" s="251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</row>
    <row r="585" ht="15.75" customHeight="1">
      <c r="A585" s="251"/>
      <c r="B585" s="251"/>
      <c r="C585" s="251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</row>
    <row r="586" ht="15.75" customHeight="1">
      <c r="A586" s="251"/>
      <c r="B586" s="251"/>
      <c r="C586" s="251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</row>
    <row r="587" ht="15.75" customHeight="1">
      <c r="A587" s="251"/>
      <c r="B587" s="251"/>
      <c r="C587" s="251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</row>
    <row r="588" ht="15.75" customHeight="1">
      <c r="A588" s="251"/>
      <c r="B588" s="251"/>
      <c r="C588" s="251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</row>
    <row r="589" ht="15.75" customHeight="1">
      <c r="A589" s="251"/>
      <c r="B589" s="251"/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</row>
    <row r="590" ht="15.75" customHeight="1">
      <c r="A590" s="251"/>
      <c r="B590" s="251"/>
      <c r="C590" s="251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</row>
    <row r="591" ht="15.75" customHeight="1">
      <c r="A591" s="251"/>
      <c r="B591" s="251"/>
      <c r="C591" s="251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</row>
    <row r="592" ht="15.75" customHeight="1">
      <c r="A592" s="251"/>
      <c r="B592" s="251"/>
      <c r="C592" s="251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</row>
    <row r="593" ht="15.75" customHeight="1">
      <c r="A593" s="251"/>
      <c r="B593" s="251"/>
      <c r="C593" s="251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</row>
    <row r="594" ht="15.75" customHeight="1">
      <c r="A594" s="251"/>
      <c r="B594" s="251"/>
      <c r="C594" s="251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</row>
    <row r="595" ht="15.75" customHeight="1">
      <c r="A595" s="251"/>
      <c r="B595" s="251"/>
      <c r="C595" s="251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</row>
    <row r="596" ht="15.75" customHeight="1">
      <c r="A596" s="251"/>
      <c r="B596" s="251"/>
      <c r="C596" s="251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</row>
    <row r="597" ht="15.75" customHeight="1">
      <c r="A597" s="251"/>
      <c r="B597" s="251"/>
      <c r="C597" s="251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</row>
    <row r="598" ht="15.75" customHeight="1">
      <c r="A598" s="251"/>
      <c r="B598" s="251"/>
      <c r="C598" s="251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</row>
    <row r="599" ht="15.75" customHeight="1">
      <c r="A599" s="251"/>
      <c r="B599" s="251"/>
      <c r="C599" s="251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</row>
    <row r="600" ht="15.75" customHeight="1">
      <c r="A600" s="251"/>
      <c r="B600" s="251"/>
      <c r="C600" s="251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</row>
    <row r="601" ht="15.75" customHeight="1">
      <c r="A601" s="251"/>
      <c r="B601" s="251"/>
      <c r="C601" s="251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</row>
    <row r="602" ht="15.75" customHeight="1">
      <c r="A602" s="251"/>
      <c r="B602" s="251"/>
      <c r="C602" s="251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</row>
    <row r="603" ht="15.75" customHeight="1">
      <c r="A603" s="251"/>
      <c r="B603" s="251"/>
      <c r="C603" s="251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</row>
    <row r="604" ht="15.75" customHeight="1">
      <c r="A604" s="251"/>
      <c r="B604" s="251"/>
      <c r="C604" s="251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</row>
    <row r="605" ht="15.75" customHeight="1">
      <c r="A605" s="251"/>
      <c r="B605" s="251"/>
      <c r="C605" s="251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</row>
    <row r="606" ht="15.75" customHeight="1">
      <c r="A606" s="251"/>
      <c r="B606" s="251"/>
      <c r="C606" s="251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</row>
    <row r="607" ht="15.75" customHeight="1">
      <c r="A607" s="251"/>
      <c r="B607" s="251"/>
      <c r="C607" s="251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</row>
    <row r="608" ht="15.75" customHeight="1">
      <c r="A608" s="251"/>
      <c r="B608" s="251"/>
      <c r="C608" s="251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</row>
    <row r="609" ht="15.75" customHeight="1">
      <c r="A609" s="251"/>
      <c r="B609" s="251"/>
      <c r="C609" s="251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</row>
    <row r="610" ht="15.75" customHeight="1">
      <c r="A610" s="251"/>
      <c r="B610" s="251"/>
      <c r="C610" s="251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</row>
    <row r="611" ht="15.75" customHeight="1">
      <c r="A611" s="251"/>
      <c r="B611" s="251"/>
      <c r="C611" s="251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</row>
    <row r="612" ht="15.75" customHeight="1">
      <c r="A612" s="251"/>
      <c r="B612" s="251"/>
      <c r="C612" s="251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</row>
    <row r="613" ht="15.75" customHeight="1">
      <c r="A613" s="251"/>
      <c r="B613" s="251"/>
      <c r="C613" s="251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</row>
    <row r="614" ht="15.75" customHeight="1">
      <c r="A614" s="251"/>
      <c r="B614" s="251"/>
      <c r="C614" s="251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</row>
    <row r="615" ht="15.75" customHeight="1">
      <c r="A615" s="251"/>
      <c r="B615" s="251"/>
      <c r="C615" s="251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</row>
    <row r="616" ht="15.75" customHeight="1">
      <c r="A616" s="251"/>
      <c r="B616" s="251"/>
      <c r="C616" s="251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</row>
    <row r="617" ht="15.75" customHeight="1">
      <c r="A617" s="251"/>
      <c r="B617" s="251"/>
      <c r="C617" s="251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</row>
    <row r="618" ht="15.75" customHeight="1">
      <c r="A618" s="251"/>
      <c r="B618" s="251"/>
      <c r="C618" s="251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</row>
    <row r="619" ht="15.75" customHeight="1">
      <c r="A619" s="251"/>
      <c r="B619" s="251"/>
      <c r="C619" s="251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</row>
    <row r="620" ht="15.75" customHeight="1">
      <c r="A620" s="251"/>
      <c r="B620" s="251"/>
      <c r="C620" s="251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</row>
    <row r="621" ht="15.75" customHeight="1">
      <c r="A621" s="251"/>
      <c r="B621" s="251"/>
      <c r="C621" s="251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</row>
    <row r="622" ht="15.75" customHeight="1">
      <c r="A622" s="251"/>
      <c r="B622" s="251"/>
      <c r="C622" s="251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</row>
    <row r="623" ht="15.75" customHeight="1">
      <c r="A623" s="251"/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</row>
    <row r="624" ht="15.75" customHeight="1">
      <c r="A624" s="251"/>
      <c r="B624" s="251"/>
      <c r="C624" s="251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</row>
    <row r="625" ht="15.75" customHeight="1">
      <c r="A625" s="251"/>
      <c r="B625" s="251"/>
      <c r="C625" s="251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</row>
    <row r="626" ht="15.75" customHeight="1">
      <c r="A626" s="251"/>
      <c r="B626" s="251"/>
      <c r="C626" s="251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</row>
    <row r="627" ht="15.75" customHeight="1">
      <c r="A627" s="251"/>
      <c r="B627" s="251"/>
      <c r="C627" s="251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</row>
    <row r="628" ht="15.75" customHeight="1">
      <c r="A628" s="251"/>
      <c r="B628" s="251"/>
      <c r="C628" s="251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</row>
    <row r="629" ht="15.75" customHeight="1">
      <c r="A629" s="251"/>
      <c r="B629" s="251"/>
      <c r="C629" s="251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</row>
    <row r="630" ht="15.75" customHeight="1">
      <c r="A630" s="251"/>
      <c r="B630" s="251"/>
      <c r="C630" s="251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</row>
    <row r="631" ht="15.75" customHeight="1">
      <c r="A631" s="251"/>
      <c r="B631" s="251"/>
      <c r="C631" s="251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</row>
    <row r="632" ht="15.75" customHeight="1">
      <c r="A632" s="251"/>
      <c r="B632" s="251"/>
      <c r="C632" s="251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</row>
    <row r="633" ht="15.75" customHeight="1">
      <c r="A633" s="251"/>
      <c r="B633" s="251"/>
      <c r="C633" s="251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</row>
    <row r="634" ht="15.75" customHeight="1">
      <c r="A634" s="251"/>
      <c r="B634" s="251"/>
      <c r="C634" s="251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</row>
    <row r="635" ht="15.75" customHeight="1">
      <c r="A635" s="251"/>
      <c r="B635" s="251"/>
      <c r="C635" s="251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</row>
    <row r="636" ht="15.75" customHeight="1">
      <c r="A636" s="251"/>
      <c r="B636" s="251"/>
      <c r="C636" s="251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</row>
    <row r="637" ht="15.75" customHeight="1">
      <c r="A637" s="251"/>
      <c r="B637" s="251"/>
      <c r="C637" s="251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</row>
    <row r="638" ht="15.75" customHeight="1">
      <c r="A638" s="251"/>
      <c r="B638" s="251"/>
      <c r="C638" s="251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</row>
    <row r="639" ht="15.75" customHeight="1">
      <c r="A639" s="251"/>
      <c r="B639" s="251"/>
      <c r="C639" s="251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</row>
    <row r="640" ht="15.75" customHeight="1">
      <c r="A640" s="251"/>
      <c r="B640" s="251"/>
      <c r="C640" s="251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</row>
    <row r="641" ht="15.75" customHeight="1">
      <c r="A641" s="251"/>
      <c r="B641" s="251"/>
      <c r="C641" s="251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</row>
    <row r="642" ht="15.75" customHeight="1">
      <c r="A642" s="251"/>
      <c r="B642" s="251"/>
      <c r="C642" s="251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</row>
    <row r="643" ht="15.75" customHeight="1">
      <c r="A643" s="251"/>
      <c r="B643" s="251"/>
      <c r="C643" s="251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</row>
    <row r="644" ht="15.75" customHeight="1">
      <c r="A644" s="251"/>
      <c r="B644" s="251"/>
      <c r="C644" s="251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</row>
    <row r="645" ht="15.75" customHeight="1">
      <c r="A645" s="251"/>
      <c r="B645" s="251"/>
      <c r="C645" s="251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</row>
    <row r="646" ht="15.75" customHeight="1">
      <c r="A646" s="251"/>
      <c r="B646" s="251"/>
      <c r="C646" s="251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</row>
    <row r="647" ht="15.75" customHeight="1">
      <c r="A647" s="251"/>
      <c r="B647" s="251"/>
      <c r="C647" s="251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</row>
    <row r="648" ht="15.75" customHeight="1">
      <c r="A648" s="251"/>
      <c r="B648" s="251"/>
      <c r="C648" s="251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</row>
    <row r="649" ht="15.75" customHeight="1">
      <c r="A649" s="251"/>
      <c r="B649" s="251"/>
      <c r="C649" s="251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</row>
    <row r="650" ht="15.75" customHeight="1">
      <c r="A650" s="251"/>
      <c r="B650" s="251"/>
      <c r="C650" s="251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</row>
    <row r="651" ht="15.75" customHeight="1">
      <c r="A651" s="251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</row>
    <row r="652" ht="15.75" customHeight="1">
      <c r="A652" s="251"/>
      <c r="B652" s="251"/>
      <c r="C652" s="251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</row>
    <row r="653" ht="15.75" customHeight="1">
      <c r="A653" s="251"/>
      <c r="B653" s="251"/>
      <c r="C653" s="251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</row>
    <row r="654" ht="15.75" customHeight="1">
      <c r="A654" s="251"/>
      <c r="B654" s="251"/>
      <c r="C654" s="251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</row>
    <row r="655" ht="15.75" customHeight="1">
      <c r="A655" s="251"/>
      <c r="B655" s="251"/>
      <c r="C655" s="251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</row>
    <row r="656" ht="15.75" customHeight="1">
      <c r="A656" s="251"/>
      <c r="B656" s="251"/>
      <c r="C656" s="251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</row>
    <row r="657" ht="15.75" customHeight="1">
      <c r="A657" s="251"/>
      <c r="B657" s="251"/>
      <c r="C657" s="251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</row>
    <row r="658" ht="15.75" customHeight="1">
      <c r="A658" s="251"/>
      <c r="B658" s="251"/>
      <c r="C658" s="251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</row>
    <row r="659" ht="15.75" customHeight="1">
      <c r="A659" s="251"/>
      <c r="B659" s="251"/>
      <c r="C659" s="251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</row>
    <row r="660" ht="15.75" customHeight="1">
      <c r="A660" s="251"/>
      <c r="B660" s="251"/>
      <c r="C660" s="251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</row>
    <row r="661" ht="15.75" customHeight="1">
      <c r="A661" s="251"/>
      <c r="B661" s="251"/>
      <c r="C661" s="251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</row>
    <row r="662" ht="15.75" customHeight="1">
      <c r="A662" s="251"/>
      <c r="B662" s="251"/>
      <c r="C662" s="251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</row>
    <row r="663" ht="15.75" customHeight="1">
      <c r="A663" s="251"/>
      <c r="B663" s="251"/>
      <c r="C663" s="251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</row>
    <row r="664" ht="15.75" customHeight="1">
      <c r="A664" s="251"/>
      <c r="B664" s="251"/>
      <c r="C664" s="251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</row>
    <row r="665" ht="15.75" customHeight="1">
      <c r="A665" s="251"/>
      <c r="B665" s="251"/>
      <c r="C665" s="251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</row>
    <row r="666" ht="15.75" customHeight="1">
      <c r="A666" s="251"/>
      <c r="B666" s="251"/>
      <c r="C666" s="251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</row>
    <row r="667" ht="15.75" customHeight="1">
      <c r="A667" s="251"/>
      <c r="B667" s="251"/>
      <c r="C667" s="251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</row>
    <row r="668" ht="15.75" customHeight="1">
      <c r="A668" s="251"/>
      <c r="B668" s="251"/>
      <c r="C668" s="251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</row>
    <row r="669" ht="15.75" customHeight="1">
      <c r="A669" s="251"/>
      <c r="B669" s="251"/>
      <c r="C669" s="251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</row>
    <row r="670" ht="15.75" customHeight="1">
      <c r="A670" s="251"/>
      <c r="B670" s="251"/>
      <c r="C670" s="251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</row>
    <row r="671" ht="15.75" customHeight="1">
      <c r="A671" s="251"/>
      <c r="B671" s="251"/>
      <c r="C671" s="251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</row>
    <row r="672" ht="15.75" customHeight="1">
      <c r="A672" s="251"/>
      <c r="B672" s="251"/>
      <c r="C672" s="251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</row>
    <row r="673" ht="15.75" customHeight="1">
      <c r="A673" s="251"/>
      <c r="B673" s="251"/>
      <c r="C673" s="251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</row>
    <row r="674" ht="15.75" customHeight="1">
      <c r="A674" s="251"/>
      <c r="B674" s="251"/>
      <c r="C674" s="251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</row>
    <row r="675" ht="15.75" customHeight="1">
      <c r="A675" s="251"/>
      <c r="B675" s="251"/>
      <c r="C675" s="251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</row>
    <row r="676" ht="15.75" customHeight="1">
      <c r="A676" s="251"/>
      <c r="B676" s="251"/>
      <c r="C676" s="251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</row>
    <row r="677" ht="15.75" customHeight="1">
      <c r="A677" s="251"/>
      <c r="B677" s="251"/>
      <c r="C677" s="251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</row>
    <row r="678" ht="15.75" customHeight="1">
      <c r="A678" s="251"/>
      <c r="B678" s="251"/>
      <c r="C678" s="251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</row>
    <row r="679" ht="15.75" customHeight="1">
      <c r="A679" s="251"/>
      <c r="B679" s="251"/>
      <c r="C679" s="251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</row>
    <row r="680" ht="15.75" customHeight="1">
      <c r="A680" s="251"/>
      <c r="B680" s="251"/>
      <c r="C680" s="251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</row>
    <row r="681" ht="15.75" customHeight="1">
      <c r="A681" s="251"/>
      <c r="B681" s="251"/>
      <c r="C681" s="251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</row>
    <row r="682" ht="15.75" customHeight="1">
      <c r="A682" s="251"/>
      <c r="B682" s="251"/>
      <c r="C682" s="251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</row>
    <row r="683" ht="15.75" customHeight="1">
      <c r="A683" s="251"/>
      <c r="B683" s="251"/>
      <c r="C683" s="251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</row>
    <row r="684" ht="15.75" customHeight="1">
      <c r="A684" s="251"/>
      <c r="B684" s="251"/>
      <c r="C684" s="251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</row>
    <row r="685" ht="15.75" customHeight="1">
      <c r="A685" s="251"/>
      <c r="B685" s="251"/>
      <c r="C685" s="251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</row>
    <row r="686" ht="15.75" customHeight="1">
      <c r="A686" s="251"/>
      <c r="B686" s="251"/>
      <c r="C686" s="251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</row>
    <row r="687" ht="15.75" customHeight="1">
      <c r="A687" s="251"/>
      <c r="B687" s="251"/>
      <c r="C687" s="251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</row>
    <row r="688" ht="15.75" customHeight="1">
      <c r="A688" s="251"/>
      <c r="B688" s="251"/>
      <c r="C688" s="251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</row>
    <row r="689" ht="15.75" customHeight="1">
      <c r="A689" s="251"/>
      <c r="B689" s="251"/>
      <c r="C689" s="251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</row>
    <row r="690" ht="15.75" customHeight="1">
      <c r="A690" s="251"/>
      <c r="B690" s="251"/>
      <c r="C690" s="251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</row>
    <row r="691" ht="15.75" customHeight="1">
      <c r="A691" s="251"/>
      <c r="B691" s="251"/>
      <c r="C691" s="251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</row>
    <row r="692" ht="15.75" customHeight="1">
      <c r="A692" s="251"/>
      <c r="B692" s="251"/>
      <c r="C692" s="251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</row>
    <row r="693" ht="15.75" customHeight="1">
      <c r="A693" s="251"/>
      <c r="B693" s="251"/>
      <c r="C693" s="251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</row>
    <row r="694" ht="15.75" customHeight="1">
      <c r="A694" s="251"/>
      <c r="B694" s="251"/>
      <c r="C694" s="251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</row>
    <row r="695" ht="15.75" customHeight="1">
      <c r="A695" s="251"/>
      <c r="B695" s="251"/>
      <c r="C695" s="251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</row>
    <row r="696" ht="15.75" customHeight="1">
      <c r="A696" s="251"/>
      <c r="B696" s="251"/>
      <c r="C696" s="251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</row>
    <row r="697" ht="15.75" customHeight="1">
      <c r="A697" s="251"/>
      <c r="B697" s="251"/>
      <c r="C697" s="251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</row>
    <row r="698" ht="15.75" customHeight="1">
      <c r="A698" s="251"/>
      <c r="B698" s="251"/>
      <c r="C698" s="251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</row>
    <row r="699" ht="15.75" customHeight="1">
      <c r="A699" s="251"/>
      <c r="B699" s="251"/>
      <c r="C699" s="251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</row>
    <row r="700" ht="15.75" customHeight="1">
      <c r="A700" s="251"/>
      <c r="B700" s="251"/>
      <c r="C700" s="251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</row>
    <row r="701" ht="15.75" customHeight="1">
      <c r="A701" s="251"/>
      <c r="B701" s="251"/>
      <c r="C701" s="251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</row>
    <row r="702" ht="15.75" customHeight="1">
      <c r="A702" s="251"/>
      <c r="B702" s="251"/>
      <c r="C702" s="251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</row>
    <row r="703" ht="15.75" customHeight="1">
      <c r="A703" s="251"/>
      <c r="B703" s="251"/>
      <c r="C703" s="251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</row>
    <row r="704" ht="15.75" customHeight="1">
      <c r="A704" s="251"/>
      <c r="B704" s="251"/>
      <c r="C704" s="251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</row>
    <row r="705" ht="15.75" customHeight="1">
      <c r="A705" s="251"/>
      <c r="B705" s="251"/>
      <c r="C705" s="251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</row>
    <row r="706" ht="15.75" customHeight="1">
      <c r="A706" s="251"/>
      <c r="B706" s="251"/>
      <c r="C706" s="251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</row>
    <row r="707" ht="15.75" customHeight="1">
      <c r="A707" s="251"/>
      <c r="B707" s="251"/>
      <c r="C707" s="251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</row>
    <row r="708" ht="15.75" customHeight="1">
      <c r="A708" s="251"/>
      <c r="B708" s="251"/>
      <c r="C708" s="251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</row>
    <row r="709" ht="15.75" customHeight="1">
      <c r="A709" s="251"/>
      <c r="B709" s="251"/>
      <c r="C709" s="251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</row>
    <row r="710" ht="15.75" customHeight="1">
      <c r="A710" s="251"/>
      <c r="B710" s="251"/>
      <c r="C710" s="251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</row>
    <row r="711" ht="15.75" customHeight="1">
      <c r="A711" s="251"/>
      <c r="B711" s="251"/>
      <c r="C711" s="251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</row>
    <row r="712" ht="15.75" customHeight="1">
      <c r="A712" s="251"/>
      <c r="B712" s="251"/>
      <c r="C712" s="251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</row>
    <row r="713" ht="15.75" customHeight="1">
      <c r="A713" s="251"/>
      <c r="B713" s="251"/>
      <c r="C713" s="251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</row>
    <row r="714" ht="15.75" customHeight="1">
      <c r="A714" s="251"/>
      <c r="B714" s="251"/>
      <c r="C714" s="251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</row>
    <row r="715" ht="15.75" customHeight="1">
      <c r="A715" s="251"/>
      <c r="B715" s="251"/>
      <c r="C715" s="251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</row>
    <row r="716" ht="15.75" customHeight="1">
      <c r="A716" s="251"/>
      <c r="B716" s="251"/>
      <c r="C716" s="251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</row>
    <row r="717" ht="15.75" customHeight="1">
      <c r="A717" s="251"/>
      <c r="B717" s="251"/>
      <c r="C717" s="251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</row>
    <row r="718" ht="15.75" customHeight="1">
      <c r="A718" s="251"/>
      <c r="B718" s="251"/>
      <c r="C718" s="251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</row>
    <row r="719" ht="15.75" customHeight="1">
      <c r="A719" s="251"/>
      <c r="B719" s="251"/>
      <c r="C719" s="251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</row>
    <row r="720" ht="15.75" customHeight="1">
      <c r="A720" s="251"/>
      <c r="B720" s="251"/>
      <c r="C720" s="251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</row>
    <row r="721" ht="15.75" customHeight="1">
      <c r="A721" s="251"/>
      <c r="B721" s="251"/>
      <c r="C721" s="251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</row>
    <row r="722" ht="15.75" customHeight="1">
      <c r="A722" s="251"/>
      <c r="B722" s="251"/>
      <c r="C722" s="251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</row>
    <row r="723" ht="15.75" customHeight="1">
      <c r="A723" s="251"/>
      <c r="B723" s="251"/>
      <c r="C723" s="251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</row>
    <row r="724" ht="15.75" customHeight="1">
      <c r="A724" s="251"/>
      <c r="B724" s="251"/>
      <c r="C724" s="251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</row>
    <row r="725" ht="15.75" customHeight="1">
      <c r="A725" s="251"/>
      <c r="B725" s="251"/>
      <c r="C725" s="251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</row>
    <row r="726" ht="15.75" customHeight="1">
      <c r="A726" s="251"/>
      <c r="B726" s="251"/>
      <c r="C726" s="251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</row>
    <row r="727" ht="15.75" customHeight="1">
      <c r="A727" s="251"/>
      <c r="B727" s="251"/>
      <c r="C727" s="251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</row>
    <row r="728" ht="15.75" customHeight="1">
      <c r="A728" s="251"/>
      <c r="B728" s="251"/>
      <c r="C728" s="251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</row>
    <row r="729" ht="15.75" customHeight="1">
      <c r="A729" s="251"/>
      <c r="B729" s="251"/>
      <c r="C729" s="251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</row>
    <row r="730" ht="15.75" customHeight="1">
      <c r="A730" s="251"/>
      <c r="B730" s="251"/>
      <c r="C730" s="251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</row>
    <row r="731" ht="15.75" customHeight="1">
      <c r="A731" s="251"/>
      <c r="B731" s="251"/>
      <c r="C731" s="251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</row>
    <row r="732" ht="15.75" customHeight="1">
      <c r="A732" s="251"/>
      <c r="B732" s="251"/>
      <c r="C732" s="251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</row>
    <row r="733" ht="15.75" customHeight="1">
      <c r="A733" s="251"/>
      <c r="B733" s="251"/>
      <c r="C733" s="251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</row>
    <row r="734" ht="15.75" customHeight="1">
      <c r="A734" s="251"/>
      <c r="B734" s="251"/>
      <c r="C734" s="251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</row>
    <row r="735" ht="15.75" customHeight="1">
      <c r="A735" s="251"/>
      <c r="B735" s="251"/>
      <c r="C735" s="251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</row>
    <row r="736" ht="15.75" customHeight="1">
      <c r="A736" s="251"/>
      <c r="B736" s="251"/>
      <c r="C736" s="251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</row>
    <row r="737" ht="15.75" customHeight="1">
      <c r="A737" s="251"/>
      <c r="B737" s="251"/>
      <c r="C737" s="251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</row>
    <row r="738" ht="15.75" customHeight="1">
      <c r="A738" s="251"/>
      <c r="B738" s="251"/>
      <c r="C738" s="251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</row>
    <row r="739" ht="15.75" customHeight="1">
      <c r="A739" s="251"/>
      <c r="B739" s="251"/>
      <c r="C739" s="251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</row>
    <row r="740" ht="15.75" customHeight="1">
      <c r="A740" s="251"/>
      <c r="B740" s="251"/>
      <c r="C740" s="251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</row>
    <row r="741" ht="15.75" customHeight="1">
      <c r="A741" s="251"/>
      <c r="B741" s="251"/>
      <c r="C741" s="251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</row>
    <row r="742" ht="15.75" customHeight="1">
      <c r="A742" s="251"/>
      <c r="B742" s="251"/>
      <c r="C742" s="251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</row>
    <row r="743" ht="15.75" customHeight="1">
      <c r="A743" s="251"/>
      <c r="B743" s="251"/>
      <c r="C743" s="251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</row>
    <row r="744" ht="15.75" customHeight="1">
      <c r="A744" s="251"/>
      <c r="B744" s="251"/>
      <c r="C744" s="251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</row>
    <row r="745" ht="15.75" customHeight="1">
      <c r="A745" s="251"/>
      <c r="B745" s="251"/>
      <c r="C745" s="251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</row>
    <row r="746" ht="15.75" customHeight="1">
      <c r="A746" s="251"/>
      <c r="B746" s="251"/>
      <c r="C746" s="251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</row>
    <row r="747" ht="15.75" customHeight="1">
      <c r="A747" s="251"/>
      <c r="B747" s="251"/>
      <c r="C747" s="251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</row>
    <row r="748" ht="15.75" customHeight="1">
      <c r="A748" s="251"/>
      <c r="B748" s="251"/>
      <c r="C748" s="251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</row>
    <row r="749" ht="15.75" customHeight="1">
      <c r="A749" s="251"/>
      <c r="B749" s="251"/>
      <c r="C749" s="251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</row>
    <row r="750" ht="15.75" customHeight="1">
      <c r="A750" s="251"/>
      <c r="B750" s="251"/>
      <c r="C750" s="251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</row>
    <row r="751" ht="15.75" customHeight="1">
      <c r="A751" s="251"/>
      <c r="B751" s="251"/>
      <c r="C751" s="251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</row>
    <row r="752" ht="15.75" customHeight="1">
      <c r="A752" s="251"/>
      <c r="B752" s="251"/>
      <c r="C752" s="251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</row>
    <row r="753" ht="15.75" customHeight="1">
      <c r="A753" s="251"/>
      <c r="B753" s="251"/>
      <c r="C753" s="251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</row>
    <row r="754" ht="15.75" customHeight="1">
      <c r="A754" s="251"/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</row>
    <row r="755" ht="15.75" customHeight="1">
      <c r="A755" s="251"/>
      <c r="B755" s="251"/>
      <c r="C755" s="251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</row>
    <row r="756" ht="15.75" customHeight="1">
      <c r="A756" s="251"/>
      <c r="B756" s="251"/>
      <c r="C756" s="251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</row>
    <row r="757" ht="15.75" customHeight="1">
      <c r="A757" s="251"/>
      <c r="B757" s="251"/>
      <c r="C757" s="251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</row>
    <row r="758" ht="15.75" customHeight="1">
      <c r="A758" s="251"/>
      <c r="B758" s="251"/>
      <c r="C758" s="251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</row>
    <row r="759" ht="15.75" customHeight="1">
      <c r="A759" s="251"/>
      <c r="B759" s="251"/>
      <c r="C759" s="251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</row>
    <row r="760" ht="15.75" customHeight="1">
      <c r="A760" s="251"/>
      <c r="B760" s="251"/>
      <c r="C760" s="251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</row>
    <row r="761" ht="15.75" customHeight="1">
      <c r="A761" s="251"/>
      <c r="B761" s="251"/>
      <c r="C761" s="251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</row>
    <row r="762" ht="15.75" customHeight="1">
      <c r="A762" s="251"/>
      <c r="B762" s="251"/>
      <c r="C762" s="251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</row>
    <row r="763" ht="15.75" customHeight="1">
      <c r="A763" s="251"/>
      <c r="B763" s="251"/>
      <c r="C763" s="251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</row>
    <row r="764" ht="15.75" customHeight="1">
      <c r="A764" s="251"/>
      <c r="B764" s="251"/>
      <c r="C764" s="251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</row>
    <row r="765" ht="15.75" customHeight="1">
      <c r="A765" s="251"/>
      <c r="B765" s="251"/>
      <c r="C765" s="251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</row>
    <row r="766" ht="15.75" customHeight="1">
      <c r="A766" s="251"/>
      <c r="B766" s="251"/>
      <c r="C766" s="251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</row>
    <row r="767" ht="15.75" customHeight="1">
      <c r="A767" s="251"/>
      <c r="B767" s="251"/>
      <c r="C767" s="251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</row>
    <row r="768" ht="15.75" customHeight="1">
      <c r="A768" s="251"/>
      <c r="B768" s="251"/>
      <c r="C768" s="251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</row>
    <row r="769" ht="15.75" customHeight="1">
      <c r="A769" s="251"/>
      <c r="B769" s="251"/>
      <c r="C769" s="251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</row>
    <row r="770" ht="15.75" customHeight="1">
      <c r="A770" s="251"/>
      <c r="B770" s="251"/>
      <c r="C770" s="251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</row>
    <row r="771" ht="15.75" customHeight="1">
      <c r="A771" s="251"/>
      <c r="B771" s="251"/>
      <c r="C771" s="251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</row>
    <row r="772" ht="15.75" customHeight="1">
      <c r="A772" s="251"/>
      <c r="B772" s="251"/>
      <c r="C772" s="251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</row>
    <row r="773" ht="15.75" customHeight="1">
      <c r="A773" s="251"/>
      <c r="B773" s="251"/>
      <c r="C773" s="251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</row>
    <row r="774" ht="15.75" customHeight="1">
      <c r="A774" s="251"/>
      <c r="B774" s="251"/>
      <c r="C774" s="251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</row>
    <row r="775" ht="15.75" customHeight="1">
      <c r="A775" s="251"/>
      <c r="B775" s="251"/>
      <c r="C775" s="251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</row>
    <row r="776" ht="15.75" customHeight="1">
      <c r="A776" s="251"/>
      <c r="B776" s="251"/>
      <c r="C776" s="251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</row>
    <row r="777" ht="15.75" customHeight="1">
      <c r="A777" s="251"/>
      <c r="B777" s="251"/>
      <c r="C777" s="251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</row>
    <row r="778" ht="15.75" customHeight="1">
      <c r="A778" s="251"/>
      <c r="B778" s="251"/>
      <c r="C778" s="251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</row>
    <row r="779" ht="15.75" customHeight="1">
      <c r="A779" s="251"/>
      <c r="B779" s="251"/>
      <c r="C779" s="251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</row>
    <row r="780" ht="15.75" customHeight="1">
      <c r="A780" s="251"/>
      <c r="B780" s="251"/>
      <c r="C780" s="251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</row>
    <row r="781" ht="15.75" customHeight="1">
      <c r="A781" s="251"/>
      <c r="B781" s="251"/>
      <c r="C781" s="251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</row>
    <row r="782" ht="15.75" customHeight="1">
      <c r="A782" s="251"/>
      <c r="B782" s="251"/>
      <c r="C782" s="251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</row>
    <row r="783" ht="15.75" customHeight="1">
      <c r="A783" s="251"/>
      <c r="B783" s="251"/>
      <c r="C783" s="251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</row>
    <row r="784" ht="15.75" customHeight="1">
      <c r="A784" s="251"/>
      <c r="B784" s="251"/>
      <c r="C784" s="251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</row>
    <row r="785" ht="15.75" customHeight="1">
      <c r="A785" s="251"/>
      <c r="B785" s="251"/>
      <c r="C785" s="251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</row>
    <row r="786" ht="15.75" customHeight="1">
      <c r="A786" s="251"/>
      <c r="B786" s="251"/>
      <c r="C786" s="251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</row>
    <row r="787" ht="15.75" customHeight="1">
      <c r="A787" s="251"/>
      <c r="B787" s="251"/>
      <c r="C787" s="251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</row>
    <row r="788" ht="15.75" customHeight="1">
      <c r="A788" s="251"/>
      <c r="B788" s="251"/>
      <c r="C788" s="251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</row>
    <row r="789" ht="15.75" customHeight="1">
      <c r="A789" s="251"/>
      <c r="B789" s="251"/>
      <c r="C789" s="251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</row>
    <row r="790" ht="15.75" customHeight="1">
      <c r="A790" s="251"/>
      <c r="B790" s="251"/>
      <c r="C790" s="251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</row>
    <row r="791" ht="15.75" customHeight="1">
      <c r="A791" s="251"/>
      <c r="B791" s="251"/>
      <c r="C791" s="251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</row>
    <row r="792" ht="15.75" customHeight="1">
      <c r="A792" s="251"/>
      <c r="B792" s="251"/>
      <c r="C792" s="251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</row>
    <row r="793" ht="15.75" customHeight="1">
      <c r="A793" s="251"/>
      <c r="B793" s="251"/>
      <c r="C793" s="251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</row>
    <row r="794" ht="15.75" customHeight="1">
      <c r="A794" s="251"/>
      <c r="B794" s="251"/>
      <c r="C794" s="251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</row>
    <row r="795" ht="15.75" customHeight="1">
      <c r="A795" s="251"/>
      <c r="B795" s="251"/>
      <c r="C795" s="251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</row>
    <row r="796" ht="15.75" customHeight="1">
      <c r="A796" s="251"/>
      <c r="B796" s="251"/>
      <c r="C796" s="251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</row>
    <row r="797" ht="15.75" customHeight="1">
      <c r="A797" s="251"/>
      <c r="B797" s="251"/>
      <c r="C797" s="251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</row>
    <row r="798" ht="15.75" customHeight="1">
      <c r="A798" s="251"/>
      <c r="B798" s="251"/>
      <c r="C798" s="251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</row>
    <row r="799" ht="15.75" customHeight="1">
      <c r="A799" s="251"/>
      <c r="B799" s="251"/>
      <c r="C799" s="251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</row>
    <row r="800" ht="15.75" customHeight="1">
      <c r="A800" s="251"/>
      <c r="B800" s="251"/>
      <c r="C800" s="251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</row>
    <row r="801" ht="15.75" customHeight="1">
      <c r="A801" s="251"/>
      <c r="B801" s="251"/>
      <c r="C801" s="251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</row>
    <row r="802" ht="15.75" customHeight="1">
      <c r="A802" s="251"/>
      <c r="B802" s="251"/>
      <c r="C802" s="251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</row>
    <row r="803" ht="15.75" customHeight="1">
      <c r="A803" s="251"/>
      <c r="B803" s="251"/>
      <c r="C803" s="251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</row>
    <row r="804" ht="15.75" customHeight="1">
      <c r="A804" s="251"/>
      <c r="B804" s="251"/>
      <c r="C804" s="251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</row>
    <row r="805" ht="15.75" customHeight="1">
      <c r="A805" s="251"/>
      <c r="B805" s="251"/>
      <c r="C805" s="251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</row>
    <row r="806" ht="15.75" customHeight="1">
      <c r="A806" s="251"/>
      <c r="B806" s="251"/>
      <c r="C806" s="251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</row>
    <row r="807" ht="15.75" customHeight="1">
      <c r="A807" s="251"/>
      <c r="B807" s="251"/>
      <c r="C807" s="251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</row>
    <row r="808" ht="15.75" customHeight="1">
      <c r="A808" s="251"/>
      <c r="B808" s="251"/>
      <c r="C808" s="251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</row>
    <row r="809" ht="15.75" customHeight="1">
      <c r="A809" s="251"/>
      <c r="B809" s="251"/>
      <c r="C809" s="251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</row>
    <row r="810" ht="15.75" customHeight="1">
      <c r="A810" s="251"/>
      <c r="B810" s="251"/>
      <c r="C810" s="251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</row>
    <row r="811" ht="15.75" customHeight="1">
      <c r="A811" s="251"/>
      <c r="B811" s="251"/>
      <c r="C811" s="251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</row>
    <row r="812" ht="15.75" customHeight="1">
      <c r="A812" s="251"/>
      <c r="B812" s="251"/>
      <c r="C812" s="251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</row>
    <row r="813" ht="15.75" customHeight="1">
      <c r="A813" s="251"/>
      <c r="B813" s="251"/>
      <c r="C813" s="251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</row>
    <row r="814" ht="15.75" customHeight="1">
      <c r="A814" s="251"/>
      <c r="B814" s="251"/>
      <c r="C814" s="251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</row>
    <row r="815" ht="15.75" customHeight="1">
      <c r="A815" s="251"/>
      <c r="B815" s="251"/>
      <c r="C815" s="251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</row>
    <row r="816" ht="15.75" customHeight="1">
      <c r="A816" s="251"/>
      <c r="B816" s="251"/>
      <c r="C816" s="251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</row>
    <row r="817" ht="15.75" customHeight="1">
      <c r="A817" s="251"/>
      <c r="B817" s="251"/>
      <c r="C817" s="251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</row>
    <row r="818" ht="15.75" customHeight="1">
      <c r="A818" s="251"/>
      <c r="B818" s="251"/>
      <c r="C818" s="251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</row>
    <row r="819" ht="15.75" customHeight="1">
      <c r="A819" s="251"/>
      <c r="B819" s="251"/>
      <c r="C819" s="251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</row>
    <row r="820" ht="15.75" customHeight="1">
      <c r="A820" s="251"/>
      <c r="B820" s="251"/>
      <c r="C820" s="251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</row>
    <row r="821" ht="15.75" customHeight="1">
      <c r="A821" s="251"/>
      <c r="B821" s="251"/>
      <c r="C821" s="251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</row>
    <row r="822" ht="15.75" customHeight="1">
      <c r="A822" s="251"/>
      <c r="B822" s="251"/>
      <c r="C822" s="251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</row>
    <row r="823" ht="15.75" customHeight="1">
      <c r="A823" s="251"/>
      <c r="B823" s="251"/>
      <c r="C823" s="251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</row>
    <row r="824" ht="15.75" customHeight="1">
      <c r="A824" s="251"/>
      <c r="B824" s="251"/>
      <c r="C824" s="251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</row>
    <row r="825" ht="15.75" customHeight="1">
      <c r="A825" s="251"/>
      <c r="B825" s="251"/>
      <c r="C825" s="251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</row>
    <row r="826" ht="15.75" customHeight="1">
      <c r="A826" s="251"/>
      <c r="B826" s="251"/>
      <c r="C826" s="251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</row>
    <row r="827" ht="15.75" customHeight="1">
      <c r="A827" s="251"/>
      <c r="B827" s="251"/>
      <c r="C827" s="251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</row>
    <row r="828" ht="15.75" customHeight="1">
      <c r="A828" s="251"/>
      <c r="B828" s="251"/>
      <c r="C828" s="251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</row>
    <row r="829" ht="15.75" customHeight="1">
      <c r="A829" s="251"/>
      <c r="B829" s="251"/>
      <c r="C829" s="251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</row>
    <row r="830" ht="15.75" customHeight="1">
      <c r="A830" s="251"/>
      <c r="B830" s="251"/>
      <c r="C830" s="251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</row>
    <row r="831" ht="15.75" customHeight="1">
      <c r="A831" s="251"/>
      <c r="B831" s="251"/>
      <c r="C831" s="251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</row>
    <row r="832" ht="15.75" customHeight="1">
      <c r="A832" s="251"/>
      <c r="B832" s="251"/>
      <c r="C832" s="251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</row>
    <row r="833" ht="15.75" customHeight="1">
      <c r="A833" s="251"/>
      <c r="B833" s="251"/>
      <c r="C833" s="251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</row>
    <row r="834" ht="15.75" customHeight="1">
      <c r="A834" s="251"/>
      <c r="B834" s="251"/>
      <c r="C834" s="251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</row>
    <row r="835" ht="15.75" customHeight="1">
      <c r="A835" s="251"/>
      <c r="B835" s="251"/>
      <c r="C835" s="251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</row>
    <row r="836" ht="15.75" customHeight="1">
      <c r="A836" s="251"/>
      <c r="B836" s="251"/>
      <c r="C836" s="251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</row>
    <row r="837" ht="15.75" customHeight="1">
      <c r="A837" s="251"/>
      <c r="B837" s="251"/>
      <c r="C837" s="251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</row>
    <row r="838" ht="15.75" customHeight="1">
      <c r="A838" s="251"/>
      <c r="B838" s="251"/>
      <c r="C838" s="251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</row>
    <row r="839" ht="15.75" customHeight="1">
      <c r="A839" s="251"/>
      <c r="B839" s="251"/>
      <c r="C839" s="251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</row>
    <row r="840" ht="15.75" customHeight="1">
      <c r="A840" s="251"/>
      <c r="B840" s="251"/>
      <c r="C840" s="251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</row>
    <row r="841" ht="15.75" customHeight="1">
      <c r="A841" s="251"/>
      <c r="B841" s="251"/>
      <c r="C841" s="251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</row>
    <row r="842" ht="15.75" customHeight="1">
      <c r="A842" s="251"/>
      <c r="B842" s="251"/>
      <c r="C842" s="251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</row>
    <row r="843" ht="15.75" customHeight="1">
      <c r="A843" s="251"/>
      <c r="B843" s="251"/>
      <c r="C843" s="251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</row>
    <row r="844" ht="15.75" customHeight="1">
      <c r="A844" s="251"/>
      <c r="B844" s="251"/>
      <c r="C844" s="251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</row>
    <row r="845" ht="15.75" customHeight="1">
      <c r="A845" s="251"/>
      <c r="B845" s="251"/>
      <c r="C845" s="251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</row>
    <row r="846" ht="15.75" customHeight="1">
      <c r="A846" s="251"/>
      <c r="B846" s="251"/>
      <c r="C846" s="251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</row>
    <row r="847" ht="15.75" customHeight="1">
      <c r="A847" s="251"/>
      <c r="B847" s="251"/>
      <c r="C847" s="251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</row>
    <row r="848" ht="15.75" customHeight="1">
      <c r="A848" s="251"/>
      <c r="B848" s="251"/>
      <c r="C848" s="251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</row>
    <row r="849" ht="15.75" customHeight="1">
      <c r="A849" s="251"/>
      <c r="B849" s="251"/>
      <c r="C849" s="251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</row>
    <row r="850" ht="15.75" customHeight="1">
      <c r="A850" s="251"/>
      <c r="B850" s="251"/>
      <c r="C850" s="251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</row>
    <row r="851" ht="15.75" customHeight="1">
      <c r="A851" s="251"/>
      <c r="B851" s="251"/>
      <c r="C851" s="251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</row>
    <row r="852" ht="15.75" customHeight="1">
      <c r="A852" s="251"/>
      <c r="B852" s="251"/>
      <c r="C852" s="251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</row>
    <row r="853" ht="15.75" customHeight="1">
      <c r="A853" s="251"/>
      <c r="B853" s="251"/>
      <c r="C853" s="251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</row>
    <row r="854" ht="15.75" customHeight="1">
      <c r="A854" s="251"/>
      <c r="B854" s="251"/>
      <c r="C854" s="251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</row>
    <row r="855" ht="15.75" customHeight="1">
      <c r="A855" s="251"/>
      <c r="B855" s="251"/>
      <c r="C855" s="251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</row>
    <row r="856" ht="15.75" customHeight="1">
      <c r="A856" s="251"/>
      <c r="B856" s="251"/>
      <c r="C856" s="251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</row>
    <row r="857" ht="15.75" customHeight="1">
      <c r="A857" s="251"/>
      <c r="B857" s="251"/>
      <c r="C857" s="251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</row>
    <row r="858" ht="15.75" customHeight="1">
      <c r="A858" s="251"/>
      <c r="B858" s="251"/>
      <c r="C858" s="251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</row>
    <row r="859" ht="15.75" customHeight="1">
      <c r="A859" s="251"/>
      <c r="B859" s="251"/>
      <c r="C859" s="251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</row>
    <row r="860" ht="15.75" customHeight="1">
      <c r="A860" s="251"/>
      <c r="B860" s="251"/>
      <c r="C860" s="251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</row>
    <row r="861" ht="15.75" customHeight="1">
      <c r="A861" s="251"/>
      <c r="B861" s="251"/>
      <c r="C861" s="251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</row>
    <row r="862" ht="15.75" customHeight="1">
      <c r="A862" s="251"/>
      <c r="B862" s="251"/>
      <c r="C862" s="251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</row>
    <row r="863" ht="15.75" customHeight="1">
      <c r="A863" s="251"/>
      <c r="B863" s="251"/>
      <c r="C863" s="251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</row>
    <row r="864" ht="15.75" customHeight="1">
      <c r="A864" s="251"/>
      <c r="B864" s="251"/>
      <c r="C864" s="251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</row>
    <row r="865" ht="15.75" customHeight="1">
      <c r="A865" s="251"/>
      <c r="B865" s="251"/>
      <c r="C865" s="251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</row>
    <row r="866" ht="15.75" customHeight="1">
      <c r="A866" s="251"/>
      <c r="B866" s="251"/>
      <c r="C866" s="251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</row>
    <row r="867" ht="15.75" customHeight="1">
      <c r="A867" s="251"/>
      <c r="B867" s="251"/>
      <c r="C867" s="251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</row>
    <row r="868" ht="15.75" customHeight="1">
      <c r="A868" s="251"/>
      <c r="B868" s="251"/>
      <c r="C868" s="251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</row>
    <row r="869" ht="15.75" customHeight="1">
      <c r="A869" s="251"/>
      <c r="B869" s="251"/>
      <c r="C869" s="251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</row>
    <row r="870" ht="15.75" customHeight="1">
      <c r="A870" s="251"/>
      <c r="B870" s="251"/>
      <c r="C870" s="251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</row>
    <row r="871" ht="15.75" customHeight="1">
      <c r="A871" s="251"/>
      <c r="B871" s="251"/>
      <c r="C871" s="251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</row>
    <row r="872" ht="15.75" customHeight="1">
      <c r="A872" s="251"/>
      <c r="B872" s="251"/>
      <c r="C872" s="251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</row>
    <row r="873" ht="15.75" customHeight="1">
      <c r="A873" s="251"/>
      <c r="B873" s="251"/>
      <c r="C873" s="251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</row>
    <row r="874" ht="15.75" customHeight="1">
      <c r="A874" s="251"/>
      <c r="B874" s="251"/>
      <c r="C874" s="251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</row>
    <row r="875" ht="15.75" customHeight="1">
      <c r="A875" s="251"/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</row>
    <row r="876" ht="15.75" customHeight="1">
      <c r="A876" s="251"/>
      <c r="B876" s="251"/>
      <c r="C876" s="251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</row>
    <row r="877" ht="15.75" customHeight="1">
      <c r="A877" s="251"/>
      <c r="B877" s="251"/>
      <c r="C877" s="251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</row>
    <row r="878" ht="15.75" customHeight="1">
      <c r="A878" s="251"/>
      <c r="B878" s="251"/>
      <c r="C878" s="251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</row>
    <row r="879" ht="15.75" customHeight="1">
      <c r="A879" s="251"/>
      <c r="B879" s="251"/>
      <c r="C879" s="251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</row>
    <row r="880" ht="15.75" customHeight="1">
      <c r="A880" s="251"/>
      <c r="B880" s="251"/>
      <c r="C880" s="251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</row>
    <row r="881" ht="15.75" customHeight="1">
      <c r="A881" s="251"/>
      <c r="B881" s="251"/>
      <c r="C881" s="251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</row>
    <row r="882" ht="15.75" customHeight="1">
      <c r="A882" s="251"/>
      <c r="B882" s="251"/>
      <c r="C882" s="251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</row>
    <row r="883" ht="15.75" customHeight="1">
      <c r="A883" s="251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</row>
    <row r="884" ht="15.75" customHeight="1">
      <c r="A884" s="251"/>
      <c r="B884" s="251"/>
      <c r="C884" s="251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</row>
    <row r="885" ht="15.75" customHeight="1">
      <c r="A885" s="251"/>
      <c r="B885" s="251"/>
      <c r="C885" s="251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</row>
    <row r="886" ht="15.75" customHeight="1">
      <c r="A886" s="251"/>
      <c r="B886" s="251"/>
      <c r="C886" s="251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</row>
    <row r="887" ht="15.75" customHeight="1">
      <c r="A887" s="251"/>
      <c r="B887" s="251"/>
      <c r="C887" s="251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</row>
    <row r="888" ht="15.75" customHeight="1">
      <c r="A888" s="251"/>
      <c r="B888" s="251"/>
      <c r="C888" s="251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</row>
    <row r="889" ht="15.75" customHeight="1">
      <c r="A889" s="251"/>
      <c r="B889" s="251"/>
      <c r="C889" s="251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</row>
    <row r="890" ht="15.75" customHeight="1">
      <c r="A890" s="251"/>
      <c r="B890" s="251"/>
      <c r="C890" s="251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  <c r="T890" s="251"/>
      <c r="U890" s="251"/>
      <c r="V890" s="251"/>
      <c r="W890" s="251"/>
      <c r="X890" s="251"/>
      <c r="Y890" s="251"/>
      <c r="Z890" s="251"/>
      <c r="AA890" s="251"/>
      <c r="AB890" s="251"/>
      <c r="AC890" s="251"/>
    </row>
    <row r="891" ht="15.75" customHeight="1">
      <c r="A891" s="251"/>
      <c r="B891" s="251"/>
      <c r="C891" s="251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  <c r="T891" s="251"/>
      <c r="U891" s="251"/>
      <c r="V891" s="251"/>
      <c r="W891" s="251"/>
      <c r="X891" s="251"/>
      <c r="Y891" s="251"/>
      <c r="Z891" s="251"/>
      <c r="AA891" s="251"/>
      <c r="AB891" s="251"/>
      <c r="AC891" s="251"/>
    </row>
    <row r="892" ht="15.75" customHeight="1">
      <c r="A892" s="251"/>
      <c r="B892" s="251"/>
      <c r="C892" s="251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  <c r="T892" s="251"/>
      <c r="U892" s="251"/>
      <c r="V892" s="251"/>
      <c r="W892" s="251"/>
      <c r="X892" s="251"/>
      <c r="Y892" s="251"/>
      <c r="Z892" s="251"/>
      <c r="AA892" s="251"/>
      <c r="AB892" s="251"/>
      <c r="AC892" s="251"/>
    </row>
    <row r="893" ht="15.75" customHeight="1">
      <c r="A893" s="251"/>
      <c r="B893" s="251"/>
      <c r="C893" s="251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  <c r="T893" s="251"/>
      <c r="U893" s="251"/>
      <c r="V893" s="251"/>
      <c r="W893" s="251"/>
      <c r="X893" s="251"/>
      <c r="Y893" s="251"/>
      <c r="Z893" s="251"/>
      <c r="AA893" s="251"/>
      <c r="AB893" s="251"/>
      <c r="AC893" s="251"/>
    </row>
    <row r="894" ht="15.75" customHeight="1">
      <c r="A894" s="251"/>
      <c r="B894" s="251"/>
      <c r="C894" s="251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  <c r="T894" s="251"/>
      <c r="U894" s="251"/>
      <c r="V894" s="251"/>
      <c r="W894" s="251"/>
      <c r="X894" s="251"/>
      <c r="Y894" s="251"/>
      <c r="Z894" s="251"/>
      <c r="AA894" s="251"/>
      <c r="AB894" s="251"/>
      <c r="AC894" s="251"/>
    </row>
    <row r="895" ht="15.75" customHeight="1">
      <c r="A895" s="251"/>
      <c r="B895" s="251"/>
      <c r="C895" s="251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  <c r="T895" s="251"/>
      <c r="U895" s="251"/>
      <c r="V895" s="251"/>
      <c r="W895" s="251"/>
      <c r="X895" s="251"/>
      <c r="Y895" s="251"/>
      <c r="Z895" s="251"/>
      <c r="AA895" s="251"/>
      <c r="AB895" s="251"/>
      <c r="AC895" s="251"/>
    </row>
    <row r="896" ht="15.75" customHeight="1">
      <c r="A896" s="251"/>
      <c r="B896" s="251"/>
      <c r="C896" s="251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  <c r="T896" s="251"/>
      <c r="U896" s="251"/>
      <c r="V896" s="251"/>
      <c r="W896" s="251"/>
      <c r="X896" s="251"/>
      <c r="Y896" s="251"/>
      <c r="Z896" s="251"/>
      <c r="AA896" s="251"/>
      <c r="AB896" s="251"/>
      <c r="AC896" s="251"/>
    </row>
    <row r="897" ht="15.75" customHeight="1">
      <c r="A897" s="251"/>
      <c r="B897" s="251"/>
      <c r="C897" s="251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  <c r="T897" s="251"/>
      <c r="U897" s="251"/>
      <c r="V897" s="251"/>
      <c r="W897" s="251"/>
      <c r="X897" s="251"/>
      <c r="Y897" s="251"/>
      <c r="Z897" s="251"/>
      <c r="AA897" s="251"/>
      <c r="AB897" s="251"/>
      <c r="AC897" s="251"/>
    </row>
    <row r="898" ht="15.75" customHeight="1">
      <c r="A898" s="251"/>
      <c r="B898" s="251"/>
      <c r="C898" s="251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  <c r="T898" s="251"/>
      <c r="U898" s="251"/>
      <c r="V898" s="251"/>
      <c r="W898" s="251"/>
      <c r="X898" s="251"/>
      <c r="Y898" s="251"/>
      <c r="Z898" s="251"/>
      <c r="AA898" s="251"/>
      <c r="AB898" s="251"/>
      <c r="AC898" s="251"/>
    </row>
    <row r="899" ht="15.75" customHeight="1">
      <c r="A899" s="251"/>
      <c r="B899" s="251"/>
      <c r="C899" s="251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  <c r="T899" s="251"/>
      <c r="U899" s="251"/>
      <c r="V899" s="251"/>
      <c r="W899" s="251"/>
      <c r="X899" s="251"/>
      <c r="Y899" s="251"/>
      <c r="Z899" s="251"/>
      <c r="AA899" s="251"/>
      <c r="AB899" s="251"/>
      <c r="AC899" s="251"/>
    </row>
    <row r="900" ht="15.75" customHeight="1">
      <c r="A900" s="251"/>
      <c r="B900" s="251"/>
      <c r="C900" s="251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  <c r="T900" s="251"/>
      <c r="U900" s="251"/>
      <c r="V900" s="251"/>
      <c r="W900" s="251"/>
      <c r="X900" s="251"/>
      <c r="Y900" s="251"/>
      <c r="Z900" s="251"/>
      <c r="AA900" s="251"/>
      <c r="AB900" s="251"/>
      <c r="AC900" s="251"/>
    </row>
    <row r="901" ht="15.75" customHeight="1">
      <c r="A901" s="251"/>
      <c r="B901" s="251"/>
      <c r="C901" s="251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  <c r="T901" s="251"/>
      <c r="U901" s="251"/>
      <c r="V901" s="251"/>
      <c r="W901" s="251"/>
      <c r="X901" s="251"/>
      <c r="Y901" s="251"/>
      <c r="Z901" s="251"/>
      <c r="AA901" s="251"/>
      <c r="AB901" s="251"/>
      <c r="AC901" s="251"/>
    </row>
    <row r="902" ht="15.75" customHeight="1">
      <c r="A902" s="251"/>
      <c r="B902" s="251"/>
      <c r="C902" s="251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  <c r="T902" s="251"/>
      <c r="U902" s="251"/>
      <c r="V902" s="251"/>
      <c r="W902" s="251"/>
      <c r="X902" s="251"/>
      <c r="Y902" s="251"/>
      <c r="Z902" s="251"/>
      <c r="AA902" s="251"/>
      <c r="AB902" s="251"/>
      <c r="AC902" s="251"/>
    </row>
    <row r="903" ht="15.75" customHeight="1">
      <c r="A903" s="251"/>
      <c r="B903" s="251"/>
      <c r="C903" s="251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  <c r="T903" s="251"/>
      <c r="U903" s="251"/>
      <c r="V903" s="251"/>
      <c r="W903" s="251"/>
      <c r="X903" s="251"/>
      <c r="Y903" s="251"/>
      <c r="Z903" s="251"/>
      <c r="AA903" s="251"/>
      <c r="AB903" s="251"/>
      <c r="AC903" s="251"/>
    </row>
    <row r="904" ht="15.75" customHeight="1">
      <c r="A904" s="251"/>
      <c r="B904" s="251"/>
      <c r="C904" s="251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  <c r="T904" s="251"/>
      <c r="U904" s="251"/>
      <c r="V904" s="251"/>
      <c r="W904" s="251"/>
      <c r="X904" s="251"/>
      <c r="Y904" s="251"/>
      <c r="Z904" s="251"/>
      <c r="AA904" s="251"/>
      <c r="AB904" s="251"/>
      <c r="AC904" s="251"/>
    </row>
    <row r="905" ht="15.75" customHeight="1">
      <c r="A905" s="251"/>
      <c r="B905" s="251"/>
      <c r="C905" s="251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  <c r="T905" s="251"/>
      <c r="U905" s="251"/>
      <c r="V905" s="251"/>
      <c r="W905" s="251"/>
      <c r="X905" s="251"/>
      <c r="Y905" s="251"/>
      <c r="Z905" s="251"/>
      <c r="AA905" s="251"/>
      <c r="AB905" s="251"/>
      <c r="AC905" s="251"/>
    </row>
    <row r="906" ht="15.75" customHeight="1">
      <c r="A906" s="251"/>
      <c r="B906" s="251"/>
      <c r="C906" s="251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  <c r="T906" s="251"/>
      <c r="U906" s="251"/>
      <c r="V906" s="251"/>
      <c r="W906" s="251"/>
      <c r="X906" s="251"/>
      <c r="Y906" s="251"/>
      <c r="Z906" s="251"/>
      <c r="AA906" s="251"/>
      <c r="AB906" s="251"/>
      <c r="AC906" s="251"/>
    </row>
    <row r="907" ht="15.75" customHeight="1">
      <c r="A907" s="251"/>
      <c r="B907" s="251"/>
      <c r="C907" s="251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  <c r="T907" s="251"/>
      <c r="U907" s="251"/>
      <c r="V907" s="251"/>
      <c r="W907" s="251"/>
      <c r="X907" s="251"/>
      <c r="Y907" s="251"/>
      <c r="Z907" s="251"/>
      <c r="AA907" s="251"/>
      <c r="AB907" s="251"/>
      <c r="AC907" s="251"/>
    </row>
    <row r="908" ht="15.75" customHeight="1">
      <c r="A908" s="251"/>
      <c r="B908" s="251"/>
      <c r="C908" s="251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  <c r="T908" s="251"/>
      <c r="U908" s="251"/>
      <c r="V908" s="251"/>
      <c r="W908" s="251"/>
      <c r="X908" s="251"/>
      <c r="Y908" s="251"/>
      <c r="Z908" s="251"/>
      <c r="AA908" s="251"/>
      <c r="AB908" s="251"/>
      <c r="AC908" s="251"/>
    </row>
    <row r="909" ht="15.75" customHeight="1">
      <c r="A909" s="251"/>
      <c r="B909" s="251"/>
      <c r="C909" s="251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  <c r="T909" s="251"/>
      <c r="U909" s="251"/>
      <c r="V909" s="251"/>
      <c r="W909" s="251"/>
      <c r="X909" s="251"/>
      <c r="Y909" s="251"/>
      <c r="Z909" s="251"/>
      <c r="AA909" s="251"/>
      <c r="AB909" s="251"/>
      <c r="AC909" s="251"/>
    </row>
    <row r="910" ht="15.75" customHeight="1">
      <c r="A910" s="251"/>
      <c r="B910" s="251"/>
      <c r="C910" s="251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  <c r="T910" s="251"/>
      <c r="U910" s="251"/>
      <c r="V910" s="251"/>
      <c r="W910" s="251"/>
      <c r="X910" s="251"/>
      <c r="Y910" s="251"/>
      <c r="Z910" s="251"/>
      <c r="AA910" s="251"/>
      <c r="AB910" s="251"/>
      <c r="AC910" s="251"/>
    </row>
    <row r="911" ht="15.75" customHeight="1">
      <c r="A911" s="251"/>
      <c r="B911" s="251"/>
      <c r="C911" s="251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  <c r="T911" s="251"/>
      <c r="U911" s="251"/>
      <c r="V911" s="251"/>
      <c r="W911" s="251"/>
      <c r="X911" s="251"/>
      <c r="Y911" s="251"/>
      <c r="Z911" s="251"/>
      <c r="AA911" s="251"/>
      <c r="AB911" s="251"/>
      <c r="AC911" s="251"/>
    </row>
    <row r="912" ht="15.75" customHeight="1">
      <c r="A912" s="251"/>
      <c r="B912" s="251"/>
      <c r="C912" s="251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  <c r="T912" s="251"/>
      <c r="U912" s="251"/>
      <c r="V912" s="251"/>
      <c r="W912" s="251"/>
      <c r="X912" s="251"/>
      <c r="Y912" s="251"/>
      <c r="Z912" s="251"/>
      <c r="AA912" s="251"/>
      <c r="AB912" s="251"/>
      <c r="AC912" s="251"/>
    </row>
    <row r="913" ht="15.75" customHeight="1">
      <c r="A913" s="251"/>
      <c r="B913" s="251"/>
      <c r="C913" s="251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  <c r="T913" s="251"/>
      <c r="U913" s="251"/>
      <c r="V913" s="251"/>
      <c r="W913" s="251"/>
      <c r="X913" s="251"/>
      <c r="Y913" s="251"/>
      <c r="Z913" s="251"/>
      <c r="AA913" s="251"/>
      <c r="AB913" s="251"/>
      <c r="AC913" s="251"/>
    </row>
    <row r="914" ht="15.75" customHeight="1">
      <c r="A914" s="251"/>
      <c r="B914" s="251"/>
      <c r="C914" s="251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  <c r="T914" s="251"/>
      <c r="U914" s="251"/>
      <c r="V914" s="251"/>
      <c r="W914" s="251"/>
      <c r="X914" s="251"/>
      <c r="Y914" s="251"/>
      <c r="Z914" s="251"/>
      <c r="AA914" s="251"/>
      <c r="AB914" s="251"/>
      <c r="AC914" s="251"/>
    </row>
    <row r="915" ht="15.75" customHeight="1">
      <c r="A915" s="251"/>
      <c r="B915" s="251"/>
      <c r="C915" s="251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  <c r="T915" s="251"/>
      <c r="U915" s="251"/>
      <c r="V915" s="251"/>
      <c r="W915" s="251"/>
      <c r="X915" s="251"/>
      <c r="Y915" s="251"/>
      <c r="Z915" s="251"/>
      <c r="AA915" s="251"/>
      <c r="AB915" s="251"/>
      <c r="AC915" s="251"/>
    </row>
    <row r="916" ht="15.75" customHeight="1">
      <c r="A916" s="251"/>
      <c r="B916" s="251"/>
      <c r="C916" s="251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  <c r="T916" s="251"/>
      <c r="U916" s="251"/>
      <c r="V916" s="251"/>
      <c r="W916" s="251"/>
      <c r="X916" s="251"/>
      <c r="Y916" s="251"/>
      <c r="Z916" s="251"/>
      <c r="AA916" s="251"/>
      <c r="AB916" s="251"/>
      <c r="AC916" s="251"/>
    </row>
    <row r="917" ht="15.75" customHeight="1">
      <c r="A917" s="251"/>
      <c r="B917" s="251"/>
      <c r="C917" s="251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  <c r="T917" s="251"/>
      <c r="U917" s="251"/>
      <c r="V917" s="251"/>
      <c r="W917" s="251"/>
      <c r="X917" s="251"/>
      <c r="Y917" s="251"/>
      <c r="Z917" s="251"/>
      <c r="AA917" s="251"/>
      <c r="AB917" s="251"/>
      <c r="AC917" s="251"/>
    </row>
    <row r="918" ht="15.75" customHeight="1">
      <c r="A918" s="251"/>
      <c r="B918" s="251"/>
      <c r="C918" s="251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  <c r="T918" s="251"/>
      <c r="U918" s="251"/>
      <c r="V918" s="251"/>
      <c r="W918" s="251"/>
      <c r="X918" s="251"/>
      <c r="Y918" s="251"/>
      <c r="Z918" s="251"/>
      <c r="AA918" s="251"/>
      <c r="AB918" s="251"/>
      <c r="AC918" s="251"/>
    </row>
    <row r="919" ht="15.75" customHeight="1">
      <c r="A919" s="251"/>
      <c r="B919" s="251"/>
      <c r="C919" s="251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  <c r="T919" s="251"/>
      <c r="U919" s="251"/>
      <c r="V919" s="251"/>
      <c r="W919" s="251"/>
      <c r="X919" s="251"/>
      <c r="Y919" s="251"/>
      <c r="Z919" s="251"/>
      <c r="AA919" s="251"/>
      <c r="AB919" s="251"/>
      <c r="AC919" s="251"/>
    </row>
    <row r="920" ht="15.75" customHeight="1">
      <c r="A920" s="251"/>
      <c r="B920" s="251"/>
      <c r="C920" s="251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  <c r="T920" s="251"/>
      <c r="U920" s="251"/>
      <c r="V920" s="251"/>
      <c r="W920" s="251"/>
      <c r="X920" s="251"/>
      <c r="Y920" s="251"/>
      <c r="Z920" s="251"/>
      <c r="AA920" s="251"/>
      <c r="AB920" s="251"/>
      <c r="AC920" s="251"/>
    </row>
    <row r="921" ht="15.75" customHeight="1">
      <c r="A921" s="251"/>
      <c r="B921" s="251"/>
      <c r="C921" s="251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  <c r="T921" s="251"/>
      <c r="U921" s="251"/>
      <c r="V921" s="251"/>
      <c r="W921" s="251"/>
      <c r="X921" s="251"/>
      <c r="Y921" s="251"/>
      <c r="Z921" s="251"/>
      <c r="AA921" s="251"/>
      <c r="AB921" s="251"/>
      <c r="AC921" s="251"/>
    </row>
    <row r="922" ht="15.75" customHeight="1">
      <c r="A922" s="251"/>
      <c r="B922" s="251"/>
      <c r="C922" s="251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  <c r="T922" s="251"/>
      <c r="U922" s="251"/>
      <c r="V922" s="251"/>
      <c r="W922" s="251"/>
      <c r="X922" s="251"/>
      <c r="Y922" s="251"/>
      <c r="Z922" s="251"/>
      <c r="AA922" s="251"/>
      <c r="AB922" s="251"/>
      <c r="AC922" s="251"/>
    </row>
    <row r="923" ht="15.75" customHeight="1">
      <c r="A923" s="251"/>
      <c r="B923" s="251"/>
      <c r="C923" s="251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  <c r="T923" s="251"/>
      <c r="U923" s="251"/>
      <c r="V923" s="251"/>
      <c r="W923" s="251"/>
      <c r="X923" s="251"/>
      <c r="Y923" s="251"/>
      <c r="Z923" s="251"/>
      <c r="AA923" s="251"/>
      <c r="AB923" s="251"/>
      <c r="AC923" s="251"/>
    </row>
    <row r="924" ht="15.75" customHeight="1">
      <c r="A924" s="251"/>
      <c r="B924" s="251"/>
      <c r="C924" s="251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  <c r="T924" s="251"/>
      <c r="U924" s="251"/>
      <c r="V924" s="251"/>
      <c r="W924" s="251"/>
      <c r="X924" s="251"/>
      <c r="Y924" s="251"/>
      <c r="Z924" s="251"/>
      <c r="AA924" s="251"/>
      <c r="AB924" s="251"/>
      <c r="AC924" s="251"/>
    </row>
    <row r="925" ht="15.75" customHeight="1">
      <c r="A925" s="251"/>
      <c r="B925" s="251"/>
      <c r="C925" s="251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  <c r="T925" s="251"/>
      <c r="U925" s="251"/>
      <c r="V925" s="251"/>
      <c r="W925" s="251"/>
      <c r="X925" s="251"/>
      <c r="Y925" s="251"/>
      <c r="Z925" s="251"/>
      <c r="AA925" s="251"/>
      <c r="AB925" s="251"/>
      <c r="AC925" s="251"/>
    </row>
    <row r="926" ht="15.75" customHeight="1">
      <c r="A926" s="251"/>
      <c r="B926" s="251"/>
      <c r="C926" s="251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  <c r="T926" s="251"/>
      <c r="U926" s="251"/>
      <c r="V926" s="251"/>
      <c r="W926" s="251"/>
      <c r="X926" s="251"/>
      <c r="Y926" s="251"/>
      <c r="Z926" s="251"/>
      <c r="AA926" s="251"/>
      <c r="AB926" s="251"/>
      <c r="AC926" s="251"/>
    </row>
    <row r="927" ht="15.75" customHeight="1">
      <c r="A927" s="251"/>
      <c r="B927" s="251"/>
      <c r="C927" s="251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  <c r="T927" s="251"/>
      <c r="U927" s="251"/>
      <c r="V927" s="251"/>
      <c r="W927" s="251"/>
      <c r="X927" s="251"/>
      <c r="Y927" s="251"/>
      <c r="Z927" s="251"/>
      <c r="AA927" s="251"/>
      <c r="AB927" s="251"/>
      <c r="AC927" s="251"/>
    </row>
    <row r="928" ht="15.75" customHeight="1">
      <c r="A928" s="251"/>
      <c r="B928" s="251"/>
      <c r="C928" s="251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  <c r="T928" s="251"/>
      <c r="U928" s="251"/>
      <c r="V928" s="251"/>
      <c r="W928" s="251"/>
      <c r="X928" s="251"/>
      <c r="Y928" s="251"/>
      <c r="Z928" s="251"/>
      <c r="AA928" s="251"/>
      <c r="AB928" s="251"/>
      <c r="AC928" s="251"/>
    </row>
    <row r="929" ht="15.75" customHeight="1">
      <c r="A929" s="251"/>
      <c r="B929" s="251"/>
      <c r="C929" s="251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  <c r="T929" s="251"/>
      <c r="U929" s="251"/>
      <c r="V929" s="251"/>
      <c r="W929" s="251"/>
      <c r="X929" s="251"/>
      <c r="Y929" s="251"/>
      <c r="Z929" s="251"/>
      <c r="AA929" s="251"/>
      <c r="AB929" s="251"/>
      <c r="AC929" s="251"/>
    </row>
    <row r="930" ht="15.75" customHeight="1">
      <c r="A930" s="251"/>
      <c r="B930" s="251"/>
      <c r="C930" s="251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  <c r="T930" s="251"/>
      <c r="U930" s="251"/>
      <c r="V930" s="251"/>
      <c r="W930" s="251"/>
      <c r="X930" s="251"/>
      <c r="Y930" s="251"/>
      <c r="Z930" s="251"/>
      <c r="AA930" s="251"/>
      <c r="AB930" s="251"/>
      <c r="AC930" s="251"/>
    </row>
    <row r="931" ht="15.75" customHeight="1">
      <c r="A931" s="251"/>
      <c r="B931" s="251"/>
      <c r="C931" s="251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  <c r="T931" s="251"/>
      <c r="U931" s="251"/>
      <c r="V931" s="251"/>
      <c r="W931" s="251"/>
      <c r="X931" s="251"/>
      <c r="Y931" s="251"/>
      <c r="Z931" s="251"/>
      <c r="AA931" s="251"/>
      <c r="AB931" s="251"/>
      <c r="AC931" s="251"/>
    </row>
    <row r="932" ht="15.75" customHeight="1">
      <c r="A932" s="251"/>
      <c r="B932" s="251"/>
      <c r="C932" s="251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  <c r="T932" s="251"/>
      <c r="U932" s="251"/>
      <c r="V932" s="251"/>
      <c r="W932" s="251"/>
      <c r="X932" s="251"/>
      <c r="Y932" s="251"/>
      <c r="Z932" s="251"/>
      <c r="AA932" s="251"/>
      <c r="AB932" s="251"/>
      <c r="AC932" s="251"/>
    </row>
    <row r="933" ht="15.75" customHeight="1">
      <c r="A933" s="251"/>
      <c r="B933" s="251"/>
      <c r="C933" s="251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  <c r="T933" s="251"/>
      <c r="U933" s="251"/>
      <c r="V933" s="251"/>
      <c r="W933" s="251"/>
      <c r="X933" s="251"/>
      <c r="Y933" s="251"/>
      <c r="Z933" s="251"/>
      <c r="AA933" s="251"/>
      <c r="AB933" s="251"/>
      <c r="AC933" s="251"/>
    </row>
    <row r="934" ht="15.75" customHeight="1">
      <c r="A934" s="251"/>
      <c r="B934" s="251"/>
      <c r="C934" s="251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  <c r="T934" s="251"/>
      <c r="U934" s="251"/>
      <c r="V934" s="251"/>
      <c r="W934" s="251"/>
      <c r="X934" s="251"/>
      <c r="Y934" s="251"/>
      <c r="Z934" s="251"/>
      <c r="AA934" s="251"/>
      <c r="AB934" s="251"/>
      <c r="AC934" s="251"/>
    </row>
    <row r="935" ht="15.75" customHeight="1">
      <c r="A935" s="251"/>
      <c r="B935" s="251"/>
      <c r="C935" s="251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  <c r="T935" s="251"/>
      <c r="U935" s="251"/>
      <c r="V935" s="251"/>
      <c r="W935" s="251"/>
      <c r="X935" s="251"/>
      <c r="Y935" s="251"/>
      <c r="Z935" s="251"/>
      <c r="AA935" s="251"/>
      <c r="AB935" s="251"/>
      <c r="AC935" s="251"/>
    </row>
    <row r="936" ht="15.75" customHeight="1">
      <c r="A936" s="251"/>
      <c r="B936" s="251"/>
      <c r="C936" s="251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  <c r="T936" s="251"/>
      <c r="U936" s="251"/>
      <c r="V936" s="251"/>
      <c r="W936" s="251"/>
      <c r="X936" s="251"/>
      <c r="Y936" s="251"/>
      <c r="Z936" s="251"/>
      <c r="AA936" s="251"/>
      <c r="AB936" s="251"/>
      <c r="AC936" s="251"/>
    </row>
    <row r="937" ht="15.75" customHeight="1">
      <c r="A937" s="251"/>
      <c r="B937" s="251"/>
      <c r="C937" s="251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  <c r="T937" s="251"/>
      <c r="U937" s="251"/>
      <c r="V937" s="251"/>
      <c r="W937" s="251"/>
      <c r="X937" s="251"/>
      <c r="Y937" s="251"/>
      <c r="Z937" s="251"/>
      <c r="AA937" s="251"/>
      <c r="AB937" s="251"/>
      <c r="AC937" s="251"/>
    </row>
    <row r="938" ht="15.75" customHeight="1">
      <c r="A938" s="251"/>
      <c r="B938" s="251"/>
      <c r="C938" s="251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  <c r="T938" s="251"/>
      <c r="U938" s="251"/>
      <c r="V938" s="251"/>
      <c r="W938" s="251"/>
      <c r="X938" s="251"/>
      <c r="Y938" s="251"/>
      <c r="Z938" s="251"/>
      <c r="AA938" s="251"/>
      <c r="AB938" s="251"/>
      <c r="AC938" s="251"/>
    </row>
    <row r="939" ht="15.75" customHeight="1">
      <c r="A939" s="251"/>
      <c r="B939" s="251"/>
      <c r="C939" s="251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  <c r="T939" s="251"/>
      <c r="U939" s="251"/>
      <c r="V939" s="251"/>
      <c r="W939" s="251"/>
      <c r="X939" s="251"/>
      <c r="Y939" s="251"/>
      <c r="Z939" s="251"/>
      <c r="AA939" s="251"/>
      <c r="AB939" s="251"/>
      <c r="AC939" s="251"/>
    </row>
    <row r="940" ht="15.75" customHeight="1">
      <c r="A940" s="251"/>
      <c r="B940" s="251"/>
      <c r="C940" s="251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  <c r="T940" s="251"/>
      <c r="U940" s="251"/>
      <c r="V940" s="251"/>
      <c r="W940" s="251"/>
      <c r="X940" s="251"/>
      <c r="Y940" s="251"/>
      <c r="Z940" s="251"/>
      <c r="AA940" s="251"/>
      <c r="AB940" s="251"/>
      <c r="AC940" s="251"/>
    </row>
    <row r="941" ht="15.75" customHeight="1">
      <c r="A941" s="251"/>
      <c r="B941" s="251"/>
      <c r="C941" s="251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  <c r="T941" s="251"/>
      <c r="U941" s="251"/>
      <c r="V941" s="251"/>
      <c r="W941" s="251"/>
      <c r="X941" s="251"/>
      <c r="Y941" s="251"/>
      <c r="Z941" s="251"/>
      <c r="AA941" s="251"/>
      <c r="AB941" s="251"/>
      <c r="AC941" s="251"/>
    </row>
    <row r="942" ht="15.75" customHeight="1">
      <c r="A942" s="251"/>
      <c r="B942" s="251"/>
      <c r="C942" s="251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  <c r="T942" s="251"/>
      <c r="U942" s="251"/>
      <c r="V942" s="251"/>
      <c r="W942" s="251"/>
      <c r="X942" s="251"/>
      <c r="Y942" s="251"/>
      <c r="Z942" s="251"/>
      <c r="AA942" s="251"/>
      <c r="AB942" s="251"/>
      <c r="AC942" s="251"/>
    </row>
    <row r="943" ht="15.75" customHeight="1">
      <c r="A943" s="251"/>
      <c r="B943" s="251"/>
      <c r="C943" s="251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  <c r="T943" s="251"/>
      <c r="U943" s="251"/>
      <c r="V943" s="251"/>
      <c r="W943" s="251"/>
      <c r="X943" s="251"/>
      <c r="Y943" s="251"/>
      <c r="Z943" s="251"/>
      <c r="AA943" s="251"/>
      <c r="AB943" s="251"/>
      <c r="AC943" s="251"/>
    </row>
    <row r="944" ht="15.75" customHeight="1">
      <c r="A944" s="251"/>
      <c r="B944" s="251"/>
      <c r="C944" s="251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  <c r="T944" s="251"/>
      <c r="U944" s="251"/>
      <c r="V944" s="251"/>
      <c r="W944" s="251"/>
      <c r="X944" s="251"/>
      <c r="Y944" s="251"/>
      <c r="Z944" s="251"/>
      <c r="AA944" s="251"/>
      <c r="AB944" s="251"/>
      <c r="AC944" s="251"/>
    </row>
    <row r="945" ht="15.75" customHeight="1">
      <c r="A945" s="251"/>
      <c r="B945" s="251"/>
      <c r="C945" s="251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  <c r="T945" s="251"/>
      <c r="U945" s="251"/>
      <c r="V945" s="251"/>
      <c r="W945" s="251"/>
      <c r="X945" s="251"/>
      <c r="Y945" s="251"/>
      <c r="Z945" s="251"/>
      <c r="AA945" s="251"/>
      <c r="AB945" s="251"/>
      <c r="AC945" s="251"/>
    </row>
    <row r="946" ht="15.75" customHeight="1">
      <c r="A946" s="251"/>
      <c r="B946" s="251"/>
      <c r="C946" s="251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  <c r="T946" s="251"/>
      <c r="U946" s="251"/>
      <c r="V946" s="251"/>
      <c r="W946" s="251"/>
      <c r="X946" s="251"/>
      <c r="Y946" s="251"/>
      <c r="Z946" s="251"/>
      <c r="AA946" s="251"/>
      <c r="AB946" s="251"/>
      <c r="AC946" s="251"/>
    </row>
    <row r="947" ht="15.75" customHeight="1">
      <c r="A947" s="251"/>
      <c r="B947" s="251"/>
      <c r="C947" s="251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  <c r="T947" s="251"/>
      <c r="U947" s="251"/>
      <c r="V947" s="251"/>
      <c r="W947" s="251"/>
      <c r="X947" s="251"/>
      <c r="Y947" s="251"/>
      <c r="Z947" s="251"/>
      <c r="AA947" s="251"/>
      <c r="AB947" s="251"/>
      <c r="AC947" s="251"/>
    </row>
    <row r="948" ht="15.75" customHeight="1">
      <c r="A948" s="251"/>
      <c r="B948" s="251"/>
      <c r="C948" s="251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  <c r="T948" s="251"/>
      <c r="U948" s="251"/>
      <c r="V948" s="251"/>
      <c r="W948" s="251"/>
      <c r="X948" s="251"/>
      <c r="Y948" s="251"/>
      <c r="Z948" s="251"/>
      <c r="AA948" s="251"/>
      <c r="AB948" s="251"/>
      <c r="AC948" s="251"/>
    </row>
    <row r="949" ht="15.75" customHeight="1">
      <c r="A949" s="251"/>
      <c r="B949" s="251"/>
      <c r="C949" s="251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  <c r="T949" s="251"/>
      <c r="U949" s="251"/>
      <c r="V949" s="251"/>
      <c r="W949" s="251"/>
      <c r="X949" s="251"/>
      <c r="Y949" s="251"/>
      <c r="Z949" s="251"/>
      <c r="AA949" s="251"/>
      <c r="AB949" s="251"/>
      <c r="AC949" s="251"/>
    </row>
    <row r="950" ht="15.75" customHeight="1">
      <c r="A950" s="251"/>
      <c r="B950" s="251"/>
      <c r="C950" s="251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  <c r="T950" s="251"/>
      <c r="U950" s="251"/>
      <c r="V950" s="251"/>
      <c r="W950" s="251"/>
      <c r="X950" s="251"/>
      <c r="Y950" s="251"/>
      <c r="Z950" s="251"/>
      <c r="AA950" s="251"/>
      <c r="AB950" s="251"/>
      <c r="AC950" s="251"/>
    </row>
    <row r="951" ht="15.75" customHeight="1">
      <c r="A951" s="251"/>
      <c r="B951" s="251"/>
      <c r="C951" s="251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  <c r="T951" s="251"/>
      <c r="U951" s="251"/>
      <c r="V951" s="251"/>
      <c r="W951" s="251"/>
      <c r="X951" s="251"/>
      <c r="Y951" s="251"/>
      <c r="Z951" s="251"/>
      <c r="AA951" s="251"/>
      <c r="AB951" s="251"/>
      <c r="AC951" s="251"/>
    </row>
    <row r="952" ht="15.75" customHeight="1">
      <c r="A952" s="251"/>
      <c r="B952" s="251"/>
      <c r="C952" s="251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  <c r="T952" s="251"/>
      <c r="U952" s="251"/>
      <c r="V952" s="251"/>
      <c r="W952" s="251"/>
      <c r="X952" s="251"/>
      <c r="Y952" s="251"/>
      <c r="Z952" s="251"/>
      <c r="AA952" s="251"/>
      <c r="AB952" s="251"/>
      <c r="AC952" s="251"/>
    </row>
    <row r="953" ht="15.75" customHeight="1">
      <c r="A953" s="251"/>
      <c r="B953" s="251"/>
      <c r="C953" s="251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  <c r="T953" s="251"/>
      <c r="U953" s="251"/>
      <c r="V953" s="251"/>
      <c r="W953" s="251"/>
      <c r="X953" s="251"/>
      <c r="Y953" s="251"/>
      <c r="Z953" s="251"/>
      <c r="AA953" s="251"/>
      <c r="AB953" s="251"/>
      <c r="AC953" s="251"/>
    </row>
    <row r="954" ht="15.75" customHeight="1">
      <c r="A954" s="251"/>
      <c r="B954" s="251"/>
      <c r="C954" s="251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  <c r="T954" s="251"/>
      <c r="U954" s="251"/>
      <c r="V954" s="251"/>
      <c r="W954" s="251"/>
      <c r="X954" s="251"/>
      <c r="Y954" s="251"/>
      <c r="Z954" s="251"/>
      <c r="AA954" s="251"/>
      <c r="AB954" s="251"/>
      <c r="AC954" s="251"/>
    </row>
    <row r="955" ht="15.75" customHeight="1">
      <c r="A955" s="251"/>
      <c r="B955" s="251"/>
      <c r="C955" s="251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  <c r="T955" s="251"/>
      <c r="U955" s="251"/>
      <c r="V955" s="251"/>
      <c r="W955" s="251"/>
      <c r="X955" s="251"/>
      <c r="Y955" s="251"/>
      <c r="Z955" s="251"/>
      <c r="AA955" s="251"/>
      <c r="AB955" s="251"/>
      <c r="AC955" s="251"/>
    </row>
    <row r="956" ht="15.75" customHeight="1">
      <c r="A956" s="251"/>
      <c r="B956" s="251"/>
      <c r="C956" s="251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  <c r="T956" s="251"/>
      <c r="U956" s="251"/>
      <c r="V956" s="251"/>
      <c r="W956" s="251"/>
      <c r="X956" s="251"/>
      <c r="Y956" s="251"/>
      <c r="Z956" s="251"/>
      <c r="AA956" s="251"/>
      <c r="AB956" s="251"/>
      <c r="AC956" s="251"/>
    </row>
    <row r="957" ht="15.75" customHeight="1">
      <c r="A957" s="251"/>
      <c r="B957" s="251"/>
      <c r="C957" s="251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  <c r="T957" s="251"/>
      <c r="U957" s="251"/>
      <c r="V957" s="251"/>
      <c r="W957" s="251"/>
      <c r="X957" s="251"/>
      <c r="Y957" s="251"/>
      <c r="Z957" s="251"/>
      <c r="AA957" s="251"/>
      <c r="AB957" s="251"/>
      <c r="AC957" s="251"/>
    </row>
    <row r="958" ht="15.75" customHeight="1">
      <c r="A958" s="251"/>
      <c r="B958" s="251"/>
      <c r="C958" s="251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  <c r="T958" s="251"/>
      <c r="U958" s="251"/>
      <c r="V958" s="251"/>
      <c r="W958" s="251"/>
      <c r="X958" s="251"/>
      <c r="Y958" s="251"/>
      <c r="Z958" s="251"/>
      <c r="AA958" s="251"/>
      <c r="AB958" s="251"/>
      <c r="AC958" s="251"/>
    </row>
    <row r="959" ht="15.75" customHeight="1">
      <c r="A959" s="251"/>
      <c r="B959" s="251"/>
      <c r="C959" s="251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  <c r="T959" s="251"/>
      <c r="U959" s="251"/>
      <c r="V959" s="251"/>
      <c r="W959" s="251"/>
      <c r="X959" s="251"/>
      <c r="Y959" s="251"/>
      <c r="Z959" s="251"/>
      <c r="AA959" s="251"/>
      <c r="AB959" s="251"/>
      <c r="AC959" s="251"/>
    </row>
    <row r="960" ht="15.75" customHeight="1">
      <c r="A960" s="251"/>
      <c r="B960" s="251"/>
      <c r="C960" s="251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  <c r="T960" s="251"/>
      <c r="U960" s="251"/>
      <c r="V960" s="251"/>
      <c r="W960" s="251"/>
      <c r="X960" s="251"/>
      <c r="Y960" s="251"/>
      <c r="Z960" s="251"/>
      <c r="AA960" s="251"/>
      <c r="AB960" s="251"/>
      <c r="AC960" s="251"/>
    </row>
    <row r="961" ht="15.75" customHeight="1">
      <c r="A961" s="251"/>
      <c r="B961" s="251"/>
      <c r="C961" s="251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  <c r="T961" s="251"/>
      <c r="U961" s="251"/>
      <c r="V961" s="251"/>
      <c r="W961" s="251"/>
      <c r="X961" s="251"/>
      <c r="Y961" s="251"/>
      <c r="Z961" s="251"/>
      <c r="AA961" s="251"/>
      <c r="AB961" s="251"/>
      <c r="AC961" s="251"/>
    </row>
    <row r="962" ht="15.75" customHeight="1">
      <c r="A962" s="251"/>
      <c r="B962" s="251"/>
      <c r="C962" s="251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  <c r="T962" s="251"/>
      <c r="U962" s="251"/>
      <c r="V962" s="251"/>
      <c r="W962" s="251"/>
      <c r="X962" s="251"/>
      <c r="Y962" s="251"/>
      <c r="Z962" s="251"/>
      <c r="AA962" s="251"/>
      <c r="AB962" s="251"/>
      <c r="AC962" s="251"/>
    </row>
    <row r="963" ht="15.75" customHeight="1">
      <c r="A963" s="251"/>
      <c r="B963" s="251"/>
      <c r="C963" s="251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  <c r="T963" s="251"/>
      <c r="U963" s="251"/>
      <c r="V963" s="251"/>
      <c r="W963" s="251"/>
      <c r="X963" s="251"/>
      <c r="Y963" s="251"/>
      <c r="Z963" s="251"/>
      <c r="AA963" s="251"/>
      <c r="AB963" s="251"/>
      <c r="AC963" s="251"/>
    </row>
    <row r="964" ht="15.75" customHeight="1">
      <c r="A964" s="251"/>
      <c r="B964" s="251"/>
      <c r="C964" s="251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  <c r="T964" s="251"/>
      <c r="U964" s="251"/>
      <c r="V964" s="251"/>
      <c r="W964" s="251"/>
      <c r="X964" s="251"/>
      <c r="Y964" s="251"/>
      <c r="Z964" s="251"/>
      <c r="AA964" s="251"/>
      <c r="AB964" s="251"/>
      <c r="AC964" s="251"/>
    </row>
    <row r="965" ht="15.75" customHeight="1">
      <c r="A965" s="251"/>
      <c r="B965" s="251"/>
      <c r="C965" s="251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  <c r="T965" s="251"/>
      <c r="U965" s="251"/>
      <c r="V965" s="251"/>
      <c r="W965" s="251"/>
      <c r="X965" s="251"/>
      <c r="Y965" s="251"/>
      <c r="Z965" s="251"/>
      <c r="AA965" s="251"/>
      <c r="AB965" s="251"/>
      <c r="AC965" s="251"/>
    </row>
    <row r="966" ht="15.75" customHeight="1">
      <c r="A966" s="251"/>
      <c r="B966" s="251"/>
      <c r="C966" s="251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  <c r="T966" s="251"/>
      <c r="U966" s="251"/>
      <c r="V966" s="251"/>
      <c r="W966" s="251"/>
      <c r="X966" s="251"/>
      <c r="Y966" s="251"/>
      <c r="Z966" s="251"/>
      <c r="AA966" s="251"/>
      <c r="AB966" s="251"/>
      <c r="AC966" s="251"/>
    </row>
    <row r="967" ht="15.75" customHeight="1">
      <c r="A967" s="251"/>
      <c r="B967" s="251"/>
      <c r="C967" s="251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  <c r="T967" s="251"/>
      <c r="U967" s="251"/>
      <c r="V967" s="251"/>
      <c r="W967" s="251"/>
      <c r="X967" s="251"/>
      <c r="Y967" s="251"/>
      <c r="Z967" s="251"/>
      <c r="AA967" s="251"/>
      <c r="AB967" s="251"/>
      <c r="AC967" s="251"/>
    </row>
    <row r="968" ht="15.75" customHeight="1">
      <c r="A968" s="251"/>
      <c r="B968" s="251"/>
      <c r="C968" s="251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  <c r="T968" s="251"/>
      <c r="U968" s="251"/>
      <c r="V968" s="251"/>
      <c r="W968" s="251"/>
      <c r="X968" s="251"/>
      <c r="Y968" s="251"/>
      <c r="Z968" s="251"/>
      <c r="AA968" s="251"/>
      <c r="AB968" s="251"/>
      <c r="AC968" s="251"/>
    </row>
    <row r="969" ht="15.75" customHeight="1">
      <c r="A969" s="251"/>
      <c r="B969" s="251"/>
      <c r="C969" s="251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  <c r="T969" s="251"/>
      <c r="U969" s="251"/>
      <c r="V969" s="251"/>
      <c r="W969" s="251"/>
      <c r="X969" s="251"/>
      <c r="Y969" s="251"/>
      <c r="Z969" s="251"/>
      <c r="AA969" s="251"/>
      <c r="AB969" s="251"/>
      <c r="AC969" s="251"/>
    </row>
    <row r="970" ht="15.75" customHeight="1">
      <c r="A970" s="251"/>
      <c r="B970" s="251"/>
      <c r="C970" s="251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  <c r="T970" s="251"/>
      <c r="U970" s="251"/>
      <c r="V970" s="251"/>
      <c r="W970" s="251"/>
      <c r="X970" s="251"/>
      <c r="Y970" s="251"/>
      <c r="Z970" s="251"/>
      <c r="AA970" s="251"/>
      <c r="AB970" s="251"/>
      <c r="AC970" s="251"/>
    </row>
    <row r="971" ht="15.75" customHeight="1">
      <c r="A971" s="251"/>
      <c r="B971" s="251"/>
      <c r="C971" s="251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  <c r="T971" s="251"/>
      <c r="U971" s="251"/>
      <c r="V971" s="251"/>
      <c r="W971" s="251"/>
      <c r="X971" s="251"/>
      <c r="Y971" s="251"/>
      <c r="Z971" s="251"/>
      <c r="AA971" s="251"/>
      <c r="AB971" s="251"/>
      <c r="AC971" s="251"/>
    </row>
    <row r="972" ht="15.75" customHeight="1">
      <c r="A972" s="251"/>
      <c r="B972" s="251"/>
      <c r="C972" s="251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  <c r="T972" s="251"/>
      <c r="U972" s="251"/>
      <c r="V972" s="251"/>
      <c r="W972" s="251"/>
      <c r="X972" s="251"/>
      <c r="Y972" s="251"/>
      <c r="Z972" s="251"/>
      <c r="AA972" s="251"/>
      <c r="AB972" s="251"/>
      <c r="AC972" s="251"/>
    </row>
    <row r="973" ht="15.75" customHeight="1">
      <c r="A973" s="251"/>
      <c r="B973" s="251"/>
      <c r="C973" s="251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  <c r="T973" s="251"/>
      <c r="U973" s="251"/>
      <c r="V973" s="251"/>
      <c r="W973" s="251"/>
      <c r="X973" s="251"/>
      <c r="Y973" s="251"/>
      <c r="Z973" s="251"/>
      <c r="AA973" s="251"/>
      <c r="AB973" s="251"/>
      <c r="AC973" s="251"/>
    </row>
    <row r="974" ht="15.75" customHeight="1">
      <c r="A974" s="251"/>
      <c r="B974" s="251"/>
      <c r="C974" s="251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  <c r="T974" s="251"/>
      <c r="U974" s="251"/>
      <c r="V974" s="251"/>
      <c r="W974" s="251"/>
      <c r="X974" s="251"/>
      <c r="Y974" s="251"/>
      <c r="Z974" s="251"/>
      <c r="AA974" s="251"/>
      <c r="AB974" s="251"/>
      <c r="AC974" s="251"/>
    </row>
    <row r="975" ht="15.75" customHeight="1">
      <c r="A975" s="251"/>
      <c r="B975" s="251"/>
      <c r="C975" s="251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  <c r="T975" s="251"/>
      <c r="U975" s="251"/>
      <c r="V975" s="251"/>
      <c r="W975" s="251"/>
      <c r="X975" s="251"/>
      <c r="Y975" s="251"/>
      <c r="Z975" s="251"/>
      <c r="AA975" s="251"/>
      <c r="AB975" s="251"/>
      <c r="AC975" s="251"/>
    </row>
    <row r="976" ht="15.75" customHeight="1">
      <c r="A976" s="251"/>
      <c r="B976" s="251"/>
      <c r="C976" s="251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  <c r="T976" s="251"/>
      <c r="U976" s="251"/>
      <c r="V976" s="251"/>
      <c r="W976" s="251"/>
      <c r="X976" s="251"/>
      <c r="Y976" s="251"/>
      <c r="Z976" s="251"/>
      <c r="AA976" s="251"/>
      <c r="AB976" s="251"/>
      <c r="AC976" s="251"/>
    </row>
    <row r="977" ht="15.75" customHeight="1">
      <c r="A977" s="251"/>
      <c r="B977" s="251"/>
      <c r="C977" s="251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  <c r="T977" s="251"/>
      <c r="U977" s="251"/>
      <c r="V977" s="251"/>
      <c r="W977" s="251"/>
      <c r="X977" s="251"/>
      <c r="Y977" s="251"/>
      <c r="Z977" s="251"/>
      <c r="AA977" s="251"/>
      <c r="AB977" s="251"/>
      <c r="AC977" s="251"/>
    </row>
    <row r="978" ht="15.75" customHeight="1">
      <c r="A978" s="251"/>
      <c r="B978" s="251"/>
      <c r="C978" s="251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  <c r="T978" s="251"/>
      <c r="U978" s="251"/>
      <c r="V978" s="251"/>
      <c r="W978" s="251"/>
      <c r="X978" s="251"/>
      <c r="Y978" s="251"/>
      <c r="Z978" s="251"/>
      <c r="AA978" s="251"/>
      <c r="AB978" s="251"/>
      <c r="AC978" s="251"/>
    </row>
    <row r="979" ht="15.75" customHeight="1">
      <c r="A979" s="251"/>
      <c r="B979" s="251"/>
      <c r="C979" s="251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  <c r="T979" s="251"/>
      <c r="U979" s="251"/>
      <c r="V979" s="251"/>
      <c r="W979" s="251"/>
      <c r="X979" s="251"/>
      <c r="Y979" s="251"/>
      <c r="Z979" s="251"/>
      <c r="AA979" s="251"/>
      <c r="AB979" s="251"/>
      <c r="AC979" s="251"/>
    </row>
    <row r="980" ht="15.75" customHeight="1">
      <c r="A980" s="251"/>
      <c r="B980" s="251"/>
      <c r="C980" s="251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  <c r="T980" s="251"/>
      <c r="U980" s="251"/>
      <c r="V980" s="251"/>
      <c r="W980" s="251"/>
      <c r="X980" s="251"/>
      <c r="Y980" s="251"/>
      <c r="Z980" s="251"/>
      <c r="AA980" s="251"/>
      <c r="AB980" s="251"/>
      <c r="AC980" s="251"/>
    </row>
    <row r="981" ht="15.75" customHeight="1">
      <c r="A981" s="251"/>
      <c r="B981" s="251"/>
      <c r="C981" s="251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  <c r="T981" s="251"/>
      <c r="U981" s="251"/>
      <c r="V981" s="251"/>
      <c r="W981" s="251"/>
      <c r="X981" s="251"/>
      <c r="Y981" s="251"/>
      <c r="Z981" s="251"/>
      <c r="AA981" s="251"/>
      <c r="AB981" s="251"/>
      <c r="AC981" s="251"/>
    </row>
    <row r="982" ht="15.75" customHeight="1">
      <c r="A982" s="251"/>
      <c r="B982" s="251"/>
      <c r="C982" s="251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  <c r="T982" s="251"/>
      <c r="U982" s="251"/>
      <c r="V982" s="251"/>
      <c r="W982" s="251"/>
      <c r="X982" s="251"/>
      <c r="Y982" s="251"/>
      <c r="Z982" s="251"/>
      <c r="AA982" s="251"/>
      <c r="AB982" s="251"/>
      <c r="AC982" s="251"/>
    </row>
    <row r="983" ht="15.75" customHeight="1">
      <c r="A983" s="251"/>
      <c r="B983" s="251"/>
      <c r="C983" s="251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  <c r="T983" s="251"/>
      <c r="U983" s="251"/>
      <c r="V983" s="251"/>
      <c r="W983" s="251"/>
      <c r="X983" s="251"/>
      <c r="Y983" s="251"/>
      <c r="Z983" s="251"/>
      <c r="AA983" s="251"/>
      <c r="AB983" s="251"/>
      <c r="AC983" s="251"/>
    </row>
    <row r="984" ht="15.75" customHeight="1">
      <c r="A984" s="251"/>
      <c r="B984" s="251"/>
      <c r="C984" s="251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  <c r="T984" s="251"/>
      <c r="U984" s="251"/>
      <c r="V984" s="251"/>
      <c r="W984" s="251"/>
      <c r="X984" s="251"/>
      <c r="Y984" s="251"/>
      <c r="Z984" s="251"/>
      <c r="AA984" s="251"/>
      <c r="AB984" s="251"/>
      <c r="AC984" s="251"/>
    </row>
    <row r="985" ht="15.75" customHeight="1">
      <c r="A985" s="251"/>
      <c r="B985" s="251"/>
      <c r="C985" s="251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  <c r="T985" s="251"/>
      <c r="U985" s="251"/>
      <c r="V985" s="251"/>
      <c r="W985" s="251"/>
      <c r="X985" s="251"/>
      <c r="Y985" s="251"/>
      <c r="Z985" s="251"/>
      <c r="AA985" s="251"/>
      <c r="AB985" s="251"/>
      <c r="AC985" s="251"/>
    </row>
    <row r="986" ht="15.75" customHeight="1">
      <c r="A986" s="251"/>
      <c r="B986" s="251"/>
      <c r="C986" s="251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  <c r="T986" s="251"/>
      <c r="U986" s="251"/>
      <c r="V986" s="251"/>
      <c r="W986" s="251"/>
      <c r="X986" s="251"/>
      <c r="Y986" s="251"/>
      <c r="Z986" s="251"/>
      <c r="AA986" s="251"/>
      <c r="AB986" s="251"/>
      <c r="AC986" s="251"/>
    </row>
    <row r="987" ht="15.75" customHeight="1">
      <c r="A987" s="251"/>
      <c r="B987" s="251"/>
      <c r="C987" s="251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  <c r="T987" s="251"/>
      <c r="U987" s="251"/>
      <c r="V987" s="251"/>
      <c r="W987" s="251"/>
      <c r="X987" s="251"/>
      <c r="Y987" s="251"/>
      <c r="Z987" s="251"/>
      <c r="AA987" s="251"/>
      <c r="AB987" s="251"/>
      <c r="AC987" s="251"/>
    </row>
    <row r="988" ht="15.75" customHeight="1">
      <c r="A988" s="251"/>
      <c r="B988" s="251"/>
      <c r="C988" s="251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  <c r="T988" s="251"/>
      <c r="U988" s="251"/>
      <c r="V988" s="251"/>
      <c r="W988" s="251"/>
      <c r="X988" s="251"/>
      <c r="Y988" s="251"/>
      <c r="Z988" s="251"/>
      <c r="AA988" s="251"/>
      <c r="AB988" s="251"/>
      <c r="AC988" s="251"/>
    </row>
    <row r="989" ht="15.75" customHeight="1">
      <c r="A989" s="251"/>
      <c r="B989" s="251"/>
      <c r="C989" s="251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  <c r="T989" s="251"/>
      <c r="U989" s="251"/>
      <c r="V989" s="251"/>
      <c r="W989" s="251"/>
      <c r="X989" s="251"/>
      <c r="Y989" s="251"/>
      <c r="Z989" s="251"/>
      <c r="AA989" s="251"/>
      <c r="AB989" s="251"/>
      <c r="AC989" s="251"/>
    </row>
    <row r="990" ht="15.75" customHeight="1">
      <c r="A990" s="251"/>
      <c r="B990" s="251"/>
      <c r="C990" s="251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  <c r="T990" s="251"/>
      <c r="U990" s="251"/>
      <c r="V990" s="251"/>
      <c r="W990" s="251"/>
      <c r="X990" s="251"/>
      <c r="Y990" s="251"/>
      <c r="Z990" s="251"/>
      <c r="AA990" s="251"/>
      <c r="AB990" s="251"/>
      <c r="AC990" s="2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75"/>
      <c r="B1" s="17"/>
      <c r="C1" s="17"/>
      <c r="D1" s="17"/>
      <c r="E1" s="17"/>
      <c r="F1" s="17"/>
      <c r="G1" s="17"/>
      <c r="H1" s="5" t="s">
        <v>135</v>
      </c>
      <c r="I1" s="235"/>
      <c r="J1" s="236" t="s">
        <v>136</v>
      </c>
      <c r="K1" s="235"/>
      <c r="L1" s="237"/>
      <c r="M1" s="17"/>
      <c r="N1" s="234"/>
      <c r="O1" s="224"/>
      <c r="P1" s="276"/>
      <c r="Q1" s="276"/>
      <c r="R1" s="277"/>
      <c r="S1" s="278"/>
    </row>
    <row r="2" ht="12.75" customHeight="1">
      <c r="A2" s="275"/>
      <c r="B2" s="279" t="s">
        <v>137</v>
      </c>
      <c r="C2" s="280"/>
      <c r="D2" s="280"/>
      <c r="E2" s="280"/>
      <c r="F2" s="281"/>
      <c r="G2" s="282" t="s">
        <v>138</v>
      </c>
      <c r="H2" s="234"/>
      <c r="I2" s="30" t="s">
        <v>139</v>
      </c>
      <c r="J2" s="30" t="s">
        <v>140</v>
      </c>
      <c r="K2" s="30" t="s">
        <v>138</v>
      </c>
      <c r="L2" s="283" t="s">
        <v>138</v>
      </c>
      <c r="M2" s="284" t="s">
        <v>141</v>
      </c>
      <c r="N2" s="285" t="s">
        <v>142</v>
      </c>
      <c r="O2" s="224"/>
      <c r="P2" s="276"/>
      <c r="Q2" s="276"/>
      <c r="R2" s="277"/>
      <c r="S2" s="278"/>
    </row>
    <row r="3" ht="12.75" customHeight="1">
      <c r="A3" s="244" t="s">
        <v>113</v>
      </c>
      <c r="B3" s="286" t="s">
        <v>7</v>
      </c>
      <c r="C3" s="286" t="s">
        <v>113</v>
      </c>
      <c r="D3" s="286" t="s">
        <v>142</v>
      </c>
      <c r="E3" s="286" t="s">
        <v>143</v>
      </c>
      <c r="F3" s="286" t="s">
        <v>142</v>
      </c>
      <c r="G3" s="286">
        <f>SUM(E3)</f>
        <v>0</v>
      </c>
      <c r="H3" s="287" t="s">
        <v>142</v>
      </c>
      <c r="I3" s="288"/>
      <c r="J3" s="288"/>
      <c r="K3" s="287" t="s">
        <v>113</v>
      </c>
      <c r="L3" s="289" t="s">
        <v>144</v>
      </c>
      <c r="M3" s="286" t="s">
        <v>145</v>
      </c>
      <c r="N3" s="287" t="s">
        <v>145</v>
      </c>
      <c r="O3" s="290" t="s">
        <v>146</v>
      </c>
      <c r="P3" s="290" t="s">
        <v>147</v>
      </c>
      <c r="Q3" s="290" t="s">
        <v>148</v>
      </c>
      <c r="R3" s="291" t="s">
        <v>149</v>
      </c>
      <c r="S3" s="128" t="s">
        <v>150</v>
      </c>
    </row>
    <row r="4" ht="12.0" customHeight="1">
      <c r="A4" s="292" t="s">
        <v>128</v>
      </c>
      <c r="B4" s="293">
        <v>45658.0</v>
      </c>
      <c r="C4" s="294"/>
      <c r="D4" s="294"/>
      <c r="E4" s="294"/>
      <c r="F4" s="295" t="str">
        <f t="shared" ref="F4:F34" si="1">IF(C4=0,"",((C4*D4)-K4+R4)/E4)</f>
        <v/>
      </c>
      <c r="G4" s="296">
        <f t="shared" ref="G4:G34" si="2">C4+E4</f>
        <v>0</v>
      </c>
      <c r="H4" s="297" t="str">
        <f t="shared" ref="H4:H34" si="3">IF(K4=0,"",(K4-R4)/G4)</f>
        <v/>
      </c>
      <c r="I4" s="298"/>
      <c r="J4" s="298"/>
      <c r="K4" s="295">
        <f t="shared" ref="K4:K34" si="4">I4+J4</f>
        <v>0</v>
      </c>
      <c r="L4" s="299"/>
      <c r="M4" s="294"/>
      <c r="N4" s="297" t="str">
        <f t="shared" ref="N4:N34" si="5">L4/M4</f>
        <v>#DIV/0!</v>
      </c>
      <c r="O4" s="294"/>
      <c r="P4" s="296"/>
      <c r="Q4" s="296">
        <f t="shared" ref="Q4:Q34" si="6">O4+P4</f>
        <v>0</v>
      </c>
      <c r="R4" s="300"/>
      <c r="S4" s="301" t="str">
        <f t="shared" ref="S4:S34" si="7">IF(R4=0,"",R4/Q4)</f>
        <v/>
      </c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</row>
    <row r="5" ht="12.0" customHeight="1">
      <c r="A5" s="292" t="s">
        <v>129</v>
      </c>
      <c r="B5" s="293">
        <v>45659.0</v>
      </c>
      <c r="C5" s="303">
        <v>6.0</v>
      </c>
      <c r="D5" s="303">
        <v>21700.0</v>
      </c>
      <c r="E5" s="303">
        <v>39.0</v>
      </c>
      <c r="F5" s="261">
        <f t="shared" si="1"/>
        <v>-23839.99974</v>
      </c>
      <c r="G5" s="257">
        <f t="shared" si="2"/>
        <v>45</v>
      </c>
      <c r="H5" s="304">
        <f t="shared" si="3"/>
        <v>23554.66644</v>
      </c>
      <c r="I5" s="267">
        <v>2185949.99</v>
      </c>
      <c r="J5" s="267">
        <v>928710.0</v>
      </c>
      <c r="K5" s="249">
        <f t="shared" si="4"/>
        <v>3114659.99</v>
      </c>
      <c r="L5" s="271">
        <f t="shared" ref="L5:L34" si="8">L4+K5</f>
        <v>3114659.99</v>
      </c>
      <c r="M5" s="257">
        <f t="shared" ref="M5:M34" si="9">M4+G5</f>
        <v>45</v>
      </c>
      <c r="N5" s="269">
        <f t="shared" si="5"/>
        <v>69214.66644</v>
      </c>
      <c r="O5" s="303">
        <v>32.0</v>
      </c>
      <c r="P5" s="303">
        <v>41.0</v>
      </c>
      <c r="Q5" s="257">
        <f t="shared" si="6"/>
        <v>73</v>
      </c>
      <c r="R5" s="305">
        <v>2054700.0</v>
      </c>
      <c r="S5" s="301">
        <f t="shared" si="7"/>
        <v>28146.57534</v>
      </c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</row>
    <row r="6" ht="12.0" customHeight="1">
      <c r="A6" s="292" t="s">
        <v>130</v>
      </c>
      <c r="B6" s="293">
        <v>45660.0</v>
      </c>
      <c r="C6" s="303">
        <v>30.0</v>
      </c>
      <c r="D6" s="303">
        <v>22473.0</v>
      </c>
      <c r="E6" s="303">
        <v>66.0</v>
      </c>
      <c r="F6" s="261">
        <f t="shared" si="1"/>
        <v>-22938.0303</v>
      </c>
      <c r="G6" s="257">
        <f t="shared" si="2"/>
        <v>96</v>
      </c>
      <c r="H6" s="304">
        <f t="shared" si="3"/>
        <v>22792.70833</v>
      </c>
      <c r="I6" s="267">
        <v>2996050.0</v>
      </c>
      <c r="J6" s="267">
        <v>1336400.0</v>
      </c>
      <c r="K6" s="249">
        <f t="shared" si="4"/>
        <v>4332450</v>
      </c>
      <c r="L6" s="271">
        <f t="shared" si="8"/>
        <v>7447109.99</v>
      </c>
      <c r="M6" s="257">
        <f t="shared" si="9"/>
        <v>141</v>
      </c>
      <c r="N6" s="269">
        <f t="shared" si="5"/>
        <v>52816.38291</v>
      </c>
      <c r="O6" s="303">
        <v>26.0</v>
      </c>
      <c r="P6" s="303">
        <v>51.0</v>
      </c>
      <c r="Q6" s="257">
        <f t="shared" si="6"/>
        <v>77</v>
      </c>
      <c r="R6" s="305">
        <v>2144350.0</v>
      </c>
      <c r="S6" s="301">
        <f t="shared" si="7"/>
        <v>27848.7013</v>
      </c>
    </row>
    <row r="7" ht="12.0" customHeight="1">
      <c r="A7" s="292" t="s">
        <v>131</v>
      </c>
      <c r="B7" s="293">
        <v>45661.0</v>
      </c>
      <c r="C7" s="303">
        <v>38.0</v>
      </c>
      <c r="D7" s="303">
        <v>21471.0</v>
      </c>
      <c r="E7" s="303">
        <v>107.0</v>
      </c>
      <c r="F7" s="261">
        <f t="shared" si="1"/>
        <v>-16998.99047</v>
      </c>
      <c r="G7" s="257">
        <f t="shared" si="2"/>
        <v>145</v>
      </c>
      <c r="H7" s="304">
        <f t="shared" si="3"/>
        <v>18170.96538</v>
      </c>
      <c r="I7" s="267">
        <v>4082739.98</v>
      </c>
      <c r="J7" s="267">
        <v>1119865.0</v>
      </c>
      <c r="K7" s="249">
        <f t="shared" si="4"/>
        <v>5202604.98</v>
      </c>
      <c r="L7" s="271">
        <f t="shared" si="8"/>
        <v>12649714.97</v>
      </c>
      <c r="M7" s="257">
        <f t="shared" si="9"/>
        <v>286</v>
      </c>
      <c r="N7" s="269">
        <f t="shared" si="5"/>
        <v>44229.77262</v>
      </c>
      <c r="O7" s="303">
        <v>27.0</v>
      </c>
      <c r="P7" s="303">
        <v>55.0</v>
      </c>
      <c r="Q7" s="257">
        <f t="shared" si="6"/>
        <v>82</v>
      </c>
      <c r="R7" s="305">
        <v>2567815.0</v>
      </c>
      <c r="S7" s="301">
        <f t="shared" si="7"/>
        <v>31314.81707</v>
      </c>
    </row>
    <row r="8" ht="12.0" customHeight="1">
      <c r="A8" s="292" t="s">
        <v>132</v>
      </c>
      <c r="B8" s="293">
        <v>45662.0</v>
      </c>
      <c r="C8" s="303">
        <v>57.0</v>
      </c>
      <c r="D8" s="303">
        <v>25532.0</v>
      </c>
      <c r="E8" s="303">
        <v>34.0</v>
      </c>
      <c r="F8" s="261">
        <f t="shared" si="1"/>
        <v>-23357.79412</v>
      </c>
      <c r="G8" s="257">
        <f t="shared" si="2"/>
        <v>91</v>
      </c>
      <c r="H8" s="304">
        <f t="shared" si="3"/>
        <v>24719.65934</v>
      </c>
      <c r="I8" s="267">
        <v>3568949.0</v>
      </c>
      <c r="J8" s="267">
        <v>1082170.0</v>
      </c>
      <c r="K8" s="249">
        <f t="shared" si="4"/>
        <v>4651119</v>
      </c>
      <c r="L8" s="271">
        <f t="shared" si="8"/>
        <v>17300833.97</v>
      </c>
      <c r="M8" s="257">
        <f t="shared" si="9"/>
        <v>377</v>
      </c>
      <c r="N8" s="269">
        <f t="shared" si="5"/>
        <v>45890.80629</v>
      </c>
      <c r="O8" s="303">
        <v>23.0</v>
      </c>
      <c r="P8" s="303">
        <v>63.0</v>
      </c>
      <c r="Q8" s="257">
        <f t="shared" si="6"/>
        <v>86</v>
      </c>
      <c r="R8" s="305">
        <v>2401630.0</v>
      </c>
      <c r="S8" s="301">
        <f t="shared" si="7"/>
        <v>27925.93023</v>
      </c>
    </row>
    <row r="9" ht="12.0" customHeight="1">
      <c r="A9" s="292" t="s">
        <v>133</v>
      </c>
      <c r="B9" s="293">
        <v>45663.0</v>
      </c>
      <c r="C9" s="303">
        <v>12.0</v>
      </c>
      <c r="D9" s="303">
        <v>24350.0</v>
      </c>
      <c r="E9" s="303">
        <v>38.0</v>
      </c>
      <c r="F9" s="261">
        <f t="shared" si="1"/>
        <v>-26561.31579</v>
      </c>
      <c r="G9" s="257">
        <f t="shared" si="2"/>
        <v>50</v>
      </c>
      <c r="H9" s="304">
        <f t="shared" si="3"/>
        <v>26030.6</v>
      </c>
      <c r="I9" s="267">
        <v>2867525.0</v>
      </c>
      <c r="J9" s="267">
        <v>1176180.0</v>
      </c>
      <c r="K9" s="249">
        <f t="shared" si="4"/>
        <v>4043705</v>
      </c>
      <c r="L9" s="271">
        <f t="shared" si="8"/>
        <v>21344538.97</v>
      </c>
      <c r="M9" s="257">
        <f t="shared" si="9"/>
        <v>427</v>
      </c>
      <c r="N9" s="269">
        <f t="shared" si="5"/>
        <v>49987.2107</v>
      </c>
      <c r="O9" s="303">
        <v>31.0</v>
      </c>
      <c r="P9" s="303">
        <v>60.0</v>
      </c>
      <c r="Q9" s="257">
        <f t="shared" si="6"/>
        <v>91</v>
      </c>
      <c r="R9" s="305">
        <v>2742175.0</v>
      </c>
      <c r="S9" s="301">
        <f t="shared" si="7"/>
        <v>30133.79121</v>
      </c>
    </row>
    <row r="10" ht="12.0" customHeight="1">
      <c r="A10" s="292" t="s">
        <v>134</v>
      </c>
      <c r="B10" s="293">
        <v>45664.0</v>
      </c>
      <c r="C10" s="303">
        <v>38.0</v>
      </c>
      <c r="D10" s="303">
        <v>18986.0</v>
      </c>
      <c r="E10" s="303">
        <v>44.0</v>
      </c>
      <c r="F10" s="261">
        <f t="shared" si="1"/>
        <v>-19480.95455</v>
      </c>
      <c r="G10" s="257">
        <f t="shared" si="2"/>
        <v>82</v>
      </c>
      <c r="H10" s="304">
        <f t="shared" si="3"/>
        <v>19251.58537</v>
      </c>
      <c r="I10" s="267">
        <v>2469600.0</v>
      </c>
      <c r="J10" s="267">
        <v>1616780.0</v>
      </c>
      <c r="K10" s="249">
        <f t="shared" si="4"/>
        <v>4086380</v>
      </c>
      <c r="L10" s="271">
        <f t="shared" si="8"/>
        <v>25430918.97</v>
      </c>
      <c r="M10" s="257">
        <f t="shared" si="9"/>
        <v>509</v>
      </c>
      <c r="N10" s="269">
        <f t="shared" si="5"/>
        <v>49962.51271</v>
      </c>
      <c r="O10" s="303">
        <v>19.0</v>
      </c>
      <c r="P10" s="303">
        <v>53.0</v>
      </c>
      <c r="Q10" s="257">
        <f t="shared" si="6"/>
        <v>72</v>
      </c>
      <c r="R10" s="305">
        <v>2507750.0</v>
      </c>
      <c r="S10" s="301">
        <f t="shared" si="7"/>
        <v>34829.86111</v>
      </c>
    </row>
    <row r="11" ht="12.0" customHeight="1">
      <c r="A11" s="292" t="s">
        <v>128</v>
      </c>
      <c r="B11" s="293">
        <v>45665.0</v>
      </c>
      <c r="C11" s="303">
        <v>16.0</v>
      </c>
      <c r="D11" s="303">
        <v>26962.0</v>
      </c>
      <c r="E11" s="303">
        <v>29.0</v>
      </c>
      <c r="F11" s="261">
        <f t="shared" si="1"/>
        <v>-23277.2069</v>
      </c>
      <c r="G11" s="257">
        <f t="shared" si="2"/>
        <v>45</v>
      </c>
      <c r="H11" s="304">
        <f t="shared" si="3"/>
        <v>24587.35556</v>
      </c>
      <c r="I11" s="267">
        <v>2918300.0</v>
      </c>
      <c r="J11" s="267">
        <v>989310.0</v>
      </c>
      <c r="K11" s="249">
        <f t="shared" si="4"/>
        <v>3907610</v>
      </c>
      <c r="L11" s="271">
        <f t="shared" si="8"/>
        <v>29338528.97</v>
      </c>
      <c r="M11" s="257">
        <f t="shared" si="9"/>
        <v>554</v>
      </c>
      <c r="N11" s="269">
        <f t="shared" si="5"/>
        <v>52957.63352</v>
      </c>
      <c r="O11" s="303">
        <v>26.0</v>
      </c>
      <c r="P11" s="303">
        <v>69.0</v>
      </c>
      <c r="Q11" s="257">
        <f t="shared" si="6"/>
        <v>95</v>
      </c>
      <c r="R11" s="305">
        <v>2801179.0</v>
      </c>
      <c r="S11" s="301">
        <f t="shared" si="7"/>
        <v>29486.09474</v>
      </c>
    </row>
    <row r="12" ht="12.0" customHeight="1">
      <c r="A12" s="292" t="s">
        <v>129</v>
      </c>
      <c r="B12" s="293">
        <v>45666.0</v>
      </c>
      <c r="C12" s="303">
        <v>11.0</v>
      </c>
      <c r="D12" s="303">
        <v>18745.0</v>
      </c>
      <c r="E12" s="303">
        <v>24.0</v>
      </c>
      <c r="F12" s="261">
        <f t="shared" si="1"/>
        <v>-20609.79167</v>
      </c>
      <c r="G12" s="257">
        <f t="shared" si="2"/>
        <v>35</v>
      </c>
      <c r="H12" s="304">
        <f t="shared" si="3"/>
        <v>20023.71429</v>
      </c>
      <c r="I12" s="267">
        <v>1920049.99</v>
      </c>
      <c r="J12" s="267">
        <v>1233860.0</v>
      </c>
      <c r="K12" s="249">
        <f t="shared" si="4"/>
        <v>3153909.99</v>
      </c>
      <c r="L12" s="271">
        <f t="shared" si="8"/>
        <v>32492438.96</v>
      </c>
      <c r="M12" s="257">
        <f t="shared" si="9"/>
        <v>589</v>
      </c>
      <c r="N12" s="269">
        <f t="shared" si="5"/>
        <v>55165.43117</v>
      </c>
      <c r="O12" s="303">
        <v>30.0</v>
      </c>
      <c r="P12" s="303">
        <v>55.0</v>
      </c>
      <c r="Q12" s="257">
        <f t="shared" si="6"/>
        <v>85</v>
      </c>
      <c r="R12" s="305">
        <v>2453079.99</v>
      </c>
      <c r="S12" s="301">
        <f t="shared" si="7"/>
        <v>28859.76459</v>
      </c>
      <c r="T12" s="302"/>
    </row>
    <row r="13" ht="12.0" customHeight="1">
      <c r="A13" s="292" t="s">
        <v>130</v>
      </c>
      <c r="B13" s="293">
        <v>45667.0</v>
      </c>
      <c r="C13" s="303">
        <v>17.0</v>
      </c>
      <c r="D13" s="303">
        <v>24205.0</v>
      </c>
      <c r="E13" s="303">
        <v>35.0</v>
      </c>
      <c r="F13" s="261">
        <f t="shared" si="1"/>
        <v>-19611.71429</v>
      </c>
      <c r="G13" s="257">
        <f t="shared" si="2"/>
        <v>52</v>
      </c>
      <c r="H13" s="304">
        <f t="shared" si="3"/>
        <v>21113.36538</v>
      </c>
      <c r="I13" s="267">
        <v>2323515.0</v>
      </c>
      <c r="J13" s="267">
        <v>1483130.0</v>
      </c>
      <c r="K13" s="249">
        <f t="shared" si="4"/>
        <v>3806645</v>
      </c>
      <c r="L13" s="271">
        <f t="shared" si="8"/>
        <v>36299083.96</v>
      </c>
      <c r="M13" s="257">
        <f t="shared" si="9"/>
        <v>641</v>
      </c>
      <c r="N13" s="269">
        <f t="shared" si="5"/>
        <v>56628.83613</v>
      </c>
      <c r="O13" s="303">
        <v>23.0</v>
      </c>
      <c r="P13" s="303">
        <v>66.0</v>
      </c>
      <c r="Q13" s="257">
        <f t="shared" si="6"/>
        <v>89</v>
      </c>
      <c r="R13" s="305">
        <v>2708750.0</v>
      </c>
      <c r="S13" s="301">
        <f t="shared" si="7"/>
        <v>30435.39326</v>
      </c>
      <c r="T13" s="302"/>
    </row>
    <row r="14" ht="12.0" customHeight="1">
      <c r="A14" s="292" t="s">
        <v>131</v>
      </c>
      <c r="B14" s="293">
        <v>45668.0</v>
      </c>
      <c r="C14" s="303">
        <v>30.0</v>
      </c>
      <c r="D14" s="303">
        <v>23911.0</v>
      </c>
      <c r="E14" s="303">
        <v>30.0</v>
      </c>
      <c r="F14" s="261">
        <f t="shared" si="1"/>
        <v>-21867.36633</v>
      </c>
      <c r="G14" s="257">
        <f t="shared" si="2"/>
        <v>60</v>
      </c>
      <c r="H14" s="304">
        <f t="shared" si="3"/>
        <v>22889.18317</v>
      </c>
      <c r="I14" s="267">
        <v>2499499.99</v>
      </c>
      <c r="J14" s="267">
        <v>1189250.0</v>
      </c>
      <c r="K14" s="249">
        <f t="shared" si="4"/>
        <v>3688749.99</v>
      </c>
      <c r="L14" s="271">
        <f t="shared" si="8"/>
        <v>39987833.95</v>
      </c>
      <c r="M14" s="257">
        <f t="shared" si="9"/>
        <v>701</v>
      </c>
      <c r="N14" s="269">
        <f t="shared" si="5"/>
        <v>57043.98566</v>
      </c>
      <c r="O14" s="303">
        <v>24.0</v>
      </c>
      <c r="P14" s="303">
        <v>56.0</v>
      </c>
      <c r="Q14" s="257">
        <f t="shared" si="6"/>
        <v>80</v>
      </c>
      <c r="R14" s="305">
        <v>2315399.0</v>
      </c>
      <c r="S14" s="301">
        <f t="shared" si="7"/>
        <v>28942.4875</v>
      </c>
    </row>
    <row r="15" ht="12.0" customHeight="1">
      <c r="A15" s="292" t="s">
        <v>132</v>
      </c>
      <c r="B15" s="293">
        <v>45669.0</v>
      </c>
      <c r="C15" s="303">
        <v>31.0</v>
      </c>
      <c r="D15" s="303">
        <v>24368.0</v>
      </c>
      <c r="E15" s="303">
        <v>17.0</v>
      </c>
      <c r="F15" s="261">
        <f t="shared" si="1"/>
        <v>-20061.29412</v>
      </c>
      <c r="G15" s="257">
        <f t="shared" si="2"/>
        <v>48</v>
      </c>
      <c r="H15" s="304">
        <f t="shared" si="3"/>
        <v>22842.70833</v>
      </c>
      <c r="I15" s="267">
        <v>3279850.0</v>
      </c>
      <c r="J15" s="267">
        <v>1194970.0</v>
      </c>
      <c r="K15" s="249">
        <f t="shared" si="4"/>
        <v>4474820</v>
      </c>
      <c r="L15" s="271">
        <f t="shared" si="8"/>
        <v>44462653.95</v>
      </c>
      <c r="M15" s="257">
        <f t="shared" si="9"/>
        <v>749</v>
      </c>
      <c r="N15" s="269">
        <f t="shared" si="5"/>
        <v>59362.68885</v>
      </c>
      <c r="O15" s="303">
        <v>35.0</v>
      </c>
      <c r="P15" s="303">
        <v>70.0</v>
      </c>
      <c r="Q15" s="257">
        <f t="shared" si="6"/>
        <v>105</v>
      </c>
      <c r="R15" s="305">
        <v>3378370.0</v>
      </c>
      <c r="S15" s="301">
        <f t="shared" si="7"/>
        <v>32174.95238</v>
      </c>
    </row>
    <row r="16" ht="12.0" customHeight="1">
      <c r="A16" s="292" t="s">
        <v>133</v>
      </c>
      <c r="B16" s="293">
        <v>45670.0</v>
      </c>
      <c r="C16" s="303">
        <v>19.0</v>
      </c>
      <c r="D16" s="303">
        <v>19089.0</v>
      </c>
      <c r="E16" s="303">
        <v>19.0</v>
      </c>
      <c r="F16" s="261">
        <f t="shared" si="1"/>
        <v>-22553.10526</v>
      </c>
      <c r="G16" s="257">
        <f t="shared" si="2"/>
        <v>38</v>
      </c>
      <c r="H16" s="304">
        <f t="shared" si="3"/>
        <v>20821.05263</v>
      </c>
      <c r="I16" s="267">
        <v>1758500.0</v>
      </c>
      <c r="J16" s="267">
        <v>928100.0</v>
      </c>
      <c r="K16" s="249">
        <f t="shared" si="4"/>
        <v>2686600</v>
      </c>
      <c r="L16" s="271">
        <f t="shared" si="8"/>
        <v>47149253.95</v>
      </c>
      <c r="M16" s="257">
        <f t="shared" si="9"/>
        <v>787</v>
      </c>
      <c r="N16" s="269">
        <f t="shared" si="5"/>
        <v>59910.10667</v>
      </c>
      <c r="O16" s="303">
        <v>30.0</v>
      </c>
      <c r="P16" s="303">
        <v>41.0</v>
      </c>
      <c r="Q16" s="257">
        <f t="shared" si="6"/>
        <v>71</v>
      </c>
      <c r="R16" s="305">
        <v>1895400.0</v>
      </c>
      <c r="S16" s="301">
        <f t="shared" si="7"/>
        <v>26695.77465</v>
      </c>
    </row>
    <row r="17" ht="12.0" customHeight="1">
      <c r="A17" s="292" t="s">
        <v>134</v>
      </c>
      <c r="B17" s="293">
        <v>45671.0</v>
      </c>
      <c r="C17" s="303">
        <v>24.0</v>
      </c>
      <c r="D17" s="306">
        <v>21256.0</v>
      </c>
      <c r="E17" s="303">
        <v>54.0</v>
      </c>
      <c r="F17" s="261">
        <f t="shared" si="1"/>
        <v>-11964.92593</v>
      </c>
      <c r="G17" s="257">
        <f t="shared" si="2"/>
        <v>78</v>
      </c>
      <c r="H17" s="304">
        <f t="shared" si="3"/>
        <v>14823.71795</v>
      </c>
      <c r="I17" s="267">
        <v>2024450.0</v>
      </c>
      <c r="J17" s="267">
        <v>1380125.0</v>
      </c>
      <c r="K17" s="249">
        <f t="shared" si="4"/>
        <v>3404575</v>
      </c>
      <c r="L17" s="271">
        <f t="shared" si="8"/>
        <v>50553828.95</v>
      </c>
      <c r="M17" s="257">
        <f t="shared" si="9"/>
        <v>865</v>
      </c>
      <c r="N17" s="269">
        <f t="shared" si="5"/>
        <v>58443.73289</v>
      </c>
      <c r="O17" s="303">
        <v>22.0</v>
      </c>
      <c r="P17" s="303">
        <v>23.0</v>
      </c>
      <c r="Q17" s="257">
        <f t="shared" si="6"/>
        <v>45</v>
      </c>
      <c r="R17" s="305">
        <v>2248325.0</v>
      </c>
      <c r="S17" s="301">
        <f t="shared" si="7"/>
        <v>49962.77778</v>
      </c>
    </row>
    <row r="18" ht="12.0" customHeight="1">
      <c r="A18" s="292" t="s">
        <v>128</v>
      </c>
      <c r="B18" s="293">
        <v>45672.0</v>
      </c>
      <c r="C18" s="303">
        <v>20.0</v>
      </c>
      <c r="D18" s="303">
        <v>22294.0</v>
      </c>
      <c r="E18" s="303">
        <v>48.0</v>
      </c>
      <c r="F18" s="261">
        <f t="shared" si="1"/>
        <v>-21913.95833</v>
      </c>
      <c r="G18" s="257">
        <f t="shared" si="2"/>
        <v>68</v>
      </c>
      <c r="H18" s="304">
        <f t="shared" si="3"/>
        <v>22025.73529</v>
      </c>
      <c r="I18" s="267">
        <v>2744150.0</v>
      </c>
      <c r="J18" s="267">
        <v>1198070.0</v>
      </c>
      <c r="K18" s="249">
        <f t="shared" si="4"/>
        <v>3942220</v>
      </c>
      <c r="L18" s="271">
        <f t="shared" si="8"/>
        <v>54496048.95</v>
      </c>
      <c r="M18" s="257">
        <f t="shared" si="9"/>
        <v>933</v>
      </c>
      <c r="N18" s="269">
        <f t="shared" si="5"/>
        <v>58409.48441</v>
      </c>
      <c r="O18" s="303">
        <v>27.0</v>
      </c>
      <c r="P18" s="303">
        <v>56.0</v>
      </c>
      <c r="Q18" s="257">
        <f t="shared" si="6"/>
        <v>83</v>
      </c>
      <c r="R18" s="305">
        <v>2444470.0</v>
      </c>
      <c r="S18" s="301">
        <f t="shared" si="7"/>
        <v>29451.44578</v>
      </c>
    </row>
    <row r="19" ht="12.0" customHeight="1">
      <c r="A19" s="292" t="s">
        <v>129</v>
      </c>
      <c r="B19" s="293">
        <v>45673.0</v>
      </c>
      <c r="C19" s="303">
        <v>20.0</v>
      </c>
      <c r="D19" s="303">
        <v>21331.0</v>
      </c>
      <c r="E19" s="303">
        <v>18.0</v>
      </c>
      <c r="F19" s="261">
        <f t="shared" si="1"/>
        <v>-23681.11111</v>
      </c>
      <c r="G19" s="257">
        <f t="shared" si="2"/>
        <v>38</v>
      </c>
      <c r="H19" s="304">
        <f t="shared" si="3"/>
        <v>22444.21053</v>
      </c>
      <c r="I19" s="267">
        <v>1834669.0</v>
      </c>
      <c r="J19" s="267">
        <v>1005790.0</v>
      </c>
      <c r="K19" s="249">
        <f t="shared" si="4"/>
        <v>2840459</v>
      </c>
      <c r="L19" s="271">
        <f t="shared" si="8"/>
        <v>57336507.95</v>
      </c>
      <c r="M19" s="257">
        <f t="shared" si="9"/>
        <v>971</v>
      </c>
      <c r="N19" s="269">
        <f t="shared" si="5"/>
        <v>59048.92683</v>
      </c>
      <c r="O19" s="303">
        <v>20.0</v>
      </c>
      <c r="P19" s="303">
        <v>48.0</v>
      </c>
      <c r="Q19" s="257">
        <f t="shared" si="6"/>
        <v>68</v>
      </c>
      <c r="R19" s="305">
        <v>1987579.0</v>
      </c>
      <c r="S19" s="301">
        <f t="shared" si="7"/>
        <v>29229.10294</v>
      </c>
    </row>
    <row r="20" ht="12.0" customHeight="1">
      <c r="A20" s="292" t="s">
        <v>130</v>
      </c>
      <c r="B20" s="293">
        <v>45674.0</v>
      </c>
      <c r="C20" s="303">
        <v>25.0</v>
      </c>
      <c r="D20" s="303">
        <v>21240.0</v>
      </c>
      <c r="E20" s="303">
        <v>15.0</v>
      </c>
      <c r="F20" s="261">
        <f t="shared" si="1"/>
        <v>-21293.33333</v>
      </c>
      <c r="G20" s="257">
        <f t="shared" si="2"/>
        <v>40</v>
      </c>
      <c r="H20" s="304">
        <f t="shared" si="3"/>
        <v>21260</v>
      </c>
      <c r="I20" s="267">
        <v>2560950.0</v>
      </c>
      <c r="J20" s="267">
        <v>1282200.0</v>
      </c>
      <c r="K20" s="249">
        <f t="shared" si="4"/>
        <v>3843150</v>
      </c>
      <c r="L20" s="271">
        <f t="shared" si="8"/>
        <v>61179657.95</v>
      </c>
      <c r="M20" s="257">
        <f t="shared" si="9"/>
        <v>1011</v>
      </c>
      <c r="N20" s="269">
        <f t="shared" si="5"/>
        <v>60514.00391</v>
      </c>
      <c r="O20" s="303">
        <v>31.0</v>
      </c>
      <c r="P20" s="303">
        <v>72.0</v>
      </c>
      <c r="Q20" s="257">
        <f t="shared" si="6"/>
        <v>103</v>
      </c>
      <c r="R20" s="305">
        <v>2992750.0</v>
      </c>
      <c r="S20" s="301">
        <f t="shared" si="7"/>
        <v>29055.82524</v>
      </c>
    </row>
    <row r="21" ht="12.0" customHeight="1">
      <c r="A21" s="292" t="s">
        <v>131</v>
      </c>
      <c r="B21" s="293">
        <v>45675.0</v>
      </c>
      <c r="C21" s="303">
        <v>27.0</v>
      </c>
      <c r="D21" s="303">
        <v>26063.0</v>
      </c>
      <c r="E21" s="303">
        <v>52.0</v>
      </c>
      <c r="F21" s="261">
        <f t="shared" si="1"/>
        <v>-23854.59615</v>
      </c>
      <c r="G21" s="257">
        <f t="shared" si="2"/>
        <v>79</v>
      </c>
      <c r="H21" s="304">
        <f t="shared" si="3"/>
        <v>24609.36709</v>
      </c>
      <c r="I21" s="267">
        <v>2794800.0</v>
      </c>
      <c r="J21" s="267">
        <v>1206840.0</v>
      </c>
      <c r="K21" s="249">
        <f t="shared" si="4"/>
        <v>4001640</v>
      </c>
      <c r="L21" s="271">
        <f t="shared" si="8"/>
        <v>65181297.95</v>
      </c>
      <c r="M21" s="257">
        <f t="shared" si="9"/>
        <v>1090</v>
      </c>
      <c r="N21" s="269">
        <f t="shared" si="5"/>
        <v>59799.35592</v>
      </c>
      <c r="O21" s="303">
        <v>14.0</v>
      </c>
      <c r="P21" s="303">
        <v>49.0</v>
      </c>
      <c r="Q21" s="257">
        <f t="shared" si="6"/>
        <v>63</v>
      </c>
      <c r="R21" s="305">
        <v>2057500.0</v>
      </c>
      <c r="S21" s="301">
        <f t="shared" si="7"/>
        <v>32658.73016</v>
      </c>
    </row>
    <row r="22" ht="12.0" customHeight="1">
      <c r="A22" s="292" t="s">
        <v>132</v>
      </c>
      <c r="B22" s="293">
        <v>45676.0</v>
      </c>
      <c r="C22" s="307">
        <v>59.0</v>
      </c>
      <c r="D22" s="307">
        <v>26981.0</v>
      </c>
      <c r="E22" s="303">
        <v>31.0</v>
      </c>
      <c r="F22" s="261">
        <f t="shared" si="1"/>
        <v>-24911.80645</v>
      </c>
      <c r="G22" s="257">
        <f t="shared" si="2"/>
        <v>90</v>
      </c>
      <c r="H22" s="304">
        <f t="shared" si="3"/>
        <v>26268.27778</v>
      </c>
      <c r="I22" s="267">
        <v>3288150.0</v>
      </c>
      <c r="J22" s="267">
        <v>2246045.0</v>
      </c>
      <c r="K22" s="249">
        <f t="shared" si="4"/>
        <v>5534195</v>
      </c>
      <c r="L22" s="271">
        <f t="shared" si="8"/>
        <v>70715492.95</v>
      </c>
      <c r="M22" s="257">
        <f t="shared" si="9"/>
        <v>1180</v>
      </c>
      <c r="N22" s="269">
        <f t="shared" si="5"/>
        <v>59928.38386</v>
      </c>
      <c r="O22" s="303">
        <v>27.0</v>
      </c>
      <c r="P22" s="303">
        <v>60.0</v>
      </c>
      <c r="Q22" s="257">
        <f t="shared" si="6"/>
        <v>87</v>
      </c>
      <c r="R22" s="305">
        <v>3170050.0</v>
      </c>
      <c r="S22" s="301">
        <f t="shared" si="7"/>
        <v>36437.35632</v>
      </c>
    </row>
    <row r="23" ht="12.0" customHeight="1">
      <c r="A23" s="308" t="s">
        <v>133</v>
      </c>
      <c r="B23" s="293">
        <v>45677.0</v>
      </c>
      <c r="C23" s="303">
        <v>28.0</v>
      </c>
      <c r="D23" s="303">
        <v>20850.0</v>
      </c>
      <c r="E23" s="303">
        <v>20.0</v>
      </c>
      <c r="F23" s="261">
        <f t="shared" si="1"/>
        <v>-25225</v>
      </c>
      <c r="G23" s="257">
        <f t="shared" si="2"/>
        <v>48</v>
      </c>
      <c r="H23" s="304">
        <f t="shared" si="3"/>
        <v>22672.91667</v>
      </c>
      <c r="I23" s="267">
        <v>2093550.0</v>
      </c>
      <c r="J23" s="267">
        <v>1437950.0</v>
      </c>
      <c r="K23" s="249">
        <f t="shared" si="4"/>
        <v>3531500</v>
      </c>
      <c r="L23" s="271">
        <f t="shared" si="8"/>
        <v>74246992.95</v>
      </c>
      <c r="M23" s="257">
        <f t="shared" si="9"/>
        <v>1228</v>
      </c>
      <c r="N23" s="269">
        <f t="shared" si="5"/>
        <v>60461.72064</v>
      </c>
      <c r="O23" s="303">
        <v>29.0</v>
      </c>
      <c r="P23" s="303">
        <v>50.0</v>
      </c>
      <c r="Q23" s="257">
        <f t="shared" si="6"/>
        <v>79</v>
      </c>
      <c r="R23" s="305">
        <v>2443200.0</v>
      </c>
      <c r="S23" s="301">
        <f t="shared" si="7"/>
        <v>30926.58228</v>
      </c>
    </row>
    <row r="24" ht="12.0" customHeight="1">
      <c r="A24" s="308" t="s">
        <v>134</v>
      </c>
      <c r="B24" s="293">
        <v>45678.0</v>
      </c>
      <c r="C24" s="303">
        <v>33.0</v>
      </c>
      <c r="D24" s="303">
        <v>25887.0</v>
      </c>
      <c r="E24" s="303">
        <v>74.0</v>
      </c>
      <c r="F24" s="261">
        <f t="shared" si="1"/>
        <v>-19759.58108</v>
      </c>
      <c r="G24" s="257">
        <f t="shared" si="2"/>
        <v>107</v>
      </c>
      <c r="H24" s="304">
        <f t="shared" si="3"/>
        <v>21649.34579</v>
      </c>
      <c r="I24" s="267">
        <v>3059040.0</v>
      </c>
      <c r="J24" s="267">
        <v>1846180.0</v>
      </c>
      <c r="K24" s="249">
        <f t="shared" si="4"/>
        <v>4905220</v>
      </c>
      <c r="L24" s="271">
        <f t="shared" si="8"/>
        <v>79152212.95</v>
      </c>
      <c r="M24" s="257">
        <f t="shared" si="9"/>
        <v>1335</v>
      </c>
      <c r="N24" s="269">
        <f t="shared" si="5"/>
        <v>59290.04715</v>
      </c>
      <c r="O24" s="303">
        <v>25.0</v>
      </c>
      <c r="P24" s="303">
        <v>72.0</v>
      </c>
      <c r="Q24" s="257">
        <f t="shared" si="6"/>
        <v>97</v>
      </c>
      <c r="R24" s="305">
        <v>2588740.0</v>
      </c>
      <c r="S24" s="301">
        <f t="shared" si="7"/>
        <v>26688.04124</v>
      </c>
    </row>
    <row r="25" ht="12.0" customHeight="1">
      <c r="A25" s="292" t="s">
        <v>128</v>
      </c>
      <c r="B25" s="293">
        <v>45679.0</v>
      </c>
      <c r="C25" s="303">
        <v>6.0</v>
      </c>
      <c r="D25" s="303">
        <v>23210.0</v>
      </c>
      <c r="E25" s="303">
        <v>22.0</v>
      </c>
      <c r="F25" s="261">
        <f t="shared" si="1"/>
        <v>-14572.04545</v>
      </c>
      <c r="G25" s="257">
        <f t="shared" si="2"/>
        <v>28</v>
      </c>
      <c r="H25" s="304">
        <f t="shared" si="3"/>
        <v>16423.03571</v>
      </c>
      <c r="I25" s="267">
        <v>2028000.0</v>
      </c>
      <c r="J25" s="267">
        <v>922595.0</v>
      </c>
      <c r="K25" s="249">
        <f t="shared" si="4"/>
        <v>2950595</v>
      </c>
      <c r="L25" s="271">
        <f t="shared" si="8"/>
        <v>82102807.95</v>
      </c>
      <c r="M25" s="257">
        <f t="shared" si="9"/>
        <v>1363</v>
      </c>
      <c r="N25" s="269">
        <f t="shared" si="5"/>
        <v>60236.83635</v>
      </c>
      <c r="O25" s="303">
        <v>24.0</v>
      </c>
      <c r="P25" s="303">
        <v>57.0</v>
      </c>
      <c r="Q25" s="257">
        <f t="shared" si="6"/>
        <v>81</v>
      </c>
      <c r="R25" s="305">
        <v>2490750.0</v>
      </c>
      <c r="S25" s="301">
        <f t="shared" si="7"/>
        <v>30750</v>
      </c>
    </row>
    <row r="26" ht="12.0" customHeight="1">
      <c r="A26" s="292" t="s">
        <v>129</v>
      </c>
      <c r="B26" s="293">
        <v>45680.0</v>
      </c>
      <c r="C26" s="303">
        <v>14.0</v>
      </c>
      <c r="D26" s="303">
        <v>24488.0</v>
      </c>
      <c r="E26" s="303">
        <v>42.0</v>
      </c>
      <c r="F26" s="261">
        <f t="shared" si="1"/>
        <v>-20987.69048</v>
      </c>
      <c r="G26" s="257">
        <f t="shared" si="2"/>
        <v>56</v>
      </c>
      <c r="H26" s="304">
        <f t="shared" si="3"/>
        <v>21862.76786</v>
      </c>
      <c r="I26" s="267">
        <v>1978850.0</v>
      </c>
      <c r="J26" s="267">
        <v>1414015.0</v>
      </c>
      <c r="K26" s="249">
        <f t="shared" si="4"/>
        <v>3392865</v>
      </c>
      <c r="L26" s="271">
        <f t="shared" si="8"/>
        <v>85495672.95</v>
      </c>
      <c r="M26" s="257">
        <f t="shared" si="9"/>
        <v>1419</v>
      </c>
      <c r="N26" s="269">
        <f t="shared" si="5"/>
        <v>60250.65042</v>
      </c>
      <c r="O26" s="303">
        <v>29.0</v>
      </c>
      <c r="P26" s="303">
        <v>55.0</v>
      </c>
      <c r="Q26" s="257">
        <f t="shared" si="6"/>
        <v>84</v>
      </c>
      <c r="R26" s="305">
        <v>2168550.0</v>
      </c>
      <c r="S26" s="301">
        <f t="shared" si="7"/>
        <v>25816.07143</v>
      </c>
    </row>
    <row r="27" ht="12.0" customHeight="1">
      <c r="A27" s="292" t="s">
        <v>130</v>
      </c>
      <c r="B27" s="293">
        <v>45681.0</v>
      </c>
      <c r="C27" s="309">
        <v>38.0</v>
      </c>
      <c r="D27" s="309">
        <v>20204.0</v>
      </c>
      <c r="E27" s="309">
        <v>39.0</v>
      </c>
      <c r="F27" s="254">
        <f t="shared" si="1"/>
        <v>-11117.89744</v>
      </c>
      <c r="G27" s="310">
        <f t="shared" si="2"/>
        <v>77</v>
      </c>
      <c r="H27" s="311">
        <f t="shared" si="3"/>
        <v>15601.94805</v>
      </c>
      <c r="I27" s="252">
        <v>3454499.99</v>
      </c>
      <c r="J27" s="252">
        <v>1159380.0</v>
      </c>
      <c r="K27" s="254">
        <f t="shared" si="4"/>
        <v>4613879.99</v>
      </c>
      <c r="L27" s="312">
        <f t="shared" si="8"/>
        <v>90109552.94</v>
      </c>
      <c r="M27" s="310">
        <f t="shared" si="9"/>
        <v>1496</v>
      </c>
      <c r="N27" s="311">
        <f t="shared" si="5"/>
        <v>60233.65838</v>
      </c>
      <c r="O27" s="309">
        <v>20.0</v>
      </c>
      <c r="P27" s="309">
        <v>80.0</v>
      </c>
      <c r="Q27" s="310">
        <f t="shared" si="6"/>
        <v>100</v>
      </c>
      <c r="R27" s="313">
        <v>3412529.99</v>
      </c>
      <c r="S27" s="314">
        <f t="shared" si="7"/>
        <v>34125.2999</v>
      </c>
      <c r="T27" s="315"/>
      <c r="U27" s="315"/>
      <c r="V27" s="315"/>
      <c r="W27" s="315"/>
      <c r="X27" s="316"/>
      <c r="Y27" s="316"/>
      <c r="Z27" s="316"/>
      <c r="AA27" s="316"/>
      <c r="AB27" s="316"/>
      <c r="AC27" s="316"/>
      <c r="AD27" s="316"/>
      <c r="AE27" s="316"/>
      <c r="AF27" s="316"/>
      <c r="AG27" s="316"/>
    </row>
    <row r="28" ht="12.0" customHeight="1">
      <c r="A28" s="292" t="s">
        <v>131</v>
      </c>
      <c r="B28" s="293">
        <v>45682.0</v>
      </c>
      <c r="C28" s="309">
        <v>31.0</v>
      </c>
      <c r="D28" s="309">
        <v>23371.0</v>
      </c>
      <c r="E28" s="309">
        <v>42.0</v>
      </c>
      <c r="F28" s="254">
        <f t="shared" si="1"/>
        <v>-24283.54762</v>
      </c>
      <c r="G28" s="310">
        <f t="shared" si="2"/>
        <v>73</v>
      </c>
      <c r="H28" s="311">
        <f t="shared" si="3"/>
        <v>23896.0274</v>
      </c>
      <c r="I28" s="252">
        <v>2909664.0</v>
      </c>
      <c r="J28" s="252">
        <v>1232496.0</v>
      </c>
      <c r="K28" s="254">
        <f t="shared" si="4"/>
        <v>4142160</v>
      </c>
      <c r="L28" s="312">
        <f t="shared" si="8"/>
        <v>94251712.94</v>
      </c>
      <c r="M28" s="310">
        <f t="shared" si="9"/>
        <v>1569</v>
      </c>
      <c r="N28" s="311">
        <f t="shared" si="5"/>
        <v>60071.20009</v>
      </c>
      <c r="O28" s="309">
        <v>20.0</v>
      </c>
      <c r="P28" s="309">
        <v>51.0</v>
      </c>
      <c r="Q28" s="310">
        <f t="shared" si="6"/>
        <v>71</v>
      </c>
      <c r="R28" s="313">
        <v>2397750.0</v>
      </c>
      <c r="S28" s="314">
        <f t="shared" si="7"/>
        <v>33771.12676</v>
      </c>
      <c r="T28" s="315"/>
      <c r="U28" s="315"/>
      <c r="V28" s="315"/>
      <c r="W28" s="315"/>
      <c r="X28" s="316"/>
      <c r="Y28" s="316"/>
      <c r="Z28" s="316"/>
      <c r="AA28" s="316"/>
      <c r="AB28" s="316"/>
      <c r="AC28" s="316"/>
      <c r="AD28" s="316"/>
      <c r="AE28" s="316"/>
      <c r="AF28" s="316"/>
      <c r="AG28" s="316"/>
    </row>
    <row r="29" ht="12.0" customHeight="1">
      <c r="A29" s="292" t="s">
        <v>132</v>
      </c>
      <c r="B29" s="293">
        <v>45683.0</v>
      </c>
      <c r="C29" s="303">
        <v>34.0</v>
      </c>
      <c r="D29" s="303">
        <v>26362.0</v>
      </c>
      <c r="E29" s="303">
        <v>19.0</v>
      </c>
      <c r="F29" s="261">
        <f t="shared" si="1"/>
        <v>-23613.26316</v>
      </c>
      <c r="G29" s="257">
        <f t="shared" si="2"/>
        <v>53</v>
      </c>
      <c r="H29" s="304">
        <f t="shared" si="3"/>
        <v>25376.60377</v>
      </c>
      <c r="I29" s="267">
        <v>2809800.0</v>
      </c>
      <c r="J29" s="267">
        <v>969760.0</v>
      </c>
      <c r="K29" s="249">
        <f t="shared" si="4"/>
        <v>3779560</v>
      </c>
      <c r="L29" s="271">
        <f t="shared" si="8"/>
        <v>98031272.94</v>
      </c>
      <c r="M29" s="257">
        <f t="shared" si="9"/>
        <v>1622</v>
      </c>
      <c r="N29" s="269">
        <f t="shared" si="5"/>
        <v>60438.51599</v>
      </c>
      <c r="O29" s="303">
        <v>21.0</v>
      </c>
      <c r="P29" s="303">
        <v>68.0</v>
      </c>
      <c r="Q29" s="257">
        <f t="shared" si="6"/>
        <v>89</v>
      </c>
      <c r="R29" s="305">
        <v>2434600.0</v>
      </c>
      <c r="S29" s="301">
        <f t="shared" si="7"/>
        <v>27355.05618</v>
      </c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302"/>
      <c r="AE29" s="302"/>
      <c r="AF29" s="302"/>
      <c r="AG29" s="302"/>
    </row>
    <row r="30" ht="12.0" customHeight="1">
      <c r="A30" s="292" t="s">
        <v>133</v>
      </c>
      <c r="B30" s="293">
        <v>45684.0</v>
      </c>
      <c r="C30" s="303">
        <v>31.0</v>
      </c>
      <c r="D30" s="303">
        <v>19766.0</v>
      </c>
      <c r="E30" s="303">
        <v>17.0</v>
      </c>
      <c r="F30" s="261">
        <f t="shared" si="1"/>
        <v>-17150.23529</v>
      </c>
      <c r="G30" s="257">
        <f t="shared" si="2"/>
        <v>48</v>
      </c>
      <c r="H30" s="304">
        <f t="shared" si="3"/>
        <v>18839.58333</v>
      </c>
      <c r="I30" s="267">
        <v>2002900.0</v>
      </c>
      <c r="J30" s="267">
        <v>1261700.0</v>
      </c>
      <c r="K30" s="249">
        <f t="shared" si="4"/>
        <v>3264600</v>
      </c>
      <c r="L30" s="271">
        <f t="shared" si="8"/>
        <v>101295872.9</v>
      </c>
      <c r="M30" s="257">
        <f t="shared" si="9"/>
        <v>1670</v>
      </c>
      <c r="N30" s="269">
        <f t="shared" si="5"/>
        <v>60656.21134</v>
      </c>
      <c r="O30" s="303">
        <v>18.0</v>
      </c>
      <c r="P30" s="303">
        <v>57.0</v>
      </c>
      <c r="Q30" s="257">
        <f t="shared" si="6"/>
        <v>75</v>
      </c>
      <c r="R30" s="305">
        <v>2360300.0</v>
      </c>
      <c r="S30" s="301">
        <f t="shared" si="7"/>
        <v>31470.66667</v>
      </c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</row>
    <row r="31" ht="12.0" customHeight="1">
      <c r="A31" s="292" t="s">
        <v>134</v>
      </c>
      <c r="B31" s="293">
        <v>45685.0</v>
      </c>
      <c r="C31" s="303">
        <v>13.0</v>
      </c>
      <c r="D31" s="303">
        <v>17708.0</v>
      </c>
      <c r="E31" s="303">
        <v>27.0</v>
      </c>
      <c r="F31" s="261">
        <f t="shared" si="1"/>
        <v>-23960.40741</v>
      </c>
      <c r="G31" s="257">
        <f t="shared" si="2"/>
        <v>40</v>
      </c>
      <c r="H31" s="304">
        <f t="shared" si="3"/>
        <v>21928.375</v>
      </c>
      <c r="I31" s="267">
        <v>1862650.0</v>
      </c>
      <c r="J31" s="267">
        <v>972755.0</v>
      </c>
      <c r="K31" s="249">
        <f t="shared" si="4"/>
        <v>2835405</v>
      </c>
      <c r="L31" s="271">
        <f t="shared" si="8"/>
        <v>104131277.9</v>
      </c>
      <c r="M31" s="257">
        <f t="shared" si="9"/>
        <v>1710</v>
      </c>
      <c r="N31" s="269">
        <f t="shared" si="5"/>
        <v>60895.48418</v>
      </c>
      <c r="O31" s="303">
        <v>16.0</v>
      </c>
      <c r="P31" s="303">
        <v>49.0</v>
      </c>
      <c r="Q31" s="257">
        <f t="shared" si="6"/>
        <v>65</v>
      </c>
      <c r="R31" s="305">
        <v>1958270.0</v>
      </c>
      <c r="S31" s="301">
        <f t="shared" si="7"/>
        <v>30127.23077</v>
      </c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302"/>
      <c r="AE31" s="302"/>
      <c r="AF31" s="302"/>
      <c r="AG31" s="302"/>
    </row>
    <row r="32" ht="12.0" customHeight="1">
      <c r="A32" s="292" t="s">
        <v>128</v>
      </c>
      <c r="B32" s="293">
        <v>45686.0</v>
      </c>
      <c r="C32" s="303">
        <v>25.0</v>
      </c>
      <c r="D32" s="303">
        <v>22012.0</v>
      </c>
      <c r="E32" s="303">
        <v>93.0</v>
      </c>
      <c r="F32" s="261">
        <f t="shared" si="1"/>
        <v>-21792.15054</v>
      </c>
      <c r="G32" s="257">
        <f t="shared" si="2"/>
        <v>118</v>
      </c>
      <c r="H32" s="304">
        <f t="shared" si="3"/>
        <v>21838.72881</v>
      </c>
      <c r="I32" s="267">
        <v>3689850.0</v>
      </c>
      <c r="J32" s="252">
        <v>1334150.0</v>
      </c>
      <c r="K32" s="249">
        <f t="shared" si="4"/>
        <v>5024000</v>
      </c>
      <c r="L32" s="271">
        <f t="shared" si="8"/>
        <v>109155277.9</v>
      </c>
      <c r="M32" s="257">
        <f t="shared" si="9"/>
        <v>1828</v>
      </c>
      <c r="N32" s="269">
        <f t="shared" si="5"/>
        <v>59712.95292</v>
      </c>
      <c r="O32" s="303">
        <v>25.0</v>
      </c>
      <c r="P32" s="303">
        <v>64.0</v>
      </c>
      <c r="Q32" s="257">
        <f t="shared" si="6"/>
        <v>89</v>
      </c>
      <c r="R32" s="305">
        <v>2447030.0</v>
      </c>
      <c r="S32" s="301">
        <f t="shared" si="7"/>
        <v>27494.7191</v>
      </c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  <c r="AG32" s="302"/>
    </row>
    <row r="33" ht="12.0" customHeight="1">
      <c r="A33" s="292" t="s">
        <v>129</v>
      </c>
      <c r="B33" s="293">
        <v>45687.0</v>
      </c>
      <c r="C33" s="309">
        <v>17.0</v>
      </c>
      <c r="D33" s="309">
        <v>23488.0</v>
      </c>
      <c r="E33" s="309">
        <v>25.0</v>
      </c>
      <c r="F33" s="261">
        <f t="shared" si="1"/>
        <v>-20199.76</v>
      </c>
      <c r="G33" s="257">
        <f t="shared" si="2"/>
        <v>42</v>
      </c>
      <c r="H33" s="304">
        <f t="shared" si="3"/>
        <v>21530.71429</v>
      </c>
      <c r="I33" s="252">
        <v>2457335.0</v>
      </c>
      <c r="J33" s="252">
        <v>1053800.0</v>
      </c>
      <c r="K33" s="249">
        <f t="shared" si="4"/>
        <v>3511135</v>
      </c>
      <c r="L33" s="271">
        <f t="shared" si="8"/>
        <v>112666412.9</v>
      </c>
      <c r="M33" s="257">
        <f t="shared" si="9"/>
        <v>1870</v>
      </c>
      <c r="N33" s="269">
        <f t="shared" si="5"/>
        <v>60249.41868</v>
      </c>
      <c r="O33" s="309">
        <v>27.0</v>
      </c>
      <c r="P33" s="309">
        <v>56.0</v>
      </c>
      <c r="Q33" s="257">
        <f t="shared" si="6"/>
        <v>83</v>
      </c>
      <c r="R33" s="317">
        <v>2606845.0</v>
      </c>
      <c r="S33" s="301">
        <f t="shared" si="7"/>
        <v>31407.77108</v>
      </c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  <c r="AG33" s="302"/>
    </row>
    <row r="34" ht="12.0" customHeight="1">
      <c r="A34" s="292" t="s">
        <v>130</v>
      </c>
      <c r="B34" s="293">
        <v>45688.0</v>
      </c>
      <c r="C34" s="309">
        <v>19.0</v>
      </c>
      <c r="D34" s="309">
        <v>18164.0</v>
      </c>
      <c r="E34" s="309">
        <v>27.0</v>
      </c>
      <c r="F34" s="261">
        <f t="shared" si="1"/>
        <v>-25673.85185</v>
      </c>
      <c r="G34" s="257">
        <f t="shared" si="2"/>
        <v>46</v>
      </c>
      <c r="H34" s="304">
        <f t="shared" si="3"/>
        <v>22571.95652</v>
      </c>
      <c r="I34" s="252">
        <v>2656440.0</v>
      </c>
      <c r="J34" s="252">
        <v>925720.0</v>
      </c>
      <c r="K34" s="249">
        <f t="shared" si="4"/>
        <v>3582160</v>
      </c>
      <c r="L34" s="271">
        <f t="shared" si="8"/>
        <v>116248572.9</v>
      </c>
      <c r="M34" s="257">
        <f t="shared" si="9"/>
        <v>1916</v>
      </c>
      <c r="N34" s="269">
        <f t="shared" si="5"/>
        <v>60672.53285</v>
      </c>
      <c r="O34" s="309">
        <v>23.0</v>
      </c>
      <c r="P34" s="309">
        <v>67.0</v>
      </c>
      <c r="Q34" s="257">
        <f t="shared" si="6"/>
        <v>90</v>
      </c>
      <c r="R34" s="313">
        <v>2543850.0</v>
      </c>
      <c r="S34" s="301">
        <f t="shared" si="7"/>
        <v>28265</v>
      </c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</row>
    <row r="35" ht="12.0" customHeight="1">
      <c r="A35" s="292" t="s">
        <v>131</v>
      </c>
      <c r="B35" s="318"/>
      <c r="C35" s="276"/>
      <c r="D35" s="276"/>
      <c r="E35" s="276"/>
      <c r="F35" s="276"/>
      <c r="G35" s="276"/>
      <c r="H35" s="319"/>
      <c r="I35" s="277"/>
      <c r="J35" s="277"/>
      <c r="K35" s="277"/>
      <c r="L35" s="320"/>
      <c r="M35" s="276"/>
      <c r="N35" s="319"/>
      <c r="O35" s="276"/>
      <c r="P35" s="276"/>
      <c r="Q35" s="276"/>
      <c r="R35" s="277"/>
      <c r="S35" s="278"/>
    </row>
    <row r="36" ht="12.0" customHeight="1">
      <c r="A36" s="292" t="s">
        <v>132</v>
      </c>
      <c r="B36" s="224"/>
      <c r="C36" s="276">
        <f>SUM(C5:C35)</f>
        <v>769</v>
      </c>
      <c r="D36" s="276"/>
      <c r="E36" s="276">
        <f>SUM(E5:E35)</f>
        <v>1147</v>
      </c>
      <c r="F36" s="276"/>
      <c r="G36" s="276"/>
      <c r="H36" s="319"/>
      <c r="I36" s="277"/>
      <c r="J36" s="277"/>
      <c r="K36" s="277"/>
      <c r="L36" s="320"/>
      <c r="M36" s="276"/>
      <c r="N36" s="319"/>
      <c r="O36" s="276"/>
      <c r="P36" s="276"/>
      <c r="Q36" s="276"/>
      <c r="R36" s="277"/>
      <c r="S36" s="278"/>
    </row>
    <row r="37" ht="12.0" customHeight="1">
      <c r="A37" s="292" t="s">
        <v>129</v>
      </c>
      <c r="B37" s="224"/>
      <c r="C37" s="302"/>
      <c r="D37" s="302"/>
      <c r="E37" s="302"/>
      <c r="F37" s="302"/>
      <c r="G37" s="321" t="s">
        <v>151</v>
      </c>
      <c r="H37" s="322"/>
      <c r="I37" s="175" t="s">
        <v>139</v>
      </c>
      <c r="J37" s="175" t="s">
        <v>11</v>
      </c>
      <c r="K37" s="175" t="s">
        <v>61</v>
      </c>
      <c r="L37" s="323"/>
      <c r="N37" s="319"/>
      <c r="O37" s="257" t="s">
        <v>152</v>
      </c>
      <c r="P37" s="257" t="s">
        <v>153</v>
      </c>
      <c r="Q37" s="257" t="s">
        <v>154</v>
      </c>
      <c r="R37" s="249" t="s">
        <v>155</v>
      </c>
      <c r="S37" s="278"/>
    </row>
    <row r="38" ht="12.0" customHeight="1">
      <c r="A38" s="292" t="s">
        <v>130</v>
      </c>
      <c r="B38" s="224"/>
      <c r="C38" s="302"/>
      <c r="D38" s="302"/>
      <c r="E38" s="302"/>
      <c r="F38" s="302"/>
      <c r="G38" s="324">
        <f>SUM(G4:G35)</f>
        <v>1916</v>
      </c>
      <c r="H38" s="325"/>
      <c r="I38" s="326">
        <f t="shared" ref="I38:K38" si="10">SUM(I4:I37)</f>
        <v>79120276.94</v>
      </c>
      <c r="J38" s="327">
        <f t="shared" si="10"/>
        <v>37128296</v>
      </c>
      <c r="K38" s="326">
        <f t="shared" si="10"/>
        <v>116248572.9</v>
      </c>
      <c r="L38" s="323"/>
      <c r="M38" s="302"/>
      <c r="N38" s="319"/>
      <c r="O38" s="257">
        <f t="shared" ref="O38:Q38" si="11">SUM(O5:O34)</f>
        <v>744</v>
      </c>
      <c r="P38" s="257">
        <f t="shared" si="11"/>
        <v>1714</v>
      </c>
      <c r="Q38" s="257">
        <f t="shared" si="11"/>
        <v>2458</v>
      </c>
      <c r="R38" s="249">
        <f>R35+SUM(R5:R34)</f>
        <v>74723686.98</v>
      </c>
      <c r="S38" s="328">
        <f>R38/Q38</f>
        <v>30400.19812</v>
      </c>
    </row>
    <row r="39" ht="12.0" customHeight="1">
      <c r="A39" s="292" t="s">
        <v>131</v>
      </c>
      <c r="B39" s="276"/>
      <c r="C39" s="302"/>
      <c r="D39" s="302"/>
      <c r="E39" s="302"/>
      <c r="F39" s="302"/>
      <c r="G39" s="302"/>
      <c r="H39" s="329"/>
      <c r="I39" s="278"/>
      <c r="J39" s="278"/>
      <c r="K39" s="278"/>
      <c r="L39" s="323"/>
      <c r="N39" s="319"/>
      <c r="O39" s="276"/>
      <c r="P39" s="276"/>
      <c r="Q39" s="276"/>
      <c r="R39" s="277"/>
      <c r="S39" s="278"/>
    </row>
    <row r="40" ht="12.0" customHeight="1">
      <c r="A40" s="292" t="s">
        <v>132</v>
      </c>
      <c r="B40" s="276"/>
      <c r="C40" s="302"/>
      <c r="D40" s="302"/>
      <c r="E40" s="302"/>
      <c r="F40" s="302"/>
      <c r="G40" s="302"/>
      <c r="H40" s="329"/>
      <c r="I40" s="278"/>
      <c r="J40" s="278"/>
      <c r="K40" s="278"/>
      <c r="L40" s="323"/>
      <c r="N40" s="319"/>
      <c r="O40" s="276"/>
      <c r="P40" s="276"/>
      <c r="Q40" s="276"/>
      <c r="R40" s="277"/>
      <c r="S40" s="278"/>
    </row>
    <row r="41" ht="12.0" customHeight="1">
      <c r="A41" s="330"/>
      <c r="B41" s="276"/>
      <c r="C41" s="302"/>
      <c r="D41" s="302"/>
      <c r="E41" s="302"/>
      <c r="F41" s="302"/>
      <c r="G41" s="302"/>
      <c r="H41" s="329"/>
      <c r="I41" s="278"/>
      <c r="J41" s="278"/>
      <c r="K41" s="278"/>
      <c r="L41" s="323"/>
      <c r="N41" s="319"/>
      <c r="O41" s="276"/>
      <c r="P41" s="276"/>
      <c r="Q41" s="276"/>
      <c r="R41" s="277"/>
      <c r="S41" s="278"/>
    </row>
    <row r="42" ht="12.0" customHeight="1">
      <c r="A42" s="331" t="s">
        <v>129</v>
      </c>
      <c r="B42" s="276"/>
      <c r="C42" s="302"/>
      <c r="D42" s="302"/>
      <c r="E42" s="302"/>
      <c r="F42" s="302"/>
      <c r="G42" s="302"/>
      <c r="H42" s="329"/>
      <c r="I42" s="278"/>
      <c r="J42" s="278"/>
      <c r="K42" s="278"/>
      <c r="L42" s="323"/>
      <c r="N42" s="319"/>
      <c r="O42" s="276"/>
      <c r="P42" s="276"/>
      <c r="Q42" s="276"/>
      <c r="R42" s="277"/>
      <c r="S42" s="278"/>
    </row>
    <row r="43" ht="12.0" customHeight="1">
      <c r="A43" s="330"/>
      <c r="B43" s="276"/>
      <c r="C43" s="302"/>
      <c r="D43" s="302"/>
      <c r="E43" s="302"/>
      <c r="F43" s="302"/>
      <c r="G43" s="302"/>
      <c r="H43" s="329"/>
      <c r="I43" s="278"/>
      <c r="J43" s="278"/>
      <c r="K43" s="278"/>
      <c r="L43" s="323"/>
      <c r="N43" s="319"/>
      <c r="O43" s="276"/>
      <c r="P43" s="276"/>
      <c r="Q43" s="276"/>
      <c r="R43" s="277"/>
      <c r="S43" s="278"/>
    </row>
    <row r="44" ht="12.0" customHeight="1">
      <c r="A44" s="330"/>
      <c r="B44" s="276"/>
      <c r="C44" s="302"/>
      <c r="D44" s="302"/>
      <c r="E44" s="302"/>
      <c r="F44" s="302"/>
      <c r="G44" s="302"/>
      <c r="H44" s="329"/>
      <c r="I44" s="278"/>
      <c r="J44" s="278"/>
      <c r="K44" s="278"/>
      <c r="L44" s="323"/>
      <c r="N44" s="319"/>
      <c r="O44" s="276"/>
      <c r="P44" s="276"/>
      <c r="Q44" s="276"/>
      <c r="R44" s="277"/>
      <c r="S44" s="278"/>
    </row>
    <row r="45" ht="12.0" customHeight="1">
      <c r="A45" s="330"/>
      <c r="B45" s="276"/>
      <c r="C45" s="302"/>
      <c r="D45" s="302"/>
      <c r="E45" s="302"/>
      <c r="F45" s="302"/>
      <c r="G45" s="302"/>
      <c r="H45" s="329"/>
      <c r="I45" s="278"/>
      <c r="J45" s="278"/>
      <c r="K45" s="278"/>
      <c r="L45" s="323"/>
      <c r="N45" s="319"/>
      <c r="O45" s="276"/>
      <c r="P45" s="276"/>
      <c r="Q45" s="276"/>
      <c r="R45" s="277"/>
      <c r="S45" s="278"/>
    </row>
    <row r="46" ht="12.0" customHeight="1">
      <c r="A46" s="330"/>
      <c r="B46" s="276"/>
      <c r="C46" s="302"/>
      <c r="D46" s="302"/>
      <c r="E46" s="302"/>
      <c r="F46" s="302"/>
      <c r="G46" s="302"/>
      <c r="H46" s="329"/>
      <c r="I46" s="278"/>
      <c r="J46" s="278"/>
      <c r="K46" s="278"/>
      <c r="L46" s="323"/>
      <c r="N46" s="319"/>
      <c r="O46" s="276"/>
      <c r="P46" s="276"/>
      <c r="Q46" s="276"/>
      <c r="R46" s="277"/>
      <c r="S46" s="278"/>
    </row>
    <row r="47" ht="12.0" customHeight="1">
      <c r="A47" s="330"/>
      <c r="B47" s="276"/>
      <c r="C47" s="302"/>
      <c r="D47" s="302"/>
      <c r="E47" s="302"/>
      <c r="F47" s="302"/>
      <c r="G47" s="302"/>
      <c r="H47" s="329"/>
      <c r="I47" s="278"/>
      <c r="J47" s="278"/>
      <c r="K47" s="278"/>
      <c r="L47" s="323"/>
      <c r="N47" s="319"/>
      <c r="O47" s="276"/>
      <c r="P47" s="276"/>
      <c r="Q47" s="276"/>
      <c r="R47" s="277"/>
      <c r="S47" s="278"/>
    </row>
    <row r="48" ht="12.0" customHeight="1">
      <c r="A48" s="330"/>
      <c r="B48" s="276"/>
      <c r="C48" s="302"/>
      <c r="D48" s="302"/>
      <c r="E48" s="302"/>
      <c r="F48" s="302"/>
      <c r="G48" s="302"/>
      <c r="H48" s="329"/>
      <c r="I48" s="278"/>
      <c r="J48" s="278"/>
      <c r="K48" s="278"/>
      <c r="L48" s="323"/>
      <c r="N48" s="319"/>
      <c r="O48" s="276"/>
      <c r="P48" s="276"/>
      <c r="Q48" s="276"/>
      <c r="R48" s="277"/>
      <c r="S48" s="278"/>
    </row>
    <row r="49" ht="12.0" customHeight="1">
      <c r="A49" s="330"/>
      <c r="B49" s="276"/>
      <c r="C49" s="302"/>
      <c r="D49" s="302"/>
      <c r="E49" s="302"/>
      <c r="F49" s="302"/>
      <c r="G49" s="302"/>
      <c r="H49" s="329"/>
      <c r="I49" s="278"/>
      <c r="J49" s="278"/>
      <c r="K49" s="278"/>
      <c r="L49" s="323"/>
      <c r="N49" s="319"/>
      <c r="O49" s="276"/>
      <c r="P49" s="276"/>
      <c r="Q49" s="276"/>
      <c r="R49" s="277"/>
      <c r="S49" s="278"/>
    </row>
    <row r="50" ht="12.0" customHeight="1">
      <c r="A50" s="330"/>
      <c r="B50" s="276"/>
      <c r="C50" s="302"/>
      <c r="D50" s="302"/>
      <c r="E50" s="302"/>
      <c r="F50" s="302"/>
      <c r="G50" s="302"/>
      <c r="H50" s="329"/>
      <c r="I50" s="278"/>
      <c r="J50" s="278"/>
      <c r="K50" s="278"/>
      <c r="L50" s="323"/>
      <c r="N50" s="319"/>
      <c r="O50" s="276"/>
      <c r="P50" s="276"/>
      <c r="Q50" s="276"/>
      <c r="R50" s="277"/>
      <c r="S50" s="278"/>
    </row>
    <row r="51" ht="12.0" customHeight="1">
      <c r="A51" s="330"/>
      <c r="B51" s="276"/>
      <c r="C51" s="302"/>
      <c r="D51" s="302"/>
      <c r="E51" s="302"/>
      <c r="F51" s="302"/>
      <c r="G51" s="302"/>
      <c r="H51" s="329"/>
      <c r="I51" s="278"/>
      <c r="J51" s="278"/>
      <c r="K51" s="278"/>
      <c r="L51" s="323"/>
      <c r="N51" s="319"/>
      <c r="O51" s="276"/>
      <c r="P51" s="276"/>
      <c r="Q51" s="276"/>
      <c r="R51" s="277"/>
      <c r="S51" s="278"/>
    </row>
    <row r="52" ht="12.0" customHeight="1">
      <c r="A52" s="330"/>
      <c r="B52" s="276"/>
      <c r="C52" s="302"/>
      <c r="D52" s="302"/>
      <c r="E52" s="302"/>
      <c r="F52" s="302"/>
      <c r="G52" s="302"/>
      <c r="H52" s="329"/>
      <c r="I52" s="278"/>
      <c r="J52" s="278"/>
      <c r="K52" s="278"/>
      <c r="L52" s="323"/>
      <c r="N52" s="319"/>
      <c r="O52" s="276"/>
      <c r="P52" s="276"/>
      <c r="Q52" s="276"/>
      <c r="R52" s="277"/>
      <c r="S52" s="278"/>
    </row>
    <row r="53" ht="12.0" customHeight="1">
      <c r="A53" s="330"/>
      <c r="B53" s="276"/>
      <c r="C53" s="302"/>
      <c r="D53" s="302"/>
      <c r="E53" s="302"/>
      <c r="F53" s="302"/>
      <c r="G53" s="302"/>
      <c r="H53" s="329"/>
      <c r="I53" s="278"/>
      <c r="J53" s="278"/>
      <c r="K53" s="278"/>
      <c r="L53" s="323"/>
      <c r="N53" s="319"/>
      <c r="O53" s="276"/>
      <c r="P53" s="276"/>
      <c r="Q53" s="276"/>
      <c r="R53" s="277"/>
      <c r="S53" s="278"/>
    </row>
    <row r="54" ht="12.0" customHeight="1">
      <c r="A54" s="330"/>
      <c r="B54" s="276"/>
      <c r="C54" s="302"/>
      <c r="D54" s="302"/>
      <c r="E54" s="302"/>
      <c r="F54" s="302"/>
      <c r="G54" s="302"/>
      <c r="H54" s="329"/>
      <c r="I54" s="278"/>
      <c r="J54" s="278"/>
      <c r="K54" s="278"/>
      <c r="L54" s="323"/>
      <c r="N54" s="319"/>
      <c r="O54" s="276"/>
      <c r="P54" s="276"/>
      <c r="Q54" s="276"/>
      <c r="R54" s="277"/>
      <c r="S54" s="278"/>
    </row>
    <row r="55" ht="12.0" customHeight="1">
      <c r="A55" s="330"/>
      <c r="B55" s="276"/>
      <c r="C55" s="302"/>
      <c r="D55" s="302"/>
      <c r="E55" s="302"/>
      <c r="F55" s="302"/>
      <c r="G55" s="302"/>
      <c r="H55" s="329"/>
      <c r="I55" s="278"/>
      <c r="J55" s="278"/>
      <c r="K55" s="278"/>
      <c r="L55" s="323"/>
      <c r="N55" s="319"/>
      <c r="O55" s="276"/>
      <c r="P55" s="276"/>
      <c r="Q55" s="276"/>
      <c r="R55" s="277"/>
      <c r="S55" s="278"/>
    </row>
    <row r="56" ht="12.0" customHeight="1">
      <c r="A56" s="330"/>
      <c r="B56" s="276"/>
      <c r="C56" s="302"/>
      <c r="D56" s="302"/>
      <c r="E56" s="302"/>
      <c r="F56" s="302"/>
      <c r="G56" s="302"/>
      <c r="H56" s="329"/>
      <c r="I56" s="278"/>
      <c r="J56" s="278"/>
      <c r="K56" s="278"/>
      <c r="L56" s="323"/>
      <c r="N56" s="319"/>
      <c r="O56" s="276"/>
      <c r="P56" s="276"/>
      <c r="Q56" s="276"/>
      <c r="R56" s="277"/>
      <c r="S56" s="278"/>
    </row>
    <row r="57" ht="12.0" customHeight="1">
      <c r="A57" s="330"/>
      <c r="B57" s="276"/>
      <c r="C57" s="302"/>
      <c r="D57" s="302"/>
      <c r="E57" s="302"/>
      <c r="F57" s="302"/>
      <c r="G57" s="302"/>
      <c r="H57" s="329"/>
      <c r="I57" s="278"/>
      <c r="J57" s="278"/>
      <c r="K57" s="278"/>
      <c r="L57" s="323"/>
      <c r="N57" s="319"/>
      <c r="O57" s="276"/>
      <c r="P57" s="276"/>
      <c r="Q57" s="276"/>
      <c r="R57" s="277"/>
      <c r="S57" s="278"/>
    </row>
    <row r="58" ht="12.0" customHeight="1">
      <c r="A58" s="330"/>
      <c r="B58" s="276"/>
      <c r="C58" s="302"/>
      <c r="D58" s="302"/>
      <c r="E58" s="302"/>
      <c r="F58" s="302"/>
      <c r="G58" s="302"/>
      <c r="H58" s="329"/>
      <c r="I58" s="278"/>
      <c r="J58" s="278"/>
      <c r="K58" s="278"/>
      <c r="L58" s="323"/>
      <c r="N58" s="319"/>
      <c r="O58" s="276"/>
      <c r="P58" s="276"/>
      <c r="Q58" s="276"/>
      <c r="R58" s="277"/>
      <c r="S58" s="278"/>
    </row>
    <row r="59" ht="12.0" customHeight="1">
      <c r="A59" s="330"/>
      <c r="B59" s="276"/>
      <c r="C59" s="302"/>
      <c r="D59" s="302"/>
      <c r="E59" s="302"/>
      <c r="F59" s="302"/>
      <c r="G59" s="302"/>
      <c r="H59" s="329"/>
      <c r="I59" s="278"/>
      <c r="J59" s="278"/>
      <c r="K59" s="278"/>
      <c r="L59" s="323"/>
      <c r="N59" s="319"/>
      <c r="O59" s="276"/>
      <c r="P59" s="276"/>
      <c r="Q59" s="276"/>
      <c r="R59" s="277"/>
      <c r="S59" s="278"/>
    </row>
    <row r="60" ht="12.0" customHeight="1">
      <c r="A60" s="330"/>
      <c r="B60" s="276"/>
      <c r="C60" s="302"/>
      <c r="D60" s="302"/>
      <c r="E60" s="302"/>
      <c r="F60" s="302"/>
      <c r="G60" s="302"/>
      <c r="H60" s="329"/>
      <c r="I60" s="278"/>
      <c r="J60" s="278"/>
      <c r="K60" s="278"/>
      <c r="L60" s="323"/>
      <c r="N60" s="319"/>
      <c r="O60" s="276"/>
      <c r="P60" s="276"/>
      <c r="Q60" s="276"/>
      <c r="R60" s="277"/>
      <c r="S60" s="278"/>
    </row>
    <row r="61" ht="12.0" customHeight="1">
      <c r="A61" s="330"/>
      <c r="B61" s="276"/>
      <c r="C61" s="302"/>
      <c r="D61" s="302"/>
      <c r="E61" s="302"/>
      <c r="F61" s="302"/>
      <c r="G61" s="302"/>
      <c r="H61" s="329"/>
      <c r="I61" s="278"/>
      <c r="J61" s="278"/>
      <c r="K61" s="278"/>
      <c r="L61" s="323"/>
      <c r="N61" s="319"/>
      <c r="O61" s="276"/>
      <c r="P61" s="276"/>
      <c r="Q61" s="276"/>
      <c r="R61" s="277"/>
      <c r="S61" s="278"/>
    </row>
    <row r="62" ht="12.0" customHeight="1">
      <c r="A62" s="330"/>
      <c r="B62" s="276"/>
      <c r="C62" s="302"/>
      <c r="D62" s="302"/>
      <c r="E62" s="302"/>
      <c r="F62" s="302"/>
      <c r="G62" s="302"/>
      <c r="H62" s="329"/>
      <c r="I62" s="278"/>
      <c r="J62" s="278"/>
      <c r="K62" s="278"/>
      <c r="L62" s="323"/>
      <c r="N62" s="319"/>
      <c r="O62" s="276"/>
      <c r="P62" s="276"/>
      <c r="Q62" s="276"/>
      <c r="R62" s="277"/>
      <c r="S62" s="278"/>
    </row>
    <row r="63" ht="12.0" customHeight="1">
      <c r="A63" s="330"/>
      <c r="B63" s="276"/>
      <c r="C63" s="302"/>
      <c r="D63" s="302"/>
      <c r="E63" s="302"/>
      <c r="F63" s="302"/>
      <c r="G63" s="302"/>
      <c r="H63" s="329"/>
      <c r="I63" s="278"/>
      <c r="J63" s="278"/>
      <c r="K63" s="278"/>
      <c r="L63" s="323"/>
      <c r="N63" s="319"/>
      <c r="O63" s="276"/>
      <c r="P63" s="276"/>
      <c r="Q63" s="276"/>
      <c r="R63" s="277"/>
      <c r="S63" s="278"/>
    </row>
    <row r="64" ht="12.0" customHeight="1">
      <c r="A64" s="330"/>
      <c r="B64" s="276"/>
      <c r="C64" s="302"/>
      <c r="D64" s="302"/>
      <c r="E64" s="302"/>
      <c r="F64" s="302"/>
      <c r="G64" s="302"/>
      <c r="H64" s="329"/>
      <c r="I64" s="278"/>
      <c r="J64" s="278"/>
      <c r="K64" s="278"/>
      <c r="L64" s="323"/>
      <c r="N64" s="319"/>
      <c r="O64" s="276"/>
      <c r="P64" s="276"/>
      <c r="Q64" s="276"/>
      <c r="R64" s="277"/>
      <c r="S64" s="278"/>
    </row>
    <row r="65" ht="12.0" customHeight="1">
      <c r="A65" s="330"/>
      <c r="B65" s="276"/>
      <c r="C65" s="302"/>
      <c r="D65" s="302"/>
      <c r="E65" s="302"/>
      <c r="F65" s="302"/>
      <c r="G65" s="302"/>
      <c r="H65" s="329"/>
      <c r="I65" s="278"/>
      <c r="J65" s="278"/>
      <c r="K65" s="278"/>
      <c r="L65" s="323"/>
      <c r="N65" s="319"/>
      <c r="O65" s="276"/>
      <c r="P65" s="276"/>
      <c r="Q65" s="276"/>
      <c r="R65" s="277"/>
      <c r="S65" s="278"/>
    </row>
    <row r="66" ht="12.0" customHeight="1">
      <c r="A66" s="330"/>
      <c r="B66" s="276"/>
      <c r="C66" s="302"/>
      <c r="D66" s="302"/>
      <c r="E66" s="302"/>
      <c r="F66" s="302"/>
      <c r="G66" s="302"/>
      <c r="H66" s="329"/>
      <c r="I66" s="278"/>
      <c r="J66" s="278"/>
      <c r="K66" s="278"/>
      <c r="L66" s="323"/>
      <c r="N66" s="319"/>
      <c r="O66" s="276"/>
      <c r="P66" s="276"/>
      <c r="Q66" s="276"/>
      <c r="R66" s="277"/>
      <c r="S66" s="278"/>
    </row>
    <row r="67" ht="12.0" customHeight="1">
      <c r="A67" s="330"/>
      <c r="B67" s="276"/>
      <c r="C67" s="302"/>
      <c r="D67" s="302"/>
      <c r="E67" s="302"/>
      <c r="F67" s="302"/>
      <c r="G67" s="302"/>
      <c r="H67" s="329"/>
      <c r="I67" s="278"/>
      <c r="J67" s="278"/>
      <c r="K67" s="278"/>
      <c r="L67" s="323"/>
      <c r="N67" s="319"/>
      <c r="O67" s="276"/>
      <c r="P67" s="276"/>
      <c r="Q67" s="276"/>
      <c r="R67" s="277"/>
      <c r="S67" s="278"/>
    </row>
    <row r="68" ht="12.0" customHeight="1">
      <c r="A68" s="330"/>
      <c r="B68" s="276"/>
      <c r="C68" s="302"/>
      <c r="D68" s="302"/>
      <c r="E68" s="302"/>
      <c r="F68" s="302"/>
      <c r="G68" s="302"/>
      <c r="H68" s="329"/>
      <c r="I68" s="278"/>
      <c r="J68" s="278"/>
      <c r="K68" s="278"/>
      <c r="L68" s="323"/>
      <c r="N68" s="319"/>
      <c r="O68" s="276"/>
      <c r="P68" s="276"/>
      <c r="Q68" s="276"/>
      <c r="R68" s="277"/>
      <c r="S68" s="278"/>
    </row>
    <row r="69" ht="12.0" customHeight="1">
      <c r="A69" s="330"/>
      <c r="B69" s="276"/>
      <c r="C69" s="302"/>
      <c r="D69" s="302"/>
      <c r="E69" s="302"/>
      <c r="F69" s="302"/>
      <c r="G69" s="302"/>
      <c r="H69" s="329"/>
      <c r="I69" s="278"/>
      <c r="J69" s="278"/>
      <c r="K69" s="278"/>
      <c r="L69" s="323"/>
      <c r="N69" s="319"/>
      <c r="O69" s="276"/>
      <c r="P69" s="276"/>
      <c r="Q69" s="276"/>
      <c r="R69" s="277"/>
      <c r="S69" s="278"/>
    </row>
    <row r="70" ht="12.0" customHeight="1">
      <c r="A70" s="330"/>
      <c r="B70" s="276"/>
      <c r="C70" s="302"/>
      <c r="D70" s="302"/>
      <c r="E70" s="302"/>
      <c r="F70" s="302"/>
      <c r="G70" s="302"/>
      <c r="H70" s="329"/>
      <c r="I70" s="278"/>
      <c r="J70" s="278"/>
      <c r="K70" s="278"/>
      <c r="L70" s="323"/>
      <c r="N70" s="319"/>
      <c r="O70" s="276"/>
      <c r="P70" s="276"/>
      <c r="Q70" s="276"/>
      <c r="R70" s="277"/>
      <c r="S70" s="278"/>
    </row>
    <row r="71" ht="12.0" customHeight="1">
      <c r="A71" s="330"/>
      <c r="B71" s="276"/>
      <c r="C71" s="302"/>
      <c r="D71" s="302"/>
      <c r="E71" s="302"/>
      <c r="F71" s="302"/>
      <c r="G71" s="302"/>
      <c r="H71" s="329"/>
      <c r="I71" s="278"/>
      <c r="J71" s="278"/>
      <c r="K71" s="278"/>
      <c r="L71" s="323"/>
      <c r="N71" s="319"/>
      <c r="O71" s="276"/>
      <c r="P71" s="276"/>
      <c r="Q71" s="276"/>
      <c r="R71" s="277"/>
      <c r="S71" s="278"/>
    </row>
    <row r="72" ht="12.0" customHeight="1">
      <c r="A72" s="330"/>
      <c r="B72" s="276"/>
      <c r="C72" s="302"/>
      <c r="D72" s="302"/>
      <c r="E72" s="302"/>
      <c r="F72" s="302"/>
      <c r="G72" s="302"/>
      <c r="H72" s="329"/>
      <c r="I72" s="278"/>
      <c r="J72" s="278"/>
      <c r="K72" s="278"/>
      <c r="L72" s="323"/>
      <c r="N72" s="319"/>
      <c r="O72" s="276"/>
      <c r="P72" s="276"/>
      <c r="Q72" s="276"/>
      <c r="R72" s="277"/>
      <c r="S72" s="278"/>
    </row>
    <row r="73" ht="12.0" customHeight="1">
      <c r="A73" s="330"/>
      <c r="B73" s="276"/>
      <c r="C73" s="302"/>
      <c r="D73" s="302"/>
      <c r="E73" s="302"/>
      <c r="F73" s="302"/>
      <c r="G73" s="302"/>
      <c r="H73" s="329"/>
      <c r="I73" s="278"/>
      <c r="J73" s="278"/>
      <c r="K73" s="278"/>
      <c r="L73" s="323"/>
      <c r="N73" s="319"/>
      <c r="O73" s="276"/>
      <c r="P73" s="276"/>
      <c r="Q73" s="276"/>
      <c r="R73" s="277"/>
      <c r="S73" s="278"/>
    </row>
    <row r="74" ht="12.0" customHeight="1">
      <c r="A74" s="330"/>
      <c r="B74" s="276"/>
      <c r="C74" s="302"/>
      <c r="D74" s="302"/>
      <c r="E74" s="302"/>
      <c r="F74" s="302"/>
      <c r="G74" s="302"/>
      <c r="H74" s="329"/>
      <c r="I74" s="278"/>
      <c r="J74" s="278"/>
      <c r="K74" s="278"/>
      <c r="L74" s="323"/>
      <c r="N74" s="319"/>
      <c r="O74" s="276"/>
      <c r="P74" s="276"/>
      <c r="Q74" s="276"/>
      <c r="R74" s="277"/>
      <c r="S74" s="278"/>
    </row>
    <row r="75" ht="12.0" customHeight="1">
      <c r="A75" s="330"/>
      <c r="B75" s="276"/>
      <c r="C75" s="302"/>
      <c r="D75" s="302"/>
      <c r="E75" s="302"/>
      <c r="F75" s="302"/>
      <c r="G75" s="302"/>
      <c r="H75" s="329"/>
      <c r="I75" s="278"/>
      <c r="J75" s="278"/>
      <c r="K75" s="278"/>
      <c r="L75" s="323"/>
      <c r="N75" s="319"/>
      <c r="O75" s="276"/>
      <c r="P75" s="276"/>
      <c r="Q75" s="276"/>
      <c r="R75" s="277"/>
      <c r="S75" s="278"/>
    </row>
    <row r="76" ht="12.0" customHeight="1">
      <c r="A76" s="330"/>
      <c r="B76" s="276"/>
      <c r="C76" s="302"/>
      <c r="D76" s="302"/>
      <c r="E76" s="302"/>
      <c r="F76" s="302"/>
      <c r="G76" s="302"/>
      <c r="H76" s="329"/>
      <c r="I76" s="278"/>
      <c r="J76" s="278"/>
      <c r="K76" s="278"/>
      <c r="L76" s="323"/>
      <c r="N76" s="319"/>
      <c r="O76" s="276"/>
      <c r="P76" s="276"/>
      <c r="Q76" s="276"/>
      <c r="R76" s="277"/>
      <c r="S76" s="278"/>
    </row>
    <row r="77" ht="12.0" customHeight="1">
      <c r="A77" s="330"/>
      <c r="B77" s="276"/>
      <c r="C77" s="302"/>
      <c r="D77" s="302"/>
      <c r="E77" s="302"/>
      <c r="F77" s="302"/>
      <c r="G77" s="302"/>
      <c r="H77" s="329"/>
      <c r="I77" s="278"/>
      <c r="J77" s="278"/>
      <c r="K77" s="278"/>
      <c r="L77" s="323"/>
      <c r="N77" s="319"/>
      <c r="O77" s="276"/>
      <c r="P77" s="276"/>
      <c r="Q77" s="276"/>
      <c r="R77" s="277"/>
      <c r="S77" s="278"/>
    </row>
    <row r="78" ht="12.0" customHeight="1">
      <c r="A78" s="330"/>
      <c r="B78" s="276"/>
      <c r="C78" s="302"/>
      <c r="D78" s="302"/>
      <c r="E78" s="302"/>
      <c r="F78" s="302"/>
      <c r="G78" s="302"/>
      <c r="H78" s="329"/>
      <c r="I78" s="278"/>
      <c r="J78" s="278"/>
      <c r="K78" s="278"/>
      <c r="L78" s="323"/>
      <c r="N78" s="319"/>
      <c r="O78" s="276"/>
      <c r="P78" s="276"/>
      <c r="Q78" s="276"/>
      <c r="R78" s="277"/>
      <c r="S78" s="278"/>
    </row>
    <row r="79" ht="12.0" customHeight="1">
      <c r="A79" s="330"/>
      <c r="B79" s="276"/>
      <c r="C79" s="302"/>
      <c r="D79" s="302"/>
      <c r="E79" s="302"/>
      <c r="F79" s="302"/>
      <c r="G79" s="302"/>
      <c r="H79" s="329"/>
      <c r="I79" s="278"/>
      <c r="J79" s="278"/>
      <c r="K79" s="278"/>
      <c r="L79" s="323"/>
      <c r="N79" s="319"/>
      <c r="O79" s="276"/>
      <c r="P79" s="276"/>
      <c r="Q79" s="276"/>
      <c r="R79" s="277"/>
      <c r="S79" s="278"/>
    </row>
    <row r="80" ht="12.0" customHeight="1">
      <c r="A80" s="330"/>
      <c r="B80" s="276"/>
      <c r="C80" s="302"/>
      <c r="D80" s="302"/>
      <c r="E80" s="302"/>
      <c r="F80" s="302"/>
      <c r="G80" s="302"/>
      <c r="H80" s="329"/>
      <c r="I80" s="278"/>
      <c r="J80" s="278"/>
      <c r="K80" s="278"/>
      <c r="L80" s="323"/>
      <c r="N80" s="319"/>
      <c r="O80" s="276"/>
      <c r="P80" s="276"/>
      <c r="Q80" s="276"/>
      <c r="R80" s="277"/>
      <c r="S80" s="278"/>
    </row>
    <row r="81" ht="12.0" customHeight="1">
      <c r="A81" s="330"/>
      <c r="B81" s="276"/>
      <c r="C81" s="302"/>
      <c r="D81" s="302"/>
      <c r="E81" s="302"/>
      <c r="F81" s="302"/>
      <c r="G81" s="302"/>
      <c r="H81" s="329"/>
      <c r="I81" s="278"/>
      <c r="J81" s="278"/>
      <c r="K81" s="278"/>
      <c r="L81" s="323"/>
      <c r="N81" s="319"/>
      <c r="O81" s="276"/>
      <c r="P81" s="276"/>
      <c r="Q81" s="276"/>
      <c r="R81" s="277"/>
      <c r="S81" s="278"/>
    </row>
    <row r="82" ht="12.0" customHeight="1">
      <c r="A82" s="330"/>
      <c r="B82" s="276"/>
      <c r="C82" s="302"/>
      <c r="D82" s="302"/>
      <c r="E82" s="302"/>
      <c r="F82" s="302"/>
      <c r="G82" s="302"/>
      <c r="H82" s="329"/>
      <c r="I82" s="278"/>
      <c r="J82" s="278"/>
      <c r="K82" s="278"/>
      <c r="L82" s="323"/>
      <c r="N82" s="319"/>
      <c r="O82" s="276"/>
      <c r="P82" s="276"/>
      <c r="Q82" s="276"/>
      <c r="R82" s="277"/>
      <c r="S82" s="278"/>
    </row>
    <row r="83" ht="12.0" customHeight="1">
      <c r="A83" s="330"/>
      <c r="B83" s="276"/>
      <c r="C83" s="302"/>
      <c r="D83" s="302"/>
      <c r="E83" s="302"/>
      <c r="F83" s="302"/>
      <c r="G83" s="302"/>
      <c r="H83" s="329"/>
      <c r="I83" s="278"/>
      <c r="J83" s="278"/>
      <c r="K83" s="278"/>
      <c r="L83" s="323"/>
      <c r="N83" s="319"/>
      <c r="O83" s="276"/>
      <c r="P83" s="276"/>
      <c r="Q83" s="276"/>
      <c r="R83" s="277"/>
      <c r="S83" s="278"/>
    </row>
    <row r="84" ht="12.0" customHeight="1">
      <c r="A84" s="330"/>
      <c r="B84" s="276"/>
      <c r="C84" s="302"/>
      <c r="D84" s="302"/>
      <c r="E84" s="302"/>
      <c r="F84" s="302"/>
      <c r="G84" s="302"/>
      <c r="H84" s="329"/>
      <c r="I84" s="278"/>
      <c r="J84" s="278"/>
      <c r="K84" s="278"/>
      <c r="L84" s="323"/>
      <c r="N84" s="319"/>
      <c r="O84" s="276"/>
      <c r="P84" s="276"/>
      <c r="Q84" s="276"/>
      <c r="R84" s="277"/>
      <c r="S84" s="278"/>
    </row>
    <row r="85" ht="12.0" customHeight="1">
      <c r="A85" s="330"/>
      <c r="B85" s="276"/>
      <c r="C85" s="302"/>
      <c r="D85" s="302"/>
      <c r="E85" s="302"/>
      <c r="F85" s="302"/>
      <c r="G85" s="302"/>
      <c r="H85" s="329"/>
      <c r="I85" s="278"/>
      <c r="J85" s="278"/>
      <c r="K85" s="278"/>
      <c r="L85" s="323"/>
      <c r="N85" s="319"/>
      <c r="O85" s="276"/>
      <c r="P85" s="276"/>
      <c r="Q85" s="276"/>
      <c r="R85" s="277"/>
      <c r="S85" s="278"/>
    </row>
    <row r="86" ht="12.0" customHeight="1">
      <c r="A86" s="330"/>
      <c r="B86" s="276"/>
      <c r="C86" s="302"/>
      <c r="D86" s="302"/>
      <c r="E86" s="302"/>
      <c r="F86" s="302"/>
      <c r="G86" s="302"/>
      <c r="H86" s="329"/>
      <c r="I86" s="278"/>
      <c r="J86" s="278"/>
      <c r="K86" s="278"/>
      <c r="L86" s="323"/>
      <c r="N86" s="319"/>
      <c r="O86" s="276"/>
      <c r="P86" s="276"/>
      <c r="Q86" s="276"/>
      <c r="R86" s="277"/>
      <c r="S86" s="278"/>
    </row>
    <row r="87" ht="12.0" customHeight="1">
      <c r="A87" s="330"/>
      <c r="B87" s="276"/>
      <c r="C87" s="302"/>
      <c r="D87" s="302"/>
      <c r="E87" s="302"/>
      <c r="F87" s="302"/>
      <c r="G87" s="302"/>
      <c r="H87" s="329"/>
      <c r="I87" s="278"/>
      <c r="J87" s="278"/>
      <c r="K87" s="278"/>
      <c r="L87" s="323"/>
      <c r="N87" s="319"/>
      <c r="O87" s="276"/>
      <c r="P87" s="276"/>
      <c r="Q87" s="276"/>
      <c r="R87" s="277"/>
      <c r="S87" s="278"/>
    </row>
    <row r="88" ht="12.0" customHeight="1">
      <c r="A88" s="330"/>
      <c r="B88" s="276"/>
      <c r="C88" s="302"/>
      <c r="D88" s="302"/>
      <c r="E88" s="302"/>
      <c r="F88" s="302"/>
      <c r="G88" s="302"/>
      <c r="H88" s="329"/>
      <c r="I88" s="278"/>
      <c r="J88" s="278"/>
      <c r="K88" s="278"/>
      <c r="L88" s="323"/>
      <c r="N88" s="319"/>
      <c r="O88" s="276"/>
      <c r="P88" s="276"/>
      <c r="Q88" s="276"/>
      <c r="R88" s="277"/>
      <c r="S88" s="278"/>
    </row>
    <row r="89" ht="12.0" customHeight="1">
      <c r="A89" s="330"/>
      <c r="B89" s="276"/>
      <c r="C89" s="302"/>
      <c r="D89" s="302"/>
      <c r="E89" s="302"/>
      <c r="F89" s="302"/>
      <c r="G89" s="302"/>
      <c r="H89" s="329"/>
      <c r="I89" s="278"/>
      <c r="J89" s="278"/>
      <c r="K89" s="278"/>
      <c r="L89" s="323"/>
      <c r="N89" s="319"/>
      <c r="O89" s="276"/>
      <c r="P89" s="276"/>
      <c r="Q89" s="276"/>
      <c r="R89" s="277"/>
      <c r="S89" s="278"/>
    </row>
    <row r="90" ht="12.0" customHeight="1">
      <c r="A90" s="330"/>
      <c r="B90" s="276"/>
      <c r="C90" s="302"/>
      <c r="D90" s="302"/>
      <c r="E90" s="302"/>
      <c r="F90" s="302"/>
      <c r="G90" s="302"/>
      <c r="H90" s="329"/>
      <c r="I90" s="278"/>
      <c r="J90" s="278"/>
      <c r="K90" s="278"/>
      <c r="L90" s="323"/>
      <c r="N90" s="319"/>
      <c r="O90" s="276"/>
      <c r="P90" s="276"/>
      <c r="Q90" s="276"/>
      <c r="R90" s="277"/>
      <c r="S90" s="278"/>
    </row>
    <row r="91" ht="12.0" customHeight="1">
      <c r="A91" s="330"/>
      <c r="B91" s="276"/>
      <c r="C91" s="302"/>
      <c r="D91" s="302"/>
      <c r="E91" s="302"/>
      <c r="F91" s="302"/>
      <c r="G91" s="302"/>
      <c r="H91" s="329"/>
      <c r="I91" s="278"/>
      <c r="J91" s="278"/>
      <c r="K91" s="278"/>
      <c r="L91" s="323"/>
      <c r="N91" s="319"/>
      <c r="O91" s="276"/>
      <c r="P91" s="276"/>
      <c r="Q91" s="276"/>
      <c r="R91" s="277"/>
      <c r="S91" s="278"/>
    </row>
    <row r="92" ht="12.0" customHeight="1">
      <c r="A92" s="330"/>
      <c r="B92" s="276"/>
      <c r="C92" s="302"/>
      <c r="D92" s="302"/>
      <c r="E92" s="302"/>
      <c r="F92" s="302"/>
      <c r="G92" s="302"/>
      <c r="H92" s="329"/>
      <c r="I92" s="278"/>
      <c r="J92" s="278"/>
      <c r="K92" s="278"/>
      <c r="L92" s="323"/>
      <c r="N92" s="319"/>
      <c r="O92" s="276"/>
      <c r="P92" s="276"/>
      <c r="Q92" s="276"/>
      <c r="R92" s="277"/>
      <c r="S92" s="278"/>
    </row>
    <row r="93" ht="12.0" customHeight="1">
      <c r="A93" s="330"/>
      <c r="B93" s="276"/>
      <c r="C93" s="302"/>
      <c r="D93" s="302"/>
      <c r="E93" s="302"/>
      <c r="F93" s="302"/>
      <c r="G93" s="302"/>
      <c r="H93" s="329"/>
      <c r="I93" s="278"/>
      <c r="J93" s="278"/>
      <c r="K93" s="278"/>
      <c r="L93" s="323"/>
      <c r="N93" s="319"/>
      <c r="O93" s="276"/>
      <c r="P93" s="276"/>
      <c r="Q93" s="276"/>
      <c r="R93" s="277"/>
      <c r="S93" s="278"/>
    </row>
    <row r="94" ht="12.0" customHeight="1">
      <c r="A94" s="330"/>
      <c r="B94" s="276"/>
      <c r="C94" s="302"/>
      <c r="D94" s="302"/>
      <c r="E94" s="302"/>
      <c r="F94" s="302"/>
      <c r="G94" s="302"/>
      <c r="H94" s="329"/>
      <c r="I94" s="278"/>
      <c r="J94" s="278"/>
      <c r="K94" s="278"/>
      <c r="L94" s="323"/>
      <c r="N94" s="319"/>
      <c r="O94" s="276"/>
      <c r="P94" s="276"/>
      <c r="Q94" s="276"/>
      <c r="R94" s="277"/>
      <c r="S94" s="278"/>
    </row>
    <row r="95" ht="12.0" customHeight="1">
      <c r="A95" s="330"/>
      <c r="B95" s="276"/>
      <c r="C95" s="302"/>
      <c r="D95" s="302"/>
      <c r="E95" s="302"/>
      <c r="F95" s="302"/>
      <c r="G95" s="302"/>
      <c r="H95" s="329"/>
      <c r="I95" s="278"/>
      <c r="J95" s="278"/>
      <c r="K95" s="278"/>
      <c r="L95" s="323"/>
      <c r="N95" s="319"/>
      <c r="O95" s="276"/>
      <c r="P95" s="276"/>
      <c r="Q95" s="276"/>
      <c r="R95" s="277"/>
      <c r="S95" s="278"/>
    </row>
    <row r="96" ht="12.0" customHeight="1">
      <c r="A96" s="330"/>
      <c r="B96" s="276"/>
      <c r="C96" s="302"/>
      <c r="D96" s="302"/>
      <c r="E96" s="302"/>
      <c r="F96" s="302"/>
      <c r="G96" s="302"/>
      <c r="H96" s="329"/>
      <c r="I96" s="278"/>
      <c r="J96" s="278"/>
      <c r="K96" s="278"/>
      <c r="L96" s="323"/>
      <c r="N96" s="319"/>
      <c r="O96" s="276"/>
      <c r="P96" s="276"/>
      <c r="Q96" s="276"/>
      <c r="R96" s="277"/>
      <c r="S96" s="278"/>
    </row>
    <row r="97" ht="12.0" customHeight="1">
      <c r="A97" s="330"/>
      <c r="B97" s="276"/>
      <c r="C97" s="302"/>
      <c r="D97" s="302"/>
      <c r="E97" s="302"/>
      <c r="F97" s="302"/>
      <c r="G97" s="302"/>
      <c r="H97" s="329"/>
      <c r="I97" s="278"/>
      <c r="J97" s="278"/>
      <c r="K97" s="278"/>
      <c r="L97" s="323"/>
      <c r="N97" s="319"/>
      <c r="O97" s="276"/>
      <c r="P97" s="276"/>
      <c r="Q97" s="276"/>
      <c r="R97" s="277"/>
      <c r="S97" s="278"/>
    </row>
    <row r="98" ht="12.0" customHeight="1">
      <c r="A98" s="330"/>
      <c r="B98" s="276"/>
      <c r="C98" s="302"/>
      <c r="D98" s="302"/>
      <c r="E98" s="302"/>
      <c r="F98" s="302"/>
      <c r="G98" s="302"/>
      <c r="H98" s="329"/>
      <c r="I98" s="278"/>
      <c r="J98" s="278"/>
      <c r="K98" s="278"/>
      <c r="L98" s="323"/>
      <c r="N98" s="319"/>
      <c r="O98" s="276"/>
      <c r="P98" s="276"/>
      <c r="Q98" s="276"/>
      <c r="R98" s="277"/>
      <c r="S98" s="278"/>
    </row>
    <row r="99" ht="12.0" customHeight="1">
      <c r="A99" s="330"/>
      <c r="B99" s="276"/>
      <c r="C99" s="302"/>
      <c r="D99" s="302"/>
      <c r="E99" s="302"/>
      <c r="F99" s="302"/>
      <c r="G99" s="302"/>
      <c r="H99" s="329"/>
      <c r="I99" s="278"/>
      <c r="J99" s="278"/>
      <c r="K99" s="278"/>
      <c r="L99" s="323"/>
      <c r="N99" s="319"/>
      <c r="O99" s="276"/>
      <c r="P99" s="276"/>
      <c r="Q99" s="276"/>
      <c r="R99" s="277"/>
      <c r="S99" s="278"/>
    </row>
    <row r="100" ht="12.0" customHeight="1">
      <c r="A100" s="330"/>
      <c r="B100" s="276"/>
      <c r="C100" s="302"/>
      <c r="D100" s="302"/>
      <c r="E100" s="302"/>
      <c r="F100" s="302"/>
      <c r="G100" s="302"/>
      <c r="H100" s="329"/>
      <c r="I100" s="278"/>
      <c r="J100" s="278"/>
      <c r="K100" s="278"/>
      <c r="L100" s="323"/>
      <c r="N100" s="319"/>
      <c r="O100" s="276"/>
      <c r="P100" s="276"/>
      <c r="Q100" s="276"/>
      <c r="R100" s="277"/>
      <c r="S100" s="278"/>
    </row>
    <row r="101" ht="12.0" customHeight="1">
      <c r="A101" s="330"/>
      <c r="B101" s="276"/>
      <c r="C101" s="302"/>
      <c r="D101" s="302"/>
      <c r="E101" s="302"/>
      <c r="F101" s="302"/>
      <c r="G101" s="302"/>
      <c r="H101" s="329"/>
      <c r="I101" s="278"/>
      <c r="J101" s="278"/>
      <c r="K101" s="278"/>
      <c r="L101" s="323"/>
      <c r="N101" s="319"/>
      <c r="O101" s="276"/>
      <c r="P101" s="276"/>
      <c r="Q101" s="276"/>
      <c r="R101" s="277"/>
      <c r="S101" s="278"/>
    </row>
    <row r="102" ht="12.0" customHeight="1">
      <c r="A102" s="330"/>
      <c r="B102" s="276"/>
      <c r="C102" s="302"/>
      <c r="D102" s="302"/>
      <c r="E102" s="302"/>
      <c r="F102" s="302"/>
      <c r="G102" s="302"/>
      <c r="H102" s="329"/>
      <c r="I102" s="278"/>
      <c r="J102" s="278"/>
      <c r="K102" s="278"/>
      <c r="L102" s="323"/>
      <c r="N102" s="319"/>
      <c r="O102" s="276"/>
      <c r="P102" s="276"/>
      <c r="Q102" s="276"/>
      <c r="R102" s="277"/>
      <c r="S102" s="278"/>
    </row>
    <row r="103" ht="12.0" customHeight="1">
      <c r="A103" s="330"/>
      <c r="B103" s="276"/>
      <c r="C103" s="302"/>
      <c r="D103" s="302"/>
      <c r="E103" s="302"/>
      <c r="F103" s="302"/>
      <c r="G103" s="302"/>
      <c r="H103" s="329"/>
      <c r="I103" s="278"/>
      <c r="J103" s="278"/>
      <c r="K103" s="278"/>
      <c r="L103" s="323"/>
      <c r="N103" s="319"/>
      <c r="O103" s="276"/>
      <c r="P103" s="276"/>
      <c r="Q103" s="276"/>
      <c r="R103" s="277"/>
      <c r="S103" s="278"/>
    </row>
    <row r="104" ht="12.0" customHeight="1">
      <c r="A104" s="330"/>
      <c r="B104" s="276"/>
      <c r="C104" s="302"/>
      <c r="D104" s="302"/>
      <c r="E104" s="302"/>
      <c r="F104" s="302"/>
      <c r="G104" s="302"/>
      <c r="H104" s="329"/>
      <c r="I104" s="278"/>
      <c r="J104" s="278"/>
      <c r="K104" s="278"/>
      <c r="L104" s="323"/>
      <c r="N104" s="319"/>
      <c r="O104" s="276"/>
      <c r="P104" s="276"/>
      <c r="Q104" s="276"/>
      <c r="R104" s="277"/>
      <c r="S104" s="278"/>
    </row>
    <row r="105" ht="12.0" customHeight="1">
      <c r="A105" s="330"/>
      <c r="B105" s="276"/>
      <c r="C105" s="302"/>
      <c r="D105" s="302"/>
      <c r="E105" s="302"/>
      <c r="F105" s="302"/>
      <c r="G105" s="302"/>
      <c r="H105" s="329"/>
      <c r="I105" s="278"/>
      <c r="J105" s="278"/>
      <c r="K105" s="278"/>
      <c r="L105" s="323"/>
      <c r="N105" s="319"/>
      <c r="O105" s="276"/>
      <c r="P105" s="276"/>
      <c r="Q105" s="276"/>
      <c r="R105" s="277"/>
      <c r="S105" s="278"/>
    </row>
    <row r="106" ht="12.0" customHeight="1">
      <c r="A106" s="330"/>
      <c r="B106" s="276"/>
      <c r="C106" s="302"/>
      <c r="D106" s="302"/>
      <c r="E106" s="302"/>
      <c r="F106" s="302"/>
      <c r="G106" s="302"/>
      <c r="H106" s="329"/>
      <c r="I106" s="278"/>
      <c r="J106" s="278"/>
      <c r="K106" s="278"/>
      <c r="L106" s="323"/>
      <c r="N106" s="319"/>
      <c r="O106" s="276"/>
      <c r="P106" s="276"/>
      <c r="Q106" s="276"/>
      <c r="R106" s="277"/>
      <c r="S106" s="278"/>
    </row>
    <row r="107" ht="12.0" customHeight="1">
      <c r="A107" s="330"/>
      <c r="B107" s="276"/>
      <c r="C107" s="302"/>
      <c r="D107" s="302"/>
      <c r="E107" s="302"/>
      <c r="F107" s="302"/>
      <c r="G107" s="302"/>
      <c r="H107" s="329"/>
      <c r="I107" s="278"/>
      <c r="J107" s="278"/>
      <c r="K107" s="278"/>
      <c r="L107" s="323"/>
      <c r="N107" s="319"/>
      <c r="O107" s="276"/>
      <c r="P107" s="276"/>
      <c r="Q107" s="276"/>
      <c r="R107" s="277"/>
      <c r="S107" s="278"/>
    </row>
    <row r="108" ht="12.0" customHeight="1">
      <c r="A108" s="330"/>
      <c r="B108" s="276"/>
      <c r="C108" s="302"/>
      <c r="D108" s="302"/>
      <c r="E108" s="302"/>
      <c r="F108" s="302"/>
      <c r="G108" s="302"/>
      <c r="H108" s="329"/>
      <c r="I108" s="278"/>
      <c r="J108" s="278"/>
      <c r="K108" s="278"/>
      <c r="L108" s="323"/>
      <c r="N108" s="319"/>
      <c r="O108" s="276"/>
      <c r="P108" s="276"/>
      <c r="Q108" s="276"/>
      <c r="R108" s="277"/>
      <c r="S108" s="278"/>
    </row>
    <row r="109" ht="12.0" customHeight="1">
      <c r="A109" s="330"/>
      <c r="B109" s="276"/>
      <c r="C109" s="302"/>
      <c r="D109" s="302"/>
      <c r="E109" s="302"/>
      <c r="F109" s="302"/>
      <c r="G109" s="302"/>
      <c r="H109" s="329"/>
      <c r="I109" s="278"/>
      <c r="J109" s="278"/>
      <c r="K109" s="278"/>
      <c r="L109" s="323"/>
      <c r="N109" s="319"/>
      <c r="O109" s="276"/>
      <c r="P109" s="276"/>
      <c r="Q109" s="276"/>
      <c r="R109" s="277"/>
      <c r="S109" s="278"/>
    </row>
    <row r="110" ht="12.0" customHeight="1">
      <c r="A110" s="330"/>
      <c r="B110" s="276"/>
      <c r="C110" s="302"/>
      <c r="D110" s="302"/>
      <c r="E110" s="302"/>
      <c r="F110" s="302"/>
      <c r="G110" s="302"/>
      <c r="H110" s="329"/>
      <c r="I110" s="278"/>
      <c r="J110" s="278"/>
      <c r="K110" s="278"/>
      <c r="L110" s="323"/>
      <c r="N110" s="319"/>
      <c r="O110" s="276"/>
      <c r="P110" s="276"/>
      <c r="Q110" s="276"/>
      <c r="R110" s="277"/>
      <c r="S110" s="278"/>
    </row>
    <row r="111" ht="12.0" customHeight="1">
      <c r="A111" s="330"/>
      <c r="B111" s="276"/>
      <c r="C111" s="302"/>
      <c r="D111" s="302"/>
      <c r="E111" s="302"/>
      <c r="F111" s="302"/>
      <c r="G111" s="302"/>
      <c r="H111" s="329"/>
      <c r="I111" s="278"/>
      <c r="J111" s="278"/>
      <c r="K111" s="278"/>
      <c r="L111" s="323"/>
      <c r="N111" s="319"/>
      <c r="O111" s="276"/>
      <c r="P111" s="276"/>
      <c r="Q111" s="276"/>
      <c r="R111" s="277"/>
      <c r="S111" s="278"/>
    </row>
    <row r="112" ht="12.0" customHeight="1">
      <c r="A112" s="330"/>
      <c r="B112" s="276"/>
      <c r="C112" s="302"/>
      <c r="D112" s="302"/>
      <c r="E112" s="302"/>
      <c r="F112" s="302"/>
      <c r="G112" s="302"/>
      <c r="H112" s="329"/>
      <c r="I112" s="278"/>
      <c r="J112" s="278"/>
      <c r="K112" s="278"/>
      <c r="L112" s="323"/>
      <c r="N112" s="319"/>
      <c r="O112" s="276"/>
      <c r="P112" s="276"/>
      <c r="Q112" s="276"/>
      <c r="R112" s="277"/>
      <c r="S112" s="278"/>
    </row>
    <row r="113" ht="12.0" customHeight="1">
      <c r="A113" s="330"/>
      <c r="B113" s="276"/>
      <c r="C113" s="302"/>
      <c r="D113" s="302"/>
      <c r="E113" s="302"/>
      <c r="F113" s="302"/>
      <c r="G113" s="302"/>
      <c r="H113" s="329"/>
      <c r="I113" s="278"/>
      <c r="J113" s="278"/>
      <c r="K113" s="278"/>
      <c r="L113" s="323"/>
      <c r="N113" s="319"/>
      <c r="O113" s="276"/>
      <c r="P113" s="276"/>
      <c r="Q113" s="276"/>
      <c r="R113" s="277"/>
      <c r="S113" s="278"/>
    </row>
    <row r="114" ht="12.0" customHeight="1">
      <c r="A114" s="330"/>
      <c r="B114" s="276"/>
      <c r="C114" s="302"/>
      <c r="D114" s="302"/>
      <c r="E114" s="302"/>
      <c r="F114" s="302"/>
      <c r="G114" s="302"/>
      <c r="H114" s="329"/>
      <c r="I114" s="278"/>
      <c r="J114" s="278"/>
      <c r="K114" s="278"/>
      <c r="L114" s="323"/>
      <c r="N114" s="319"/>
      <c r="O114" s="276"/>
      <c r="P114" s="276"/>
      <c r="Q114" s="276"/>
      <c r="R114" s="277"/>
      <c r="S114" s="278"/>
    </row>
    <row r="115" ht="12.0" customHeight="1">
      <c r="A115" s="330"/>
      <c r="B115" s="276"/>
      <c r="C115" s="302"/>
      <c r="D115" s="302"/>
      <c r="E115" s="302"/>
      <c r="F115" s="302"/>
      <c r="G115" s="302"/>
      <c r="H115" s="329"/>
      <c r="I115" s="278"/>
      <c r="J115" s="278"/>
      <c r="K115" s="278"/>
      <c r="L115" s="323"/>
      <c r="N115" s="319"/>
      <c r="O115" s="276"/>
      <c r="P115" s="276"/>
      <c r="Q115" s="276"/>
      <c r="R115" s="277"/>
      <c r="S115" s="278"/>
    </row>
    <row r="116" ht="12.0" customHeight="1">
      <c r="A116" s="330"/>
      <c r="B116" s="276"/>
      <c r="C116" s="302"/>
      <c r="D116" s="302"/>
      <c r="E116" s="302"/>
      <c r="F116" s="302"/>
      <c r="G116" s="302"/>
      <c r="H116" s="329"/>
      <c r="I116" s="278"/>
      <c r="J116" s="278"/>
      <c r="K116" s="278"/>
      <c r="L116" s="323"/>
      <c r="N116" s="319"/>
      <c r="O116" s="276"/>
      <c r="P116" s="276"/>
      <c r="Q116" s="276"/>
      <c r="R116" s="277"/>
      <c r="S116" s="278"/>
    </row>
    <row r="117" ht="12.0" customHeight="1">
      <c r="A117" s="330"/>
      <c r="B117" s="276"/>
      <c r="C117" s="302"/>
      <c r="D117" s="302"/>
      <c r="E117" s="302"/>
      <c r="F117" s="302"/>
      <c r="G117" s="302"/>
      <c r="H117" s="329"/>
      <c r="I117" s="278"/>
      <c r="J117" s="278"/>
      <c r="K117" s="278"/>
      <c r="L117" s="323"/>
      <c r="N117" s="319"/>
      <c r="O117" s="276"/>
      <c r="P117" s="276"/>
      <c r="Q117" s="276"/>
      <c r="R117" s="277"/>
      <c r="S117" s="278"/>
    </row>
    <row r="118" ht="12.0" customHeight="1">
      <c r="A118" s="330"/>
      <c r="B118" s="276"/>
      <c r="C118" s="302"/>
      <c r="D118" s="302"/>
      <c r="E118" s="302"/>
      <c r="F118" s="302"/>
      <c r="G118" s="302"/>
      <c r="H118" s="329"/>
      <c r="I118" s="278"/>
      <c r="J118" s="278"/>
      <c r="K118" s="278"/>
      <c r="L118" s="323"/>
      <c r="N118" s="319"/>
      <c r="O118" s="276"/>
      <c r="P118" s="276"/>
      <c r="Q118" s="276"/>
      <c r="R118" s="277"/>
      <c r="S118" s="278"/>
    </row>
    <row r="119" ht="12.0" customHeight="1">
      <c r="A119" s="330"/>
      <c r="B119" s="276"/>
      <c r="C119" s="302"/>
      <c r="D119" s="302"/>
      <c r="E119" s="302"/>
      <c r="F119" s="302"/>
      <c r="G119" s="302"/>
      <c r="H119" s="329"/>
      <c r="I119" s="278"/>
      <c r="J119" s="278"/>
      <c r="K119" s="278"/>
      <c r="L119" s="323"/>
      <c r="N119" s="319"/>
      <c r="O119" s="276"/>
      <c r="P119" s="276"/>
      <c r="Q119" s="276"/>
      <c r="R119" s="277"/>
      <c r="S119" s="278"/>
    </row>
    <row r="120" ht="12.0" customHeight="1">
      <c r="A120" s="330"/>
      <c r="B120" s="276"/>
      <c r="C120" s="302"/>
      <c r="D120" s="302"/>
      <c r="E120" s="302"/>
      <c r="F120" s="302"/>
      <c r="G120" s="302"/>
      <c r="H120" s="329"/>
      <c r="I120" s="278"/>
      <c r="J120" s="278"/>
      <c r="K120" s="278"/>
      <c r="L120" s="323"/>
      <c r="N120" s="319"/>
      <c r="O120" s="276"/>
      <c r="P120" s="276"/>
      <c r="Q120" s="276"/>
      <c r="R120" s="277"/>
      <c r="S120" s="278"/>
    </row>
    <row r="121" ht="12.0" customHeight="1">
      <c r="A121" s="330"/>
      <c r="B121" s="276"/>
      <c r="C121" s="302"/>
      <c r="D121" s="302"/>
      <c r="E121" s="302"/>
      <c r="F121" s="302"/>
      <c r="G121" s="302"/>
      <c r="H121" s="329"/>
      <c r="I121" s="278"/>
      <c r="J121" s="278"/>
      <c r="K121" s="278"/>
      <c r="L121" s="323"/>
      <c r="N121" s="319"/>
      <c r="O121" s="276"/>
      <c r="P121" s="276"/>
      <c r="Q121" s="276"/>
      <c r="R121" s="277"/>
      <c r="S121" s="278"/>
    </row>
    <row r="122" ht="12.0" customHeight="1">
      <c r="A122" s="330"/>
      <c r="B122" s="276"/>
      <c r="C122" s="302"/>
      <c r="D122" s="302"/>
      <c r="E122" s="302"/>
      <c r="F122" s="302"/>
      <c r="G122" s="302"/>
      <c r="H122" s="329"/>
      <c r="I122" s="278"/>
      <c r="J122" s="278"/>
      <c r="K122" s="278"/>
      <c r="L122" s="323"/>
      <c r="N122" s="319"/>
      <c r="O122" s="276"/>
      <c r="P122" s="276"/>
      <c r="Q122" s="276"/>
      <c r="R122" s="277"/>
      <c r="S122" s="278"/>
    </row>
    <row r="123" ht="12.0" customHeight="1">
      <c r="A123" s="330"/>
      <c r="B123" s="276"/>
      <c r="C123" s="302"/>
      <c r="D123" s="302"/>
      <c r="E123" s="302"/>
      <c r="F123" s="302"/>
      <c r="G123" s="302"/>
      <c r="H123" s="329"/>
      <c r="I123" s="278"/>
      <c r="J123" s="278"/>
      <c r="K123" s="278"/>
      <c r="L123" s="323"/>
      <c r="N123" s="319"/>
      <c r="O123" s="276"/>
      <c r="P123" s="276"/>
      <c r="Q123" s="276"/>
      <c r="R123" s="277"/>
      <c r="S123" s="278"/>
    </row>
    <row r="124" ht="12.0" customHeight="1">
      <c r="A124" s="330"/>
      <c r="B124" s="276"/>
      <c r="C124" s="302"/>
      <c r="D124" s="302"/>
      <c r="E124" s="302"/>
      <c r="F124" s="302"/>
      <c r="G124" s="302"/>
      <c r="H124" s="329"/>
      <c r="I124" s="278"/>
      <c r="J124" s="278"/>
      <c r="K124" s="278"/>
      <c r="L124" s="323"/>
      <c r="N124" s="319"/>
      <c r="O124" s="276"/>
      <c r="P124" s="276"/>
      <c r="Q124" s="276"/>
      <c r="R124" s="277"/>
      <c r="S124" s="278"/>
    </row>
    <row r="125" ht="12.0" customHeight="1">
      <c r="A125" s="330"/>
      <c r="B125" s="276"/>
      <c r="C125" s="302"/>
      <c r="D125" s="302"/>
      <c r="E125" s="302"/>
      <c r="F125" s="302"/>
      <c r="G125" s="302"/>
      <c r="H125" s="329"/>
      <c r="I125" s="278"/>
      <c r="J125" s="278"/>
      <c r="K125" s="278"/>
      <c r="L125" s="323"/>
      <c r="N125" s="319"/>
      <c r="O125" s="276"/>
      <c r="P125" s="276"/>
      <c r="Q125" s="276"/>
      <c r="R125" s="277"/>
      <c r="S125" s="278"/>
    </row>
    <row r="126" ht="12.0" customHeight="1">
      <c r="A126" s="330"/>
      <c r="B126" s="276"/>
      <c r="C126" s="302"/>
      <c r="D126" s="302"/>
      <c r="E126" s="302"/>
      <c r="F126" s="302"/>
      <c r="G126" s="302"/>
      <c r="H126" s="329"/>
      <c r="I126" s="278"/>
      <c r="J126" s="278"/>
      <c r="K126" s="278"/>
      <c r="L126" s="323"/>
      <c r="N126" s="319"/>
      <c r="O126" s="276"/>
      <c r="P126" s="276"/>
      <c r="Q126" s="276"/>
      <c r="R126" s="277"/>
      <c r="S126" s="278"/>
    </row>
    <row r="127" ht="12.0" customHeight="1">
      <c r="A127" s="330"/>
      <c r="B127" s="276"/>
      <c r="C127" s="302"/>
      <c r="D127" s="302"/>
      <c r="E127" s="302"/>
      <c r="F127" s="302"/>
      <c r="G127" s="302"/>
      <c r="H127" s="329"/>
      <c r="I127" s="278"/>
      <c r="J127" s="278"/>
      <c r="K127" s="278"/>
      <c r="L127" s="323"/>
      <c r="N127" s="319"/>
      <c r="O127" s="276"/>
      <c r="P127" s="276"/>
      <c r="Q127" s="276"/>
      <c r="R127" s="277"/>
      <c r="S127" s="278"/>
    </row>
    <row r="128" ht="12.0" customHeight="1">
      <c r="A128" s="330"/>
      <c r="B128" s="276"/>
      <c r="C128" s="302"/>
      <c r="D128" s="302"/>
      <c r="E128" s="302"/>
      <c r="F128" s="302"/>
      <c r="G128" s="302"/>
      <c r="H128" s="329"/>
      <c r="I128" s="278"/>
      <c r="J128" s="278"/>
      <c r="K128" s="278"/>
      <c r="L128" s="323"/>
      <c r="N128" s="319"/>
      <c r="O128" s="276"/>
      <c r="P128" s="276"/>
      <c r="Q128" s="276"/>
      <c r="R128" s="277"/>
      <c r="S128" s="278"/>
    </row>
    <row r="129" ht="12.0" customHeight="1">
      <c r="A129" s="330"/>
      <c r="B129" s="276"/>
      <c r="C129" s="302"/>
      <c r="D129" s="302"/>
      <c r="E129" s="302"/>
      <c r="F129" s="302"/>
      <c r="G129" s="302"/>
      <c r="H129" s="329"/>
      <c r="I129" s="278"/>
      <c r="J129" s="278"/>
      <c r="K129" s="278"/>
      <c r="L129" s="323"/>
      <c r="N129" s="319"/>
      <c r="O129" s="276"/>
      <c r="P129" s="276"/>
      <c r="Q129" s="276"/>
      <c r="R129" s="277"/>
      <c r="S129" s="278"/>
    </row>
    <row r="130" ht="12.0" customHeight="1">
      <c r="A130" s="330"/>
      <c r="B130" s="276"/>
      <c r="C130" s="302"/>
      <c r="D130" s="302"/>
      <c r="E130" s="302"/>
      <c r="F130" s="302"/>
      <c r="G130" s="302"/>
      <c r="H130" s="329"/>
      <c r="I130" s="278"/>
      <c r="J130" s="278"/>
      <c r="K130" s="278"/>
      <c r="L130" s="323"/>
      <c r="N130" s="319"/>
      <c r="O130" s="276"/>
      <c r="P130" s="276"/>
      <c r="Q130" s="276"/>
      <c r="R130" s="277"/>
      <c r="S130" s="278"/>
    </row>
    <row r="131" ht="12.0" customHeight="1">
      <c r="A131" s="330"/>
      <c r="B131" s="276"/>
      <c r="C131" s="302"/>
      <c r="D131" s="302"/>
      <c r="E131" s="302"/>
      <c r="F131" s="302"/>
      <c r="G131" s="302"/>
      <c r="H131" s="329"/>
      <c r="I131" s="278"/>
      <c r="J131" s="278"/>
      <c r="K131" s="278"/>
      <c r="L131" s="323"/>
      <c r="N131" s="319"/>
      <c r="O131" s="276"/>
      <c r="P131" s="276"/>
      <c r="Q131" s="276"/>
      <c r="R131" s="277"/>
      <c r="S131" s="278"/>
    </row>
    <row r="132" ht="12.0" customHeight="1">
      <c r="A132" s="330"/>
      <c r="B132" s="276"/>
      <c r="C132" s="302"/>
      <c r="D132" s="302"/>
      <c r="E132" s="302"/>
      <c r="F132" s="302"/>
      <c r="G132" s="302"/>
      <c r="H132" s="329"/>
      <c r="I132" s="278"/>
      <c r="J132" s="278"/>
      <c r="K132" s="278"/>
      <c r="L132" s="323"/>
      <c r="N132" s="319"/>
      <c r="O132" s="276"/>
      <c r="P132" s="276"/>
      <c r="Q132" s="276"/>
      <c r="R132" s="277"/>
      <c r="S132" s="278"/>
    </row>
    <row r="133" ht="12.0" customHeight="1">
      <c r="A133" s="330"/>
      <c r="B133" s="276"/>
      <c r="C133" s="302"/>
      <c r="D133" s="302"/>
      <c r="E133" s="302"/>
      <c r="F133" s="302"/>
      <c r="G133" s="302"/>
      <c r="H133" s="329"/>
      <c r="I133" s="278"/>
      <c r="J133" s="278"/>
      <c r="K133" s="278"/>
      <c r="L133" s="323"/>
      <c r="N133" s="319"/>
      <c r="O133" s="276"/>
      <c r="P133" s="276"/>
      <c r="Q133" s="276"/>
      <c r="R133" s="277"/>
      <c r="S133" s="278"/>
    </row>
    <row r="134" ht="12.0" customHeight="1">
      <c r="A134" s="330"/>
      <c r="B134" s="276"/>
      <c r="C134" s="302"/>
      <c r="D134" s="302"/>
      <c r="E134" s="302"/>
      <c r="F134" s="302"/>
      <c r="G134" s="302"/>
      <c r="H134" s="329"/>
      <c r="I134" s="278"/>
      <c r="J134" s="278"/>
      <c r="K134" s="278"/>
      <c r="L134" s="323"/>
      <c r="N134" s="319"/>
      <c r="O134" s="276"/>
      <c r="P134" s="276"/>
      <c r="Q134" s="276"/>
      <c r="R134" s="277"/>
      <c r="S134" s="278"/>
    </row>
    <row r="135" ht="12.0" customHeight="1">
      <c r="A135" s="330"/>
      <c r="B135" s="276"/>
      <c r="C135" s="302"/>
      <c r="D135" s="302"/>
      <c r="E135" s="302"/>
      <c r="F135" s="302"/>
      <c r="G135" s="302"/>
      <c r="H135" s="329"/>
      <c r="I135" s="278"/>
      <c r="J135" s="278"/>
      <c r="K135" s="278"/>
      <c r="L135" s="323"/>
      <c r="N135" s="319"/>
      <c r="O135" s="276"/>
      <c r="P135" s="276"/>
      <c r="Q135" s="276"/>
      <c r="R135" s="277"/>
      <c r="S135" s="278"/>
    </row>
    <row r="136" ht="12.0" customHeight="1">
      <c r="A136" s="330"/>
      <c r="B136" s="276"/>
      <c r="C136" s="302"/>
      <c r="D136" s="302"/>
      <c r="E136" s="302"/>
      <c r="F136" s="302"/>
      <c r="G136" s="302"/>
      <c r="H136" s="329"/>
      <c r="I136" s="278"/>
      <c r="J136" s="278"/>
      <c r="K136" s="278"/>
      <c r="L136" s="323"/>
      <c r="N136" s="319"/>
      <c r="O136" s="276"/>
      <c r="P136" s="276"/>
      <c r="Q136" s="276"/>
      <c r="R136" s="277"/>
      <c r="S136" s="278"/>
    </row>
    <row r="137" ht="12.0" customHeight="1">
      <c r="A137" s="330"/>
      <c r="B137" s="276"/>
      <c r="C137" s="302"/>
      <c r="D137" s="302"/>
      <c r="E137" s="302"/>
      <c r="F137" s="302"/>
      <c r="G137" s="302"/>
      <c r="H137" s="329"/>
      <c r="I137" s="278"/>
      <c r="J137" s="278"/>
      <c r="K137" s="278"/>
      <c r="L137" s="323"/>
      <c r="N137" s="319"/>
      <c r="O137" s="276"/>
      <c r="P137" s="276"/>
      <c r="Q137" s="276"/>
      <c r="R137" s="277"/>
      <c r="S137" s="278"/>
    </row>
    <row r="138" ht="12.0" customHeight="1">
      <c r="A138" s="330"/>
      <c r="B138" s="276"/>
      <c r="C138" s="302"/>
      <c r="D138" s="302"/>
      <c r="E138" s="302"/>
      <c r="F138" s="302"/>
      <c r="G138" s="302"/>
      <c r="H138" s="329"/>
      <c r="I138" s="278"/>
      <c r="J138" s="278"/>
      <c r="K138" s="278"/>
      <c r="L138" s="323"/>
      <c r="N138" s="319"/>
      <c r="O138" s="276"/>
      <c r="P138" s="276"/>
      <c r="Q138" s="276"/>
      <c r="R138" s="277"/>
      <c r="S138" s="278"/>
    </row>
    <row r="139" ht="12.0" customHeight="1">
      <c r="A139" s="330"/>
      <c r="B139" s="276"/>
      <c r="C139" s="302"/>
      <c r="D139" s="302"/>
      <c r="E139" s="302"/>
      <c r="F139" s="302"/>
      <c r="G139" s="302"/>
      <c r="H139" s="329"/>
      <c r="I139" s="278"/>
      <c r="J139" s="278"/>
      <c r="K139" s="278"/>
      <c r="L139" s="323"/>
      <c r="N139" s="319"/>
      <c r="O139" s="276"/>
      <c r="P139" s="276"/>
      <c r="Q139" s="276"/>
      <c r="R139" s="277"/>
      <c r="S139" s="278"/>
    </row>
    <row r="140" ht="12.0" customHeight="1">
      <c r="A140" s="330"/>
      <c r="B140" s="276"/>
      <c r="C140" s="302"/>
      <c r="D140" s="302"/>
      <c r="E140" s="302"/>
      <c r="F140" s="302"/>
      <c r="G140" s="302"/>
      <c r="H140" s="329"/>
      <c r="I140" s="278"/>
      <c r="J140" s="278"/>
      <c r="K140" s="278"/>
      <c r="L140" s="323"/>
      <c r="N140" s="319"/>
      <c r="O140" s="276"/>
      <c r="P140" s="276"/>
      <c r="Q140" s="276"/>
      <c r="R140" s="277"/>
      <c r="S140" s="278"/>
    </row>
    <row r="141" ht="12.0" customHeight="1">
      <c r="A141" s="330"/>
      <c r="B141" s="276"/>
      <c r="C141" s="302"/>
      <c r="D141" s="302"/>
      <c r="E141" s="302"/>
      <c r="F141" s="302"/>
      <c r="G141" s="302"/>
      <c r="H141" s="329"/>
      <c r="I141" s="278"/>
      <c r="J141" s="278"/>
      <c r="K141" s="278"/>
      <c r="L141" s="323"/>
      <c r="N141" s="319"/>
      <c r="O141" s="276"/>
      <c r="P141" s="276"/>
      <c r="Q141" s="276"/>
      <c r="R141" s="277"/>
      <c r="S141" s="278"/>
    </row>
    <row r="142" ht="12.0" customHeight="1">
      <c r="A142" s="330"/>
      <c r="B142" s="276"/>
      <c r="C142" s="302"/>
      <c r="D142" s="302"/>
      <c r="E142" s="302"/>
      <c r="F142" s="302"/>
      <c r="G142" s="302"/>
      <c r="H142" s="329"/>
      <c r="I142" s="278"/>
      <c r="J142" s="278"/>
      <c r="K142" s="278"/>
      <c r="L142" s="323"/>
      <c r="N142" s="319"/>
      <c r="O142" s="276"/>
      <c r="P142" s="276"/>
      <c r="Q142" s="276"/>
      <c r="R142" s="277"/>
      <c r="S142" s="278"/>
    </row>
    <row r="143" ht="12.0" customHeight="1">
      <c r="A143" s="330"/>
      <c r="B143" s="276"/>
      <c r="C143" s="302"/>
      <c r="D143" s="302"/>
      <c r="E143" s="302"/>
      <c r="F143" s="302"/>
      <c r="G143" s="302"/>
      <c r="H143" s="329"/>
      <c r="I143" s="278"/>
      <c r="J143" s="278"/>
      <c r="K143" s="278"/>
      <c r="L143" s="323"/>
      <c r="N143" s="319"/>
      <c r="O143" s="276"/>
      <c r="P143" s="276"/>
      <c r="Q143" s="276"/>
      <c r="R143" s="277"/>
      <c r="S143" s="278"/>
    </row>
    <row r="144" ht="12.0" customHeight="1">
      <c r="A144" s="330"/>
      <c r="B144" s="276"/>
      <c r="C144" s="302"/>
      <c r="D144" s="302"/>
      <c r="E144" s="302"/>
      <c r="F144" s="302"/>
      <c r="G144" s="302"/>
      <c r="H144" s="329"/>
      <c r="I144" s="278"/>
      <c r="J144" s="278"/>
      <c r="K144" s="278"/>
      <c r="L144" s="323"/>
      <c r="N144" s="319"/>
      <c r="O144" s="276"/>
      <c r="P144" s="276"/>
      <c r="Q144" s="276"/>
      <c r="R144" s="277"/>
      <c r="S144" s="278"/>
    </row>
    <row r="145" ht="12.0" customHeight="1">
      <c r="A145" s="330"/>
      <c r="B145" s="276"/>
      <c r="C145" s="302"/>
      <c r="D145" s="302"/>
      <c r="E145" s="302"/>
      <c r="F145" s="302"/>
      <c r="G145" s="302"/>
      <c r="H145" s="329"/>
      <c r="I145" s="278"/>
      <c r="J145" s="278"/>
      <c r="K145" s="278"/>
      <c r="L145" s="323"/>
      <c r="N145" s="319"/>
      <c r="O145" s="276"/>
      <c r="P145" s="276"/>
      <c r="Q145" s="276"/>
      <c r="R145" s="277"/>
      <c r="S145" s="278"/>
    </row>
    <row r="146" ht="12.0" customHeight="1">
      <c r="A146" s="330"/>
      <c r="B146" s="276"/>
      <c r="C146" s="302"/>
      <c r="D146" s="302"/>
      <c r="E146" s="302"/>
      <c r="F146" s="302"/>
      <c r="G146" s="302"/>
      <c r="H146" s="329"/>
      <c r="I146" s="278"/>
      <c r="J146" s="278"/>
      <c r="K146" s="278"/>
      <c r="L146" s="323"/>
      <c r="N146" s="319"/>
      <c r="O146" s="276"/>
      <c r="P146" s="276"/>
      <c r="Q146" s="276"/>
      <c r="R146" s="277"/>
      <c r="S146" s="278"/>
    </row>
    <row r="147" ht="12.0" customHeight="1">
      <c r="A147" s="330"/>
      <c r="B147" s="276"/>
      <c r="C147" s="302"/>
      <c r="D147" s="302"/>
      <c r="E147" s="302"/>
      <c r="F147" s="302"/>
      <c r="G147" s="302"/>
      <c r="H147" s="329"/>
      <c r="I147" s="278"/>
      <c r="J147" s="278"/>
      <c r="K147" s="278"/>
      <c r="L147" s="323"/>
      <c r="N147" s="319"/>
      <c r="O147" s="276"/>
      <c r="P147" s="276"/>
      <c r="Q147" s="276"/>
      <c r="R147" s="277"/>
      <c r="S147" s="278"/>
    </row>
    <row r="148" ht="12.0" customHeight="1">
      <c r="A148" s="330"/>
      <c r="B148" s="276"/>
      <c r="C148" s="302"/>
      <c r="D148" s="302"/>
      <c r="E148" s="302"/>
      <c r="F148" s="302"/>
      <c r="G148" s="302"/>
      <c r="H148" s="329"/>
      <c r="I148" s="278"/>
      <c r="J148" s="278"/>
      <c r="K148" s="278"/>
      <c r="L148" s="323"/>
      <c r="N148" s="319"/>
      <c r="O148" s="276"/>
      <c r="P148" s="276"/>
      <c r="Q148" s="276"/>
      <c r="R148" s="277"/>
      <c r="S148" s="278"/>
    </row>
    <row r="149" ht="12.0" customHeight="1">
      <c r="A149" s="330"/>
      <c r="B149" s="276"/>
      <c r="C149" s="302"/>
      <c r="D149" s="302"/>
      <c r="E149" s="302"/>
      <c r="F149" s="302"/>
      <c r="G149" s="302"/>
      <c r="H149" s="329"/>
      <c r="I149" s="278"/>
      <c r="J149" s="278"/>
      <c r="K149" s="278"/>
      <c r="L149" s="323"/>
      <c r="N149" s="319"/>
      <c r="O149" s="276"/>
      <c r="P149" s="276"/>
      <c r="Q149" s="276"/>
      <c r="R149" s="277"/>
      <c r="S149" s="278"/>
    </row>
    <row r="150" ht="12.0" customHeight="1">
      <c r="A150" s="330"/>
      <c r="B150" s="276"/>
      <c r="C150" s="302"/>
      <c r="D150" s="302"/>
      <c r="E150" s="302"/>
      <c r="F150" s="302"/>
      <c r="G150" s="302"/>
      <c r="H150" s="329"/>
      <c r="I150" s="278"/>
      <c r="J150" s="278"/>
      <c r="K150" s="278"/>
      <c r="L150" s="323"/>
      <c r="N150" s="319"/>
      <c r="O150" s="276"/>
      <c r="P150" s="276"/>
      <c r="Q150" s="276"/>
      <c r="R150" s="277"/>
      <c r="S150" s="278"/>
    </row>
    <row r="151" ht="12.0" customHeight="1">
      <c r="A151" s="330"/>
      <c r="B151" s="276"/>
      <c r="C151" s="302"/>
      <c r="D151" s="302"/>
      <c r="E151" s="302"/>
      <c r="F151" s="302"/>
      <c r="G151" s="302"/>
      <c r="H151" s="329"/>
      <c r="I151" s="278"/>
      <c r="J151" s="278"/>
      <c r="K151" s="278"/>
      <c r="L151" s="323"/>
      <c r="N151" s="319"/>
      <c r="O151" s="276"/>
      <c r="P151" s="276"/>
      <c r="Q151" s="276"/>
      <c r="R151" s="277"/>
      <c r="S151" s="278"/>
    </row>
    <row r="152" ht="12.0" customHeight="1">
      <c r="A152" s="330"/>
      <c r="B152" s="276"/>
      <c r="C152" s="302"/>
      <c r="D152" s="302"/>
      <c r="E152" s="302"/>
      <c r="F152" s="302"/>
      <c r="G152" s="302"/>
      <c r="H152" s="329"/>
      <c r="I152" s="278"/>
      <c r="J152" s="278"/>
      <c r="K152" s="278"/>
      <c r="L152" s="323"/>
      <c r="N152" s="319"/>
      <c r="O152" s="276"/>
      <c r="P152" s="276"/>
      <c r="Q152" s="276"/>
      <c r="R152" s="277"/>
      <c r="S152" s="278"/>
    </row>
    <row r="153" ht="12.0" customHeight="1">
      <c r="A153" s="330"/>
      <c r="B153" s="276"/>
      <c r="C153" s="302"/>
      <c r="D153" s="302"/>
      <c r="E153" s="302"/>
      <c r="F153" s="302"/>
      <c r="G153" s="302"/>
      <c r="H153" s="329"/>
      <c r="I153" s="278"/>
      <c r="J153" s="278"/>
      <c r="K153" s="278"/>
      <c r="L153" s="323"/>
      <c r="N153" s="319"/>
      <c r="O153" s="276"/>
      <c r="P153" s="276"/>
      <c r="Q153" s="276"/>
      <c r="R153" s="277"/>
      <c r="S153" s="278"/>
    </row>
    <row r="154" ht="12.0" customHeight="1">
      <c r="A154" s="330"/>
      <c r="B154" s="276"/>
      <c r="C154" s="302"/>
      <c r="D154" s="302"/>
      <c r="E154" s="302"/>
      <c r="F154" s="302"/>
      <c r="G154" s="302"/>
      <c r="H154" s="329"/>
      <c r="I154" s="278"/>
      <c r="J154" s="278"/>
      <c r="K154" s="278"/>
      <c r="L154" s="323"/>
      <c r="N154" s="319"/>
      <c r="O154" s="276"/>
      <c r="P154" s="276"/>
      <c r="Q154" s="276"/>
      <c r="R154" s="277"/>
      <c r="S154" s="278"/>
    </row>
    <row r="155" ht="12.0" customHeight="1">
      <c r="A155" s="330"/>
      <c r="B155" s="276"/>
      <c r="C155" s="302"/>
      <c r="D155" s="302"/>
      <c r="E155" s="302"/>
      <c r="F155" s="302"/>
      <c r="G155" s="302"/>
      <c r="H155" s="329"/>
      <c r="I155" s="278"/>
      <c r="J155" s="278"/>
      <c r="K155" s="278"/>
      <c r="L155" s="323"/>
      <c r="N155" s="319"/>
      <c r="O155" s="276"/>
      <c r="P155" s="276"/>
      <c r="Q155" s="276"/>
      <c r="R155" s="277"/>
      <c r="S155" s="278"/>
    </row>
    <row r="156" ht="12.0" customHeight="1">
      <c r="A156" s="330"/>
      <c r="B156" s="276"/>
      <c r="C156" s="302"/>
      <c r="D156" s="302"/>
      <c r="E156" s="302"/>
      <c r="F156" s="302"/>
      <c r="G156" s="302"/>
      <c r="H156" s="329"/>
      <c r="I156" s="278"/>
      <c r="J156" s="278"/>
      <c r="K156" s="278"/>
      <c r="L156" s="323"/>
      <c r="N156" s="319"/>
      <c r="O156" s="276"/>
      <c r="P156" s="276"/>
      <c r="Q156" s="276"/>
      <c r="R156" s="277"/>
      <c r="S156" s="278"/>
    </row>
    <row r="157" ht="12.0" customHeight="1">
      <c r="A157" s="330"/>
      <c r="B157" s="276"/>
      <c r="C157" s="302"/>
      <c r="D157" s="302"/>
      <c r="E157" s="302"/>
      <c r="F157" s="302"/>
      <c r="G157" s="302"/>
      <c r="H157" s="329"/>
      <c r="I157" s="278"/>
      <c r="J157" s="278"/>
      <c r="K157" s="278"/>
      <c r="L157" s="323"/>
      <c r="N157" s="319"/>
      <c r="O157" s="276"/>
      <c r="P157" s="276"/>
      <c r="Q157" s="276"/>
      <c r="R157" s="277"/>
      <c r="S157" s="278"/>
    </row>
    <row r="158" ht="12.0" customHeight="1">
      <c r="A158" s="330"/>
      <c r="B158" s="276"/>
      <c r="C158" s="302"/>
      <c r="D158" s="302"/>
      <c r="E158" s="302"/>
      <c r="F158" s="302"/>
      <c r="G158" s="302"/>
      <c r="H158" s="329"/>
      <c r="I158" s="278"/>
      <c r="J158" s="278"/>
      <c r="K158" s="278"/>
      <c r="L158" s="323"/>
      <c r="N158" s="319"/>
      <c r="O158" s="276"/>
      <c r="P158" s="276"/>
      <c r="Q158" s="276"/>
      <c r="R158" s="277"/>
      <c r="S158" s="278"/>
    </row>
    <row r="159" ht="12.0" customHeight="1">
      <c r="A159" s="330"/>
      <c r="B159" s="276"/>
      <c r="C159" s="302"/>
      <c r="D159" s="302"/>
      <c r="E159" s="302"/>
      <c r="F159" s="302"/>
      <c r="G159" s="302"/>
      <c r="H159" s="329"/>
      <c r="I159" s="278"/>
      <c r="J159" s="278"/>
      <c r="K159" s="278"/>
      <c r="L159" s="323"/>
      <c r="N159" s="319"/>
      <c r="O159" s="276"/>
      <c r="P159" s="276"/>
      <c r="Q159" s="276"/>
      <c r="R159" s="277"/>
      <c r="S159" s="278"/>
    </row>
    <row r="160" ht="12.0" customHeight="1">
      <c r="A160" s="330"/>
      <c r="B160" s="276"/>
      <c r="C160" s="302"/>
      <c r="D160" s="302"/>
      <c r="E160" s="302"/>
      <c r="F160" s="302"/>
      <c r="G160" s="302"/>
      <c r="H160" s="329"/>
      <c r="I160" s="278"/>
      <c r="J160" s="278"/>
      <c r="K160" s="278"/>
      <c r="L160" s="323"/>
      <c r="N160" s="319"/>
      <c r="O160" s="276"/>
      <c r="P160" s="276"/>
      <c r="Q160" s="276"/>
      <c r="R160" s="277"/>
      <c r="S160" s="278"/>
    </row>
    <row r="161" ht="12.0" customHeight="1">
      <c r="A161" s="330"/>
      <c r="B161" s="276"/>
      <c r="C161" s="302"/>
      <c r="D161" s="302"/>
      <c r="E161" s="302"/>
      <c r="F161" s="302"/>
      <c r="G161" s="302"/>
      <c r="H161" s="329"/>
      <c r="I161" s="278"/>
      <c r="J161" s="278"/>
      <c r="K161" s="278"/>
      <c r="L161" s="323"/>
      <c r="N161" s="319"/>
      <c r="O161" s="276"/>
      <c r="P161" s="276"/>
      <c r="Q161" s="276"/>
      <c r="R161" s="277"/>
      <c r="S161" s="278"/>
    </row>
    <row r="162" ht="12.0" customHeight="1">
      <c r="A162" s="330"/>
      <c r="B162" s="276"/>
      <c r="C162" s="302"/>
      <c r="D162" s="302"/>
      <c r="E162" s="302"/>
      <c r="F162" s="302"/>
      <c r="G162" s="302"/>
      <c r="H162" s="329"/>
      <c r="I162" s="278"/>
      <c r="J162" s="278"/>
      <c r="K162" s="278"/>
      <c r="L162" s="323"/>
      <c r="N162" s="319"/>
      <c r="O162" s="276"/>
      <c r="P162" s="276"/>
      <c r="Q162" s="276"/>
      <c r="R162" s="277"/>
      <c r="S162" s="278"/>
    </row>
    <row r="163" ht="12.0" customHeight="1">
      <c r="A163" s="330"/>
      <c r="B163" s="276"/>
      <c r="C163" s="302"/>
      <c r="D163" s="302"/>
      <c r="E163" s="302"/>
      <c r="F163" s="302"/>
      <c r="G163" s="302"/>
      <c r="H163" s="329"/>
      <c r="I163" s="278"/>
      <c r="J163" s="278"/>
      <c r="K163" s="278"/>
      <c r="L163" s="323"/>
      <c r="N163" s="319"/>
      <c r="O163" s="276"/>
      <c r="P163" s="276"/>
      <c r="Q163" s="276"/>
      <c r="R163" s="277"/>
      <c r="S163" s="278"/>
    </row>
    <row r="164" ht="12.0" customHeight="1">
      <c r="A164" s="330"/>
      <c r="B164" s="276"/>
      <c r="C164" s="302"/>
      <c r="D164" s="302"/>
      <c r="E164" s="302"/>
      <c r="F164" s="302"/>
      <c r="G164" s="302"/>
      <c r="H164" s="329"/>
      <c r="I164" s="278"/>
      <c r="J164" s="278"/>
      <c r="K164" s="278"/>
      <c r="L164" s="323"/>
      <c r="N164" s="319"/>
      <c r="O164" s="276"/>
      <c r="P164" s="276"/>
      <c r="Q164" s="276"/>
      <c r="R164" s="277"/>
      <c r="S164" s="278"/>
    </row>
    <row r="165" ht="12.0" customHeight="1">
      <c r="A165" s="330"/>
      <c r="B165" s="276"/>
      <c r="C165" s="302"/>
      <c r="D165" s="302"/>
      <c r="E165" s="302"/>
      <c r="F165" s="302"/>
      <c r="G165" s="302"/>
      <c r="H165" s="329"/>
      <c r="I165" s="278"/>
      <c r="J165" s="278"/>
      <c r="K165" s="278"/>
      <c r="L165" s="323"/>
      <c r="N165" s="319"/>
      <c r="O165" s="276"/>
      <c r="P165" s="276"/>
      <c r="Q165" s="276"/>
      <c r="R165" s="277"/>
      <c r="S165" s="278"/>
    </row>
    <row r="166" ht="12.0" customHeight="1">
      <c r="A166" s="330"/>
      <c r="B166" s="276"/>
      <c r="C166" s="302"/>
      <c r="D166" s="302"/>
      <c r="E166" s="302"/>
      <c r="F166" s="302"/>
      <c r="G166" s="302"/>
      <c r="H166" s="329"/>
      <c r="I166" s="278"/>
      <c r="J166" s="278"/>
      <c r="K166" s="278"/>
      <c r="L166" s="323"/>
      <c r="N166" s="319"/>
      <c r="O166" s="276"/>
      <c r="P166" s="276"/>
      <c r="Q166" s="276"/>
      <c r="R166" s="277"/>
      <c r="S166" s="278"/>
    </row>
    <row r="167" ht="12.0" customHeight="1">
      <c r="A167" s="330"/>
      <c r="B167" s="276"/>
      <c r="C167" s="302"/>
      <c r="D167" s="302"/>
      <c r="E167" s="302"/>
      <c r="F167" s="302"/>
      <c r="G167" s="302"/>
      <c r="H167" s="329"/>
      <c r="I167" s="278"/>
      <c r="J167" s="278"/>
      <c r="K167" s="278"/>
      <c r="L167" s="323"/>
      <c r="N167" s="319"/>
      <c r="O167" s="276"/>
      <c r="P167" s="276"/>
      <c r="Q167" s="276"/>
      <c r="R167" s="277"/>
      <c r="S167" s="278"/>
    </row>
    <row r="168" ht="12.0" customHeight="1">
      <c r="A168" s="330"/>
      <c r="B168" s="276"/>
      <c r="C168" s="302"/>
      <c r="D168" s="302"/>
      <c r="E168" s="302"/>
      <c r="F168" s="302"/>
      <c r="G168" s="302"/>
      <c r="H168" s="329"/>
      <c r="I168" s="278"/>
      <c r="J168" s="278"/>
      <c r="K168" s="278"/>
      <c r="L168" s="323"/>
      <c r="N168" s="319"/>
      <c r="O168" s="276"/>
      <c r="P168" s="276"/>
      <c r="Q168" s="276"/>
      <c r="R168" s="277"/>
      <c r="S168" s="278"/>
    </row>
    <row r="169" ht="12.0" customHeight="1">
      <c r="A169" s="330"/>
      <c r="B169" s="276"/>
      <c r="C169" s="302"/>
      <c r="D169" s="302"/>
      <c r="E169" s="302"/>
      <c r="F169" s="302"/>
      <c r="G169" s="302"/>
      <c r="H169" s="329"/>
      <c r="I169" s="278"/>
      <c r="J169" s="278"/>
      <c r="K169" s="278"/>
      <c r="L169" s="323"/>
      <c r="N169" s="319"/>
      <c r="O169" s="276"/>
      <c r="P169" s="276"/>
      <c r="Q169" s="276"/>
      <c r="R169" s="277"/>
      <c r="S169" s="278"/>
    </row>
    <row r="170" ht="12.0" customHeight="1">
      <c r="A170" s="330"/>
      <c r="B170" s="276"/>
      <c r="C170" s="302"/>
      <c r="D170" s="302"/>
      <c r="E170" s="302"/>
      <c r="F170" s="302"/>
      <c r="G170" s="302"/>
      <c r="H170" s="329"/>
      <c r="I170" s="278"/>
      <c r="J170" s="278"/>
      <c r="K170" s="278"/>
      <c r="L170" s="323"/>
      <c r="N170" s="319"/>
      <c r="O170" s="276"/>
      <c r="P170" s="276"/>
      <c r="Q170" s="276"/>
      <c r="R170" s="277"/>
      <c r="S170" s="278"/>
    </row>
    <row r="171" ht="12.0" customHeight="1">
      <c r="A171" s="330"/>
      <c r="B171" s="276"/>
      <c r="C171" s="302"/>
      <c r="D171" s="302"/>
      <c r="E171" s="302"/>
      <c r="F171" s="302"/>
      <c r="G171" s="302"/>
      <c r="H171" s="329"/>
      <c r="I171" s="278"/>
      <c r="J171" s="278"/>
      <c r="K171" s="278"/>
      <c r="L171" s="323"/>
      <c r="N171" s="319"/>
      <c r="O171" s="276"/>
      <c r="P171" s="276"/>
      <c r="Q171" s="276"/>
      <c r="R171" s="277"/>
      <c r="S171" s="278"/>
    </row>
    <row r="172" ht="12.0" customHeight="1">
      <c r="A172" s="330"/>
      <c r="B172" s="276"/>
      <c r="C172" s="302"/>
      <c r="D172" s="302"/>
      <c r="E172" s="302"/>
      <c r="F172" s="302"/>
      <c r="G172" s="302"/>
      <c r="H172" s="329"/>
      <c r="I172" s="278"/>
      <c r="J172" s="278"/>
      <c r="K172" s="278"/>
      <c r="L172" s="323"/>
      <c r="N172" s="319"/>
      <c r="O172" s="276"/>
      <c r="P172" s="276"/>
      <c r="Q172" s="276"/>
      <c r="R172" s="277"/>
      <c r="S172" s="278"/>
    </row>
    <row r="173" ht="12.0" customHeight="1">
      <c r="A173" s="330"/>
      <c r="B173" s="276"/>
      <c r="C173" s="302"/>
      <c r="D173" s="302"/>
      <c r="E173" s="302"/>
      <c r="F173" s="302"/>
      <c r="G173" s="302"/>
      <c r="H173" s="329"/>
      <c r="I173" s="278"/>
      <c r="J173" s="278"/>
      <c r="K173" s="278"/>
      <c r="L173" s="323"/>
      <c r="N173" s="319"/>
      <c r="O173" s="276"/>
      <c r="P173" s="276"/>
      <c r="Q173" s="276"/>
      <c r="R173" s="277"/>
      <c r="S173" s="278"/>
    </row>
    <row r="174" ht="12.0" customHeight="1">
      <c r="A174" s="330"/>
      <c r="B174" s="276"/>
      <c r="C174" s="302"/>
      <c r="D174" s="302"/>
      <c r="E174" s="302"/>
      <c r="F174" s="302"/>
      <c r="G174" s="302"/>
      <c r="H174" s="329"/>
      <c r="I174" s="278"/>
      <c r="J174" s="278"/>
      <c r="K174" s="278"/>
      <c r="L174" s="323"/>
      <c r="N174" s="319"/>
      <c r="O174" s="276"/>
      <c r="P174" s="276"/>
      <c r="Q174" s="276"/>
      <c r="R174" s="277"/>
      <c r="S174" s="278"/>
    </row>
    <row r="175" ht="12.0" customHeight="1">
      <c r="A175" s="330"/>
      <c r="B175" s="276"/>
      <c r="C175" s="302"/>
      <c r="D175" s="302"/>
      <c r="E175" s="302"/>
      <c r="F175" s="302"/>
      <c r="G175" s="302"/>
      <c r="H175" s="329"/>
      <c r="I175" s="278"/>
      <c r="J175" s="278"/>
      <c r="K175" s="278"/>
      <c r="L175" s="323"/>
      <c r="N175" s="319"/>
      <c r="O175" s="276"/>
      <c r="P175" s="276"/>
      <c r="Q175" s="276"/>
      <c r="R175" s="277"/>
      <c r="S175" s="278"/>
    </row>
    <row r="176" ht="12.0" customHeight="1">
      <c r="A176" s="330"/>
      <c r="B176" s="276"/>
      <c r="C176" s="302"/>
      <c r="D176" s="302"/>
      <c r="E176" s="302"/>
      <c r="F176" s="302"/>
      <c r="G176" s="302"/>
      <c r="H176" s="329"/>
      <c r="I176" s="278"/>
      <c r="J176" s="278"/>
      <c r="K176" s="278"/>
      <c r="L176" s="323"/>
      <c r="N176" s="319"/>
      <c r="O176" s="276"/>
      <c r="P176" s="276"/>
      <c r="Q176" s="276"/>
      <c r="R176" s="277"/>
      <c r="S176" s="278"/>
    </row>
    <row r="177" ht="12.0" customHeight="1">
      <c r="A177" s="330"/>
      <c r="B177" s="276"/>
      <c r="C177" s="302"/>
      <c r="D177" s="302"/>
      <c r="E177" s="302"/>
      <c r="F177" s="302"/>
      <c r="G177" s="302"/>
      <c r="H177" s="329"/>
      <c r="I177" s="278"/>
      <c r="J177" s="278"/>
      <c r="K177" s="278"/>
      <c r="L177" s="323"/>
      <c r="N177" s="319"/>
      <c r="O177" s="276"/>
      <c r="P177" s="276"/>
      <c r="Q177" s="276"/>
      <c r="R177" s="277"/>
      <c r="S177" s="278"/>
    </row>
    <row r="178" ht="12.0" customHeight="1">
      <c r="A178" s="330"/>
      <c r="B178" s="276"/>
      <c r="C178" s="302"/>
      <c r="D178" s="302"/>
      <c r="E178" s="302"/>
      <c r="F178" s="302"/>
      <c r="G178" s="302"/>
      <c r="H178" s="329"/>
      <c r="I178" s="278"/>
      <c r="J178" s="278"/>
      <c r="K178" s="278"/>
      <c r="L178" s="323"/>
      <c r="N178" s="319"/>
      <c r="O178" s="276"/>
      <c r="P178" s="276"/>
      <c r="Q178" s="276"/>
      <c r="R178" s="277"/>
      <c r="S178" s="278"/>
    </row>
    <row r="179" ht="12.0" customHeight="1">
      <c r="A179" s="330"/>
      <c r="B179" s="276"/>
      <c r="C179" s="302"/>
      <c r="D179" s="302"/>
      <c r="E179" s="302"/>
      <c r="F179" s="302"/>
      <c r="G179" s="302"/>
      <c r="H179" s="329"/>
      <c r="I179" s="278"/>
      <c r="J179" s="278"/>
      <c r="K179" s="278"/>
      <c r="L179" s="323"/>
      <c r="N179" s="319"/>
      <c r="O179" s="276"/>
      <c r="P179" s="276"/>
      <c r="Q179" s="276"/>
      <c r="R179" s="277"/>
      <c r="S179" s="278"/>
    </row>
    <row r="180" ht="12.0" customHeight="1">
      <c r="A180" s="330"/>
      <c r="B180" s="276"/>
      <c r="C180" s="302"/>
      <c r="D180" s="302"/>
      <c r="E180" s="302"/>
      <c r="F180" s="302"/>
      <c r="G180" s="302"/>
      <c r="H180" s="329"/>
      <c r="I180" s="278"/>
      <c r="J180" s="278"/>
      <c r="K180" s="278"/>
      <c r="L180" s="323"/>
      <c r="N180" s="319"/>
      <c r="O180" s="276"/>
      <c r="P180" s="276"/>
      <c r="Q180" s="276"/>
      <c r="R180" s="277"/>
      <c r="S180" s="278"/>
    </row>
    <row r="181" ht="12.0" customHeight="1">
      <c r="A181" s="330"/>
      <c r="B181" s="276"/>
      <c r="C181" s="302"/>
      <c r="D181" s="302"/>
      <c r="E181" s="302"/>
      <c r="F181" s="302"/>
      <c r="G181" s="302"/>
      <c r="H181" s="329"/>
      <c r="I181" s="278"/>
      <c r="J181" s="278"/>
      <c r="K181" s="278"/>
      <c r="L181" s="323"/>
      <c r="N181" s="319"/>
      <c r="O181" s="276"/>
      <c r="P181" s="276"/>
      <c r="Q181" s="276"/>
      <c r="R181" s="277"/>
      <c r="S181" s="278"/>
    </row>
    <row r="182" ht="12.0" customHeight="1">
      <c r="A182" s="330"/>
      <c r="B182" s="276"/>
      <c r="C182" s="302"/>
      <c r="D182" s="302"/>
      <c r="E182" s="302"/>
      <c r="F182" s="302"/>
      <c r="G182" s="302"/>
      <c r="H182" s="329"/>
      <c r="I182" s="278"/>
      <c r="J182" s="278"/>
      <c r="K182" s="278"/>
      <c r="L182" s="323"/>
      <c r="N182" s="319"/>
      <c r="O182" s="276"/>
      <c r="P182" s="276"/>
      <c r="Q182" s="276"/>
      <c r="R182" s="277"/>
      <c r="S182" s="278"/>
    </row>
    <row r="183" ht="12.0" customHeight="1">
      <c r="A183" s="330"/>
      <c r="B183" s="276"/>
      <c r="C183" s="302"/>
      <c r="D183" s="302"/>
      <c r="E183" s="302"/>
      <c r="F183" s="302"/>
      <c r="G183" s="302"/>
      <c r="H183" s="329"/>
      <c r="I183" s="278"/>
      <c r="J183" s="278"/>
      <c r="K183" s="278"/>
      <c r="L183" s="323"/>
      <c r="N183" s="319"/>
      <c r="O183" s="276"/>
      <c r="P183" s="276"/>
      <c r="Q183" s="276"/>
      <c r="R183" s="277"/>
      <c r="S183" s="278"/>
    </row>
    <row r="184" ht="12.0" customHeight="1">
      <c r="A184" s="330"/>
      <c r="B184" s="276"/>
      <c r="C184" s="302"/>
      <c r="D184" s="302"/>
      <c r="E184" s="302"/>
      <c r="F184" s="302"/>
      <c r="G184" s="302"/>
      <c r="H184" s="329"/>
      <c r="I184" s="278"/>
      <c r="J184" s="278"/>
      <c r="K184" s="278"/>
      <c r="L184" s="323"/>
      <c r="N184" s="319"/>
      <c r="O184" s="276"/>
      <c r="P184" s="276"/>
      <c r="Q184" s="276"/>
      <c r="R184" s="277"/>
      <c r="S184" s="278"/>
    </row>
    <row r="185" ht="12.0" customHeight="1">
      <c r="A185" s="330"/>
      <c r="B185" s="276"/>
      <c r="C185" s="302"/>
      <c r="D185" s="302"/>
      <c r="E185" s="302"/>
      <c r="F185" s="302"/>
      <c r="G185" s="302"/>
      <c r="H185" s="329"/>
      <c r="I185" s="278"/>
      <c r="J185" s="278"/>
      <c r="K185" s="278"/>
      <c r="L185" s="323"/>
      <c r="N185" s="319"/>
      <c r="O185" s="276"/>
      <c r="P185" s="276"/>
      <c r="Q185" s="276"/>
      <c r="R185" s="277"/>
      <c r="S185" s="278"/>
    </row>
    <row r="186" ht="12.0" customHeight="1">
      <c r="A186" s="330"/>
      <c r="B186" s="276"/>
      <c r="C186" s="302"/>
      <c r="D186" s="302"/>
      <c r="E186" s="302"/>
      <c r="F186" s="302"/>
      <c r="G186" s="302"/>
      <c r="H186" s="329"/>
      <c r="I186" s="278"/>
      <c r="J186" s="278"/>
      <c r="K186" s="278"/>
      <c r="L186" s="323"/>
      <c r="N186" s="319"/>
      <c r="O186" s="276"/>
      <c r="P186" s="276"/>
      <c r="Q186" s="276"/>
      <c r="R186" s="277"/>
      <c r="S186" s="278"/>
    </row>
    <row r="187" ht="12.0" customHeight="1">
      <c r="A187" s="330"/>
      <c r="B187" s="276"/>
      <c r="C187" s="302"/>
      <c r="D187" s="302"/>
      <c r="E187" s="302"/>
      <c r="F187" s="302"/>
      <c r="G187" s="302"/>
      <c r="H187" s="329"/>
      <c r="I187" s="278"/>
      <c r="J187" s="278"/>
      <c r="K187" s="278"/>
      <c r="L187" s="323"/>
      <c r="N187" s="319"/>
      <c r="O187" s="276"/>
      <c r="P187" s="276"/>
      <c r="Q187" s="276"/>
      <c r="R187" s="277"/>
      <c r="S187" s="278"/>
    </row>
    <row r="188" ht="12.0" customHeight="1">
      <c r="A188" s="330"/>
      <c r="B188" s="276"/>
      <c r="C188" s="302"/>
      <c r="D188" s="302"/>
      <c r="E188" s="302"/>
      <c r="F188" s="302"/>
      <c r="G188" s="302"/>
      <c r="H188" s="329"/>
      <c r="I188" s="278"/>
      <c r="J188" s="278"/>
      <c r="K188" s="278"/>
      <c r="L188" s="323"/>
      <c r="N188" s="319"/>
      <c r="O188" s="276"/>
      <c r="P188" s="276"/>
      <c r="Q188" s="276"/>
      <c r="R188" s="277"/>
      <c r="S188" s="278"/>
    </row>
    <row r="189" ht="12.0" customHeight="1">
      <c r="A189" s="330"/>
      <c r="B189" s="276"/>
      <c r="C189" s="302"/>
      <c r="D189" s="302"/>
      <c r="E189" s="302"/>
      <c r="F189" s="302"/>
      <c r="G189" s="302"/>
      <c r="H189" s="329"/>
      <c r="I189" s="278"/>
      <c r="J189" s="278"/>
      <c r="K189" s="278"/>
      <c r="L189" s="323"/>
      <c r="N189" s="319"/>
      <c r="O189" s="276"/>
      <c r="P189" s="276"/>
      <c r="Q189" s="276"/>
      <c r="R189" s="277"/>
      <c r="S189" s="278"/>
    </row>
    <row r="190" ht="12.0" customHeight="1">
      <c r="A190" s="330"/>
      <c r="B190" s="276"/>
      <c r="C190" s="302"/>
      <c r="D190" s="302"/>
      <c r="E190" s="302"/>
      <c r="F190" s="302"/>
      <c r="G190" s="302"/>
      <c r="H190" s="329"/>
      <c r="I190" s="278"/>
      <c r="J190" s="278"/>
      <c r="K190" s="278"/>
      <c r="L190" s="323"/>
      <c r="N190" s="319"/>
      <c r="O190" s="276"/>
      <c r="P190" s="276"/>
      <c r="Q190" s="276"/>
      <c r="R190" s="277"/>
      <c r="S190" s="278"/>
    </row>
    <row r="191" ht="12.0" customHeight="1">
      <c r="A191" s="330"/>
      <c r="B191" s="276"/>
      <c r="C191" s="302"/>
      <c r="D191" s="302"/>
      <c r="E191" s="302"/>
      <c r="F191" s="302"/>
      <c r="G191" s="302"/>
      <c r="H191" s="329"/>
      <c r="I191" s="278"/>
      <c r="J191" s="278"/>
      <c r="K191" s="278"/>
      <c r="L191" s="323"/>
      <c r="N191" s="319"/>
      <c r="O191" s="276"/>
      <c r="P191" s="276"/>
      <c r="Q191" s="276"/>
      <c r="R191" s="277"/>
      <c r="S191" s="278"/>
    </row>
    <row r="192" ht="12.0" customHeight="1">
      <c r="A192" s="330"/>
      <c r="B192" s="276"/>
      <c r="C192" s="302"/>
      <c r="D192" s="302"/>
      <c r="E192" s="302"/>
      <c r="F192" s="302"/>
      <c r="G192" s="302"/>
      <c r="H192" s="329"/>
      <c r="I192" s="278"/>
      <c r="J192" s="278"/>
      <c r="K192" s="278"/>
      <c r="L192" s="323"/>
      <c r="N192" s="319"/>
      <c r="O192" s="276"/>
      <c r="P192" s="276"/>
      <c r="Q192" s="276"/>
      <c r="R192" s="277"/>
      <c r="S192" s="278"/>
    </row>
    <row r="193" ht="12.0" customHeight="1">
      <c r="A193" s="330"/>
      <c r="B193" s="276"/>
      <c r="C193" s="302"/>
      <c r="D193" s="302"/>
      <c r="E193" s="302"/>
      <c r="F193" s="302"/>
      <c r="G193" s="302"/>
      <c r="H193" s="329"/>
      <c r="I193" s="278"/>
      <c r="J193" s="278"/>
      <c r="K193" s="278"/>
      <c r="L193" s="323"/>
      <c r="N193" s="319"/>
      <c r="O193" s="276"/>
      <c r="P193" s="276"/>
      <c r="Q193" s="276"/>
      <c r="R193" s="277"/>
      <c r="S193" s="278"/>
    </row>
    <row r="194" ht="12.0" customHeight="1">
      <c r="A194" s="330"/>
      <c r="B194" s="276"/>
      <c r="C194" s="302"/>
      <c r="D194" s="302"/>
      <c r="E194" s="302"/>
      <c r="F194" s="302"/>
      <c r="G194" s="302"/>
      <c r="H194" s="329"/>
      <c r="I194" s="278"/>
      <c r="J194" s="278"/>
      <c r="K194" s="278"/>
      <c r="L194" s="323"/>
      <c r="N194" s="319"/>
      <c r="O194" s="276"/>
      <c r="P194" s="276"/>
      <c r="Q194" s="276"/>
      <c r="R194" s="277"/>
      <c r="S194" s="278"/>
    </row>
    <row r="195" ht="12.0" customHeight="1">
      <c r="A195" s="330"/>
      <c r="B195" s="276"/>
      <c r="C195" s="302"/>
      <c r="D195" s="302"/>
      <c r="E195" s="302"/>
      <c r="F195" s="302"/>
      <c r="G195" s="302"/>
      <c r="H195" s="329"/>
      <c r="I195" s="278"/>
      <c r="J195" s="278"/>
      <c r="K195" s="278"/>
      <c r="L195" s="323"/>
      <c r="N195" s="319"/>
      <c r="O195" s="276"/>
      <c r="P195" s="276"/>
      <c r="Q195" s="276"/>
      <c r="R195" s="277"/>
      <c r="S195" s="278"/>
    </row>
    <row r="196" ht="12.0" customHeight="1">
      <c r="A196" s="330"/>
      <c r="B196" s="276"/>
      <c r="C196" s="302"/>
      <c r="D196" s="302"/>
      <c r="E196" s="302"/>
      <c r="F196" s="302"/>
      <c r="G196" s="302"/>
      <c r="H196" s="329"/>
      <c r="I196" s="278"/>
      <c r="J196" s="278"/>
      <c r="K196" s="278"/>
      <c r="L196" s="323"/>
      <c r="N196" s="319"/>
      <c r="O196" s="276"/>
      <c r="P196" s="276"/>
      <c r="Q196" s="276"/>
      <c r="R196" s="277"/>
      <c r="S196" s="278"/>
    </row>
    <row r="197" ht="12.0" customHeight="1">
      <c r="A197" s="330"/>
      <c r="B197" s="276"/>
      <c r="C197" s="302"/>
      <c r="D197" s="302"/>
      <c r="E197" s="302"/>
      <c r="F197" s="302"/>
      <c r="G197" s="302"/>
      <c r="H197" s="329"/>
      <c r="I197" s="278"/>
      <c r="J197" s="278"/>
      <c r="K197" s="278"/>
      <c r="L197" s="323"/>
      <c r="N197" s="319"/>
      <c r="O197" s="276"/>
      <c r="P197" s="276"/>
      <c r="Q197" s="276"/>
      <c r="R197" s="277"/>
      <c r="S197" s="278"/>
    </row>
    <row r="198" ht="12.0" customHeight="1">
      <c r="A198" s="330"/>
      <c r="B198" s="276"/>
      <c r="C198" s="302"/>
      <c r="D198" s="302"/>
      <c r="E198" s="302"/>
      <c r="F198" s="302"/>
      <c r="G198" s="302"/>
      <c r="H198" s="329"/>
      <c r="I198" s="278"/>
      <c r="J198" s="278"/>
      <c r="K198" s="278"/>
      <c r="L198" s="323"/>
      <c r="N198" s="319"/>
      <c r="O198" s="276"/>
      <c r="P198" s="276"/>
      <c r="Q198" s="276"/>
      <c r="R198" s="277"/>
      <c r="S198" s="278"/>
    </row>
    <row r="199" ht="12.0" customHeight="1">
      <c r="A199" s="330"/>
      <c r="B199" s="276"/>
      <c r="C199" s="302"/>
      <c r="D199" s="302"/>
      <c r="E199" s="302"/>
      <c r="F199" s="302"/>
      <c r="G199" s="302"/>
      <c r="H199" s="329"/>
      <c r="I199" s="278"/>
      <c r="J199" s="278"/>
      <c r="K199" s="278"/>
      <c r="L199" s="323"/>
      <c r="N199" s="319"/>
      <c r="O199" s="276"/>
      <c r="P199" s="276"/>
      <c r="Q199" s="276"/>
      <c r="R199" s="277"/>
      <c r="S199" s="278"/>
    </row>
    <row r="200" ht="12.0" customHeight="1">
      <c r="A200" s="330"/>
      <c r="B200" s="276"/>
      <c r="C200" s="302"/>
      <c r="D200" s="302"/>
      <c r="E200" s="302"/>
      <c r="F200" s="302"/>
      <c r="G200" s="302"/>
      <c r="H200" s="329"/>
      <c r="I200" s="278"/>
      <c r="J200" s="278"/>
      <c r="K200" s="278"/>
      <c r="L200" s="323"/>
      <c r="N200" s="319"/>
      <c r="O200" s="276"/>
      <c r="P200" s="276"/>
      <c r="Q200" s="276"/>
      <c r="R200" s="277"/>
      <c r="S200" s="278"/>
    </row>
    <row r="201" ht="12.0" customHeight="1">
      <c r="A201" s="330"/>
      <c r="B201" s="276"/>
      <c r="C201" s="302"/>
      <c r="D201" s="302"/>
      <c r="E201" s="302"/>
      <c r="F201" s="302"/>
      <c r="G201" s="302"/>
      <c r="H201" s="329"/>
      <c r="I201" s="278"/>
      <c r="J201" s="278"/>
      <c r="K201" s="278"/>
      <c r="L201" s="323"/>
      <c r="N201" s="319"/>
      <c r="O201" s="276"/>
      <c r="P201" s="276"/>
      <c r="Q201" s="276"/>
      <c r="R201" s="277"/>
      <c r="S201" s="278"/>
    </row>
    <row r="202" ht="12.0" customHeight="1">
      <c r="A202" s="330"/>
      <c r="B202" s="276"/>
      <c r="C202" s="302"/>
      <c r="D202" s="302"/>
      <c r="E202" s="302"/>
      <c r="F202" s="302"/>
      <c r="G202" s="302"/>
      <c r="H202" s="329"/>
      <c r="I202" s="278"/>
      <c r="J202" s="278"/>
      <c r="K202" s="278"/>
      <c r="L202" s="323"/>
      <c r="N202" s="319"/>
      <c r="O202" s="276"/>
      <c r="P202" s="276"/>
      <c r="Q202" s="276"/>
      <c r="R202" s="277"/>
      <c r="S202" s="278"/>
    </row>
    <row r="203" ht="12.0" customHeight="1">
      <c r="A203" s="330"/>
      <c r="B203" s="276"/>
      <c r="C203" s="302"/>
      <c r="D203" s="302"/>
      <c r="E203" s="302"/>
      <c r="F203" s="302"/>
      <c r="G203" s="302"/>
      <c r="H203" s="329"/>
      <c r="I203" s="278"/>
      <c r="J203" s="278"/>
      <c r="K203" s="278"/>
      <c r="L203" s="323"/>
      <c r="N203" s="319"/>
      <c r="O203" s="276"/>
      <c r="P203" s="276"/>
      <c r="Q203" s="276"/>
      <c r="R203" s="277"/>
      <c r="S203" s="278"/>
    </row>
    <row r="204" ht="12.0" customHeight="1">
      <c r="A204" s="330"/>
      <c r="B204" s="276"/>
      <c r="C204" s="302"/>
      <c r="D204" s="302"/>
      <c r="E204" s="302"/>
      <c r="F204" s="302"/>
      <c r="G204" s="302"/>
      <c r="H204" s="329"/>
      <c r="I204" s="278"/>
      <c r="J204" s="278"/>
      <c r="K204" s="278"/>
      <c r="L204" s="323"/>
      <c r="N204" s="319"/>
      <c r="O204" s="276"/>
      <c r="P204" s="276"/>
      <c r="Q204" s="276"/>
      <c r="R204" s="277"/>
      <c r="S204" s="278"/>
    </row>
    <row r="205" ht="12.0" customHeight="1">
      <c r="A205" s="330"/>
      <c r="B205" s="276"/>
      <c r="C205" s="302"/>
      <c r="D205" s="302"/>
      <c r="E205" s="302"/>
      <c r="F205" s="302"/>
      <c r="G205" s="302"/>
      <c r="H205" s="329"/>
      <c r="I205" s="278"/>
      <c r="J205" s="278"/>
      <c r="K205" s="278"/>
      <c r="L205" s="323"/>
      <c r="N205" s="319"/>
      <c r="O205" s="276"/>
      <c r="P205" s="276"/>
      <c r="Q205" s="276"/>
      <c r="R205" s="277"/>
      <c r="S205" s="278"/>
    </row>
    <row r="206" ht="12.0" customHeight="1">
      <c r="A206" s="330"/>
      <c r="B206" s="276"/>
      <c r="C206" s="302"/>
      <c r="D206" s="302"/>
      <c r="E206" s="302"/>
      <c r="F206" s="302"/>
      <c r="G206" s="302"/>
      <c r="H206" s="329"/>
      <c r="I206" s="278"/>
      <c r="J206" s="278"/>
      <c r="K206" s="278"/>
      <c r="L206" s="323"/>
      <c r="N206" s="319"/>
      <c r="O206" s="276"/>
      <c r="P206" s="276"/>
      <c r="Q206" s="276"/>
      <c r="R206" s="277"/>
      <c r="S206" s="278"/>
    </row>
    <row r="207" ht="12.0" customHeight="1">
      <c r="A207" s="330"/>
      <c r="B207" s="276"/>
      <c r="C207" s="302"/>
      <c r="D207" s="302"/>
      <c r="E207" s="302"/>
      <c r="F207" s="302"/>
      <c r="G207" s="302"/>
      <c r="H207" s="329"/>
      <c r="I207" s="278"/>
      <c r="J207" s="278"/>
      <c r="K207" s="278"/>
      <c r="L207" s="323"/>
      <c r="N207" s="319"/>
      <c r="O207" s="276"/>
      <c r="P207" s="276"/>
      <c r="Q207" s="276"/>
      <c r="R207" s="277"/>
      <c r="S207" s="278"/>
    </row>
    <row r="208" ht="12.0" customHeight="1">
      <c r="A208" s="330"/>
      <c r="B208" s="276"/>
      <c r="C208" s="302"/>
      <c r="D208" s="302"/>
      <c r="E208" s="302"/>
      <c r="F208" s="302"/>
      <c r="G208" s="302"/>
      <c r="H208" s="329"/>
      <c r="I208" s="278"/>
      <c r="J208" s="278"/>
      <c r="K208" s="278"/>
      <c r="L208" s="323"/>
      <c r="N208" s="319"/>
      <c r="O208" s="276"/>
      <c r="P208" s="276"/>
      <c r="Q208" s="276"/>
      <c r="R208" s="277"/>
      <c r="S208" s="278"/>
    </row>
    <row r="209" ht="12.0" customHeight="1">
      <c r="A209" s="330"/>
      <c r="B209" s="276"/>
      <c r="C209" s="302"/>
      <c r="D209" s="302"/>
      <c r="E209" s="302"/>
      <c r="F209" s="302"/>
      <c r="G209" s="302"/>
      <c r="H209" s="329"/>
      <c r="I209" s="278"/>
      <c r="J209" s="278"/>
      <c r="K209" s="278"/>
      <c r="L209" s="323"/>
      <c r="N209" s="319"/>
      <c r="O209" s="276"/>
      <c r="P209" s="276"/>
      <c r="Q209" s="276"/>
      <c r="R209" s="277"/>
      <c r="S209" s="278"/>
    </row>
    <row r="210" ht="12.0" customHeight="1">
      <c r="A210" s="330"/>
      <c r="B210" s="276"/>
      <c r="C210" s="302"/>
      <c r="D210" s="302"/>
      <c r="E210" s="302"/>
      <c r="F210" s="302"/>
      <c r="G210" s="302"/>
      <c r="H210" s="329"/>
      <c r="I210" s="278"/>
      <c r="J210" s="278"/>
      <c r="K210" s="278"/>
      <c r="L210" s="323"/>
      <c r="N210" s="319"/>
      <c r="O210" s="276"/>
      <c r="P210" s="276"/>
      <c r="Q210" s="276"/>
      <c r="R210" s="277"/>
      <c r="S210" s="278"/>
    </row>
    <row r="211" ht="12.0" customHeight="1">
      <c r="A211" s="330"/>
      <c r="B211" s="276"/>
      <c r="C211" s="302"/>
      <c r="D211" s="302"/>
      <c r="E211" s="302"/>
      <c r="F211" s="302"/>
      <c r="G211" s="302"/>
      <c r="H211" s="329"/>
      <c r="I211" s="278"/>
      <c r="J211" s="278"/>
      <c r="K211" s="278"/>
      <c r="L211" s="323"/>
      <c r="N211" s="319"/>
      <c r="O211" s="276"/>
      <c r="P211" s="276"/>
      <c r="Q211" s="276"/>
      <c r="R211" s="277"/>
      <c r="S211" s="278"/>
    </row>
    <row r="212" ht="12.0" customHeight="1">
      <c r="A212" s="330"/>
      <c r="B212" s="276"/>
      <c r="C212" s="302"/>
      <c r="D212" s="302"/>
      <c r="E212" s="302"/>
      <c r="F212" s="302"/>
      <c r="G212" s="302"/>
      <c r="H212" s="329"/>
      <c r="I212" s="278"/>
      <c r="J212" s="278"/>
      <c r="K212" s="278"/>
      <c r="L212" s="323"/>
      <c r="N212" s="319"/>
      <c r="O212" s="276"/>
      <c r="P212" s="276"/>
      <c r="Q212" s="276"/>
      <c r="R212" s="277"/>
      <c r="S212" s="278"/>
    </row>
    <row r="213" ht="12.0" customHeight="1">
      <c r="A213" s="330"/>
      <c r="B213" s="276"/>
      <c r="C213" s="302"/>
      <c r="D213" s="302"/>
      <c r="E213" s="302"/>
      <c r="F213" s="302"/>
      <c r="G213" s="302"/>
      <c r="H213" s="329"/>
      <c r="I213" s="278"/>
      <c r="J213" s="278"/>
      <c r="K213" s="278"/>
      <c r="L213" s="323"/>
      <c r="N213" s="319"/>
      <c r="O213" s="276"/>
      <c r="P213" s="276"/>
      <c r="Q213" s="276"/>
      <c r="R213" s="277"/>
      <c r="S213" s="278"/>
    </row>
    <row r="214" ht="12.0" customHeight="1">
      <c r="A214" s="330"/>
      <c r="B214" s="276"/>
      <c r="C214" s="302"/>
      <c r="D214" s="302"/>
      <c r="E214" s="302"/>
      <c r="F214" s="302"/>
      <c r="G214" s="302"/>
      <c r="H214" s="329"/>
      <c r="I214" s="278"/>
      <c r="J214" s="278"/>
      <c r="K214" s="278"/>
      <c r="L214" s="323"/>
      <c r="N214" s="319"/>
      <c r="O214" s="276"/>
      <c r="P214" s="276"/>
      <c r="Q214" s="276"/>
      <c r="R214" s="277"/>
      <c r="S214" s="278"/>
    </row>
    <row r="215" ht="12.0" customHeight="1">
      <c r="A215" s="330"/>
      <c r="B215" s="276"/>
      <c r="C215" s="302"/>
      <c r="D215" s="302"/>
      <c r="E215" s="302"/>
      <c r="F215" s="302"/>
      <c r="G215" s="302"/>
      <c r="H215" s="329"/>
      <c r="I215" s="278"/>
      <c r="J215" s="278"/>
      <c r="K215" s="278"/>
      <c r="L215" s="323"/>
      <c r="N215" s="319"/>
      <c r="O215" s="276"/>
      <c r="P215" s="276"/>
      <c r="Q215" s="276"/>
      <c r="R215" s="277"/>
      <c r="S215" s="278"/>
    </row>
    <row r="216" ht="12.0" customHeight="1">
      <c r="A216" s="330"/>
      <c r="B216" s="276"/>
      <c r="C216" s="302"/>
      <c r="D216" s="302"/>
      <c r="E216" s="302"/>
      <c r="F216" s="302"/>
      <c r="G216" s="302"/>
      <c r="H216" s="329"/>
      <c r="I216" s="278"/>
      <c r="J216" s="278"/>
      <c r="K216" s="278"/>
      <c r="L216" s="323"/>
      <c r="N216" s="319"/>
      <c r="O216" s="276"/>
      <c r="P216" s="276"/>
      <c r="Q216" s="276"/>
      <c r="R216" s="277"/>
      <c r="S216" s="278"/>
    </row>
    <row r="217" ht="12.0" customHeight="1">
      <c r="A217" s="330"/>
      <c r="B217" s="276"/>
      <c r="C217" s="302"/>
      <c r="D217" s="302"/>
      <c r="E217" s="302"/>
      <c r="F217" s="302"/>
      <c r="G217" s="302"/>
      <c r="H217" s="329"/>
      <c r="I217" s="278"/>
      <c r="J217" s="278"/>
      <c r="K217" s="278"/>
      <c r="L217" s="323"/>
      <c r="N217" s="319"/>
      <c r="O217" s="276"/>
      <c r="P217" s="276"/>
      <c r="Q217" s="276"/>
      <c r="R217" s="277"/>
      <c r="S217" s="278"/>
    </row>
    <row r="218" ht="12.0" customHeight="1">
      <c r="A218" s="330"/>
      <c r="B218" s="276"/>
      <c r="C218" s="302"/>
      <c r="D218" s="302"/>
      <c r="E218" s="302"/>
      <c r="F218" s="302"/>
      <c r="G218" s="302"/>
      <c r="H218" s="329"/>
      <c r="I218" s="278"/>
      <c r="J218" s="278"/>
      <c r="K218" s="278"/>
      <c r="L218" s="323"/>
      <c r="N218" s="319"/>
      <c r="O218" s="276"/>
      <c r="P218" s="276"/>
      <c r="Q218" s="276"/>
      <c r="R218" s="277"/>
      <c r="S218" s="278"/>
    </row>
    <row r="219" ht="12.0" customHeight="1">
      <c r="A219" s="330"/>
      <c r="B219" s="276"/>
      <c r="C219" s="302"/>
      <c r="D219" s="302"/>
      <c r="E219" s="302"/>
      <c r="F219" s="302"/>
      <c r="G219" s="302"/>
      <c r="H219" s="329"/>
      <c r="I219" s="278"/>
      <c r="J219" s="278"/>
      <c r="K219" s="278"/>
      <c r="L219" s="323"/>
      <c r="N219" s="319"/>
      <c r="O219" s="276"/>
      <c r="P219" s="276"/>
      <c r="Q219" s="276"/>
      <c r="R219" s="277"/>
      <c r="S219" s="278"/>
    </row>
    <row r="220" ht="12.0" customHeight="1">
      <c r="A220" s="330"/>
      <c r="B220" s="276"/>
      <c r="C220" s="302"/>
      <c r="D220" s="302"/>
      <c r="E220" s="302"/>
      <c r="F220" s="302"/>
      <c r="G220" s="302"/>
      <c r="H220" s="329"/>
      <c r="I220" s="278"/>
      <c r="J220" s="278"/>
      <c r="K220" s="278"/>
      <c r="L220" s="323"/>
      <c r="N220" s="319"/>
      <c r="O220" s="276"/>
      <c r="P220" s="276"/>
      <c r="Q220" s="276"/>
      <c r="R220" s="277"/>
      <c r="S220" s="278"/>
    </row>
    <row r="221" ht="12.0" customHeight="1">
      <c r="A221" s="330"/>
      <c r="B221" s="276"/>
      <c r="C221" s="302"/>
      <c r="D221" s="302"/>
      <c r="E221" s="302"/>
      <c r="F221" s="302"/>
      <c r="G221" s="302"/>
      <c r="H221" s="329"/>
      <c r="I221" s="278"/>
      <c r="J221" s="278"/>
      <c r="K221" s="278"/>
      <c r="L221" s="323"/>
      <c r="N221" s="319"/>
      <c r="O221" s="276"/>
      <c r="P221" s="276"/>
      <c r="Q221" s="276"/>
      <c r="R221" s="277"/>
      <c r="S221" s="278"/>
    </row>
    <row r="222" ht="12.0" customHeight="1">
      <c r="A222" s="330"/>
      <c r="B222" s="276"/>
      <c r="C222" s="302"/>
      <c r="D222" s="302"/>
      <c r="E222" s="302"/>
      <c r="F222" s="302"/>
      <c r="G222" s="302"/>
      <c r="H222" s="329"/>
      <c r="I222" s="278"/>
      <c r="J222" s="278"/>
      <c r="K222" s="278"/>
      <c r="L222" s="323"/>
      <c r="N222" s="319"/>
      <c r="O222" s="276"/>
      <c r="P222" s="276"/>
      <c r="Q222" s="276"/>
      <c r="R222" s="277"/>
      <c r="S222" s="278"/>
    </row>
    <row r="223" ht="12.0" customHeight="1">
      <c r="A223" s="330"/>
      <c r="B223" s="276"/>
      <c r="C223" s="302"/>
      <c r="D223" s="302"/>
      <c r="E223" s="302"/>
      <c r="F223" s="302"/>
      <c r="G223" s="302"/>
      <c r="H223" s="329"/>
      <c r="I223" s="278"/>
      <c r="J223" s="278"/>
      <c r="K223" s="278"/>
      <c r="L223" s="323"/>
      <c r="N223" s="319"/>
      <c r="O223" s="276"/>
      <c r="P223" s="276"/>
      <c r="Q223" s="276"/>
      <c r="R223" s="277"/>
      <c r="S223" s="278"/>
    </row>
    <row r="224" ht="12.0" customHeight="1">
      <c r="A224" s="330"/>
      <c r="B224" s="276"/>
      <c r="C224" s="302"/>
      <c r="D224" s="302"/>
      <c r="E224" s="302"/>
      <c r="F224" s="302"/>
      <c r="G224" s="302"/>
      <c r="H224" s="329"/>
      <c r="I224" s="278"/>
      <c r="J224" s="278"/>
      <c r="K224" s="278"/>
      <c r="L224" s="323"/>
      <c r="N224" s="319"/>
      <c r="O224" s="276"/>
      <c r="P224" s="276"/>
      <c r="Q224" s="276"/>
      <c r="R224" s="277"/>
      <c r="S224" s="278"/>
    </row>
    <row r="225" ht="12.0" customHeight="1">
      <c r="A225" s="330"/>
      <c r="B225" s="276"/>
      <c r="C225" s="302"/>
      <c r="D225" s="302"/>
      <c r="E225" s="302"/>
      <c r="F225" s="302"/>
      <c r="G225" s="302"/>
      <c r="H225" s="329"/>
      <c r="I225" s="278"/>
      <c r="J225" s="278"/>
      <c r="K225" s="278"/>
      <c r="L225" s="323"/>
      <c r="N225" s="319"/>
      <c r="O225" s="276"/>
      <c r="P225" s="276"/>
      <c r="Q225" s="276"/>
      <c r="R225" s="277"/>
      <c r="S225" s="278"/>
    </row>
    <row r="226" ht="12.0" customHeight="1">
      <c r="A226" s="330"/>
      <c r="B226" s="276"/>
      <c r="C226" s="302"/>
      <c r="D226" s="302"/>
      <c r="E226" s="302"/>
      <c r="F226" s="302"/>
      <c r="G226" s="302"/>
      <c r="H226" s="329"/>
      <c r="I226" s="278"/>
      <c r="J226" s="278"/>
      <c r="K226" s="278"/>
      <c r="L226" s="323"/>
      <c r="N226" s="319"/>
      <c r="O226" s="276"/>
      <c r="P226" s="276"/>
      <c r="Q226" s="276"/>
      <c r="R226" s="277"/>
      <c r="S226" s="278"/>
    </row>
    <row r="227" ht="12.0" customHeight="1">
      <c r="A227" s="330"/>
      <c r="B227" s="276"/>
      <c r="C227" s="302"/>
      <c r="D227" s="302"/>
      <c r="E227" s="302"/>
      <c r="F227" s="302"/>
      <c r="G227" s="302"/>
      <c r="H227" s="329"/>
      <c r="I227" s="278"/>
      <c r="J227" s="278"/>
      <c r="K227" s="278"/>
      <c r="L227" s="323"/>
      <c r="N227" s="319"/>
      <c r="O227" s="276"/>
      <c r="P227" s="276"/>
      <c r="Q227" s="276"/>
      <c r="R227" s="277"/>
      <c r="S227" s="278"/>
    </row>
    <row r="228" ht="12.0" customHeight="1">
      <c r="A228" s="330"/>
      <c r="B228" s="276"/>
      <c r="C228" s="302"/>
      <c r="D228" s="302"/>
      <c r="E228" s="302"/>
      <c r="F228" s="302"/>
      <c r="G228" s="302"/>
      <c r="H228" s="329"/>
      <c r="I228" s="278"/>
      <c r="J228" s="278"/>
      <c r="K228" s="278"/>
      <c r="L228" s="323"/>
      <c r="N228" s="319"/>
      <c r="O228" s="276"/>
      <c r="P228" s="276"/>
      <c r="Q228" s="276"/>
      <c r="R228" s="277"/>
      <c r="S228" s="278"/>
    </row>
    <row r="229" ht="12.0" customHeight="1">
      <c r="A229" s="330"/>
      <c r="B229" s="276"/>
      <c r="C229" s="302"/>
      <c r="D229" s="302"/>
      <c r="E229" s="302"/>
      <c r="F229" s="302"/>
      <c r="G229" s="302"/>
      <c r="H229" s="329"/>
      <c r="I229" s="278"/>
      <c r="J229" s="278"/>
      <c r="K229" s="278"/>
      <c r="L229" s="323"/>
      <c r="N229" s="319"/>
      <c r="O229" s="276"/>
      <c r="P229" s="276"/>
      <c r="Q229" s="276"/>
      <c r="R229" s="277"/>
      <c r="S229" s="278"/>
    </row>
    <row r="230" ht="12.0" customHeight="1">
      <c r="A230" s="330"/>
      <c r="B230" s="276"/>
      <c r="C230" s="302"/>
      <c r="D230" s="302"/>
      <c r="E230" s="302"/>
      <c r="F230" s="302"/>
      <c r="G230" s="302"/>
      <c r="H230" s="329"/>
      <c r="I230" s="278"/>
      <c r="J230" s="278"/>
      <c r="K230" s="278"/>
      <c r="L230" s="323"/>
      <c r="N230" s="319"/>
      <c r="O230" s="276"/>
      <c r="P230" s="276"/>
      <c r="Q230" s="276"/>
      <c r="R230" s="277"/>
      <c r="S230" s="278"/>
    </row>
    <row r="231" ht="12.0" customHeight="1">
      <c r="A231" s="330"/>
      <c r="B231" s="276"/>
      <c r="C231" s="302"/>
      <c r="D231" s="302"/>
      <c r="E231" s="302"/>
      <c r="F231" s="302"/>
      <c r="G231" s="302"/>
      <c r="H231" s="329"/>
      <c r="I231" s="278"/>
      <c r="J231" s="278"/>
      <c r="K231" s="278"/>
      <c r="L231" s="323"/>
      <c r="N231" s="319"/>
      <c r="O231" s="276"/>
      <c r="P231" s="276"/>
      <c r="Q231" s="276"/>
      <c r="R231" s="277"/>
      <c r="S231" s="278"/>
    </row>
    <row r="232" ht="12.0" customHeight="1">
      <c r="A232" s="330"/>
      <c r="B232" s="276"/>
      <c r="C232" s="302"/>
      <c r="D232" s="302"/>
      <c r="E232" s="302"/>
      <c r="F232" s="302"/>
      <c r="G232" s="302"/>
      <c r="H232" s="329"/>
      <c r="I232" s="278"/>
      <c r="J232" s="278"/>
      <c r="K232" s="278"/>
      <c r="L232" s="323"/>
      <c r="N232" s="319"/>
      <c r="O232" s="276"/>
      <c r="P232" s="276"/>
      <c r="Q232" s="276"/>
      <c r="R232" s="277"/>
      <c r="S232" s="278"/>
    </row>
    <row r="233" ht="12.0" customHeight="1">
      <c r="A233" s="330"/>
      <c r="B233" s="276"/>
      <c r="C233" s="302"/>
      <c r="D233" s="302"/>
      <c r="E233" s="302"/>
      <c r="F233" s="302"/>
      <c r="G233" s="302"/>
      <c r="H233" s="329"/>
      <c r="I233" s="278"/>
      <c r="J233" s="278"/>
      <c r="K233" s="278"/>
      <c r="L233" s="323"/>
      <c r="N233" s="319"/>
      <c r="O233" s="276"/>
      <c r="P233" s="276"/>
      <c r="Q233" s="276"/>
      <c r="R233" s="277"/>
      <c r="S233" s="278"/>
    </row>
    <row r="234" ht="12.0" customHeight="1">
      <c r="A234" s="330"/>
      <c r="B234" s="276"/>
      <c r="C234" s="302"/>
      <c r="D234" s="302"/>
      <c r="E234" s="302"/>
      <c r="F234" s="302"/>
      <c r="G234" s="302"/>
      <c r="H234" s="329"/>
      <c r="I234" s="278"/>
      <c r="J234" s="278"/>
      <c r="K234" s="278"/>
      <c r="L234" s="323"/>
      <c r="N234" s="319"/>
      <c r="O234" s="276"/>
      <c r="P234" s="276"/>
      <c r="Q234" s="276"/>
      <c r="R234" s="277"/>
      <c r="S234" s="278"/>
    </row>
    <row r="235" ht="12.0" customHeight="1">
      <c r="A235" s="330"/>
      <c r="B235" s="276"/>
      <c r="C235" s="302"/>
      <c r="D235" s="302"/>
      <c r="E235" s="302"/>
      <c r="F235" s="302"/>
      <c r="G235" s="302"/>
      <c r="H235" s="329"/>
      <c r="I235" s="278"/>
      <c r="J235" s="278"/>
      <c r="K235" s="278"/>
      <c r="L235" s="323"/>
      <c r="N235" s="319"/>
      <c r="O235" s="276"/>
      <c r="P235" s="276"/>
      <c r="Q235" s="276"/>
      <c r="R235" s="277"/>
      <c r="S235" s="278"/>
    </row>
    <row r="236" ht="12.0" customHeight="1">
      <c r="A236" s="330"/>
      <c r="B236" s="276"/>
      <c r="C236" s="302"/>
      <c r="D236" s="302"/>
      <c r="E236" s="302"/>
      <c r="F236" s="302"/>
      <c r="G236" s="302"/>
      <c r="H236" s="329"/>
      <c r="I236" s="278"/>
      <c r="J236" s="278"/>
      <c r="K236" s="278"/>
      <c r="L236" s="323"/>
      <c r="N236" s="319"/>
      <c r="O236" s="276"/>
      <c r="P236" s="276"/>
      <c r="Q236" s="276"/>
      <c r="R236" s="277"/>
      <c r="S236" s="278"/>
    </row>
    <row r="237" ht="12.0" customHeight="1">
      <c r="A237" s="330"/>
      <c r="B237" s="276"/>
      <c r="C237" s="302"/>
      <c r="D237" s="302"/>
      <c r="E237" s="302"/>
      <c r="F237" s="302"/>
      <c r="G237" s="302"/>
      <c r="H237" s="329"/>
      <c r="I237" s="278"/>
      <c r="J237" s="278"/>
      <c r="K237" s="278"/>
      <c r="L237" s="323"/>
      <c r="N237" s="319"/>
      <c r="O237" s="276"/>
      <c r="P237" s="276"/>
      <c r="Q237" s="276"/>
      <c r="R237" s="277"/>
      <c r="S237" s="278"/>
    </row>
    <row r="238" ht="12.0" customHeight="1">
      <c r="A238" s="330"/>
      <c r="B238" s="276"/>
      <c r="C238" s="302"/>
      <c r="D238" s="302"/>
      <c r="E238" s="302"/>
      <c r="F238" s="302"/>
      <c r="G238" s="302"/>
      <c r="H238" s="329"/>
      <c r="I238" s="278"/>
      <c r="J238" s="278"/>
      <c r="K238" s="278"/>
      <c r="L238" s="323"/>
      <c r="N238" s="319"/>
      <c r="O238" s="276"/>
      <c r="P238" s="276"/>
      <c r="Q238" s="276"/>
      <c r="R238" s="277"/>
      <c r="S238" s="27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G37:H37"/>
    <mergeCell ref="G38:H38"/>
  </mergeCells>
  <printOptions/>
  <pageMargins bottom="0.75" footer="0.0" header="0.0" left="0.7" right="0.7" top="0.75"/>
  <pageSetup orientation="landscape"/>
  <drawing r:id="rId1"/>
</worksheet>
</file>