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SO Y EGRESO EFECTIVO" sheetId="1" r:id="rId4"/>
    <sheet state="visible" name="CONTROL DE TARJETAS" sheetId="2" r:id="rId5"/>
    <sheet state="visible" name="PLANI CUBIERTOS" sheetId="3" r:id="rId6"/>
  </sheets>
  <definedNames/>
  <calcPr/>
  <extLst>
    <ext uri="GoogleSheetsCustomDataVersion1">
      <go:sheetsCustomData xmlns:go="http://customooxmlschemas.google.com/" r:id="rId7" roundtripDataSignature="AMtx7mgJ1/YVXueJTr39+zqEhJoXVOiy6g=="/>
    </ext>
  </extLst>
</workbook>
</file>

<file path=xl/sharedStrings.xml><?xml version="1.0" encoding="utf-8"?>
<sst xmlns="http://schemas.openxmlformats.org/spreadsheetml/2006/main" count="289" uniqueCount="123">
  <si>
    <t xml:space="preserve"> </t>
  </si>
  <si>
    <t>MAYO 21</t>
  </si>
  <si>
    <t>PEDRAZA</t>
  </si>
  <si>
    <t xml:space="preserve">          VTA TARJETA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</si>
  <si>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</si>
  <si>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</si>
  <si>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</si>
  <si>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</si>
  <si>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</si>
  <si>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</si>
  <si>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</si>
  <si>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</si>
  <si>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</si>
  <si>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</si>
  <si>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</si>
  <si>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</si>
  <si>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</si>
  <si>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OTROS</t>
  </si>
  <si>
    <t>saldo</t>
  </si>
  <si>
    <t>vale ramon segovia</t>
  </si>
  <si>
    <t>vale carlos reyes</t>
  </si>
  <si>
    <t>vale nicolas correa</t>
  </si>
  <si>
    <t>canavessi</t>
  </si>
  <si>
    <t>distrifrut</t>
  </si>
  <si>
    <t>el toti</t>
  </si>
  <si>
    <t>cafe continente</t>
  </si>
  <si>
    <t xml:space="preserve">a caja grande </t>
  </si>
  <si>
    <t>ver faltante</t>
  </si>
  <si>
    <t>vale orellano alexis</t>
  </si>
  <si>
    <t>vale adrian gonzalez</t>
  </si>
  <si>
    <t>grisinos</t>
  </si>
  <si>
    <t>vazques</t>
  </si>
  <si>
    <t>tapas de empanadas</t>
  </si>
  <si>
    <t>ajo picado</t>
  </si>
  <si>
    <t>compra de te varios</t>
  </si>
  <si>
    <t xml:space="preserve">libreria </t>
  </si>
  <si>
    <t>lavadero</t>
  </si>
  <si>
    <t>vale lore</t>
  </si>
  <si>
    <t>la gotita</t>
  </si>
  <si>
    <t>cif crema</t>
  </si>
  <si>
    <t>champignones</t>
  </si>
  <si>
    <t>vale  orellano alexis</t>
  </si>
  <si>
    <t>vale peruzzi</t>
  </si>
  <si>
    <t>vale david  corbalan</t>
  </si>
  <si>
    <t>aceyt5</t>
  </si>
  <si>
    <t xml:space="preserve"> vale fabian aguirre </t>
  </si>
  <si>
    <t>panfresh</t>
  </si>
  <si>
    <t>preservar</t>
  </si>
  <si>
    <t>partypack</t>
  </si>
  <si>
    <t>vazquez</t>
  </si>
  <si>
    <t>percursor</t>
  </si>
  <si>
    <t>toti</t>
  </si>
  <si>
    <t>cafe nonino</t>
  </si>
  <si>
    <t>grisines</t>
  </si>
  <si>
    <t>a caja grande</t>
  </si>
  <si>
    <t>tapas empanadas</t>
  </si>
  <si>
    <t>vale david corbalan</t>
  </si>
  <si>
    <t>dulce de leche</t>
  </si>
  <si>
    <t>vale osvaldo peruzzi</t>
  </si>
  <si>
    <t>aceite</t>
  </si>
  <si>
    <t>servicios de limpieza  de campanas y vidrios</t>
  </si>
  <si>
    <t>libreria</t>
  </si>
  <si>
    <t>champinones</t>
  </si>
  <si>
    <t>envio de pedido x uber</t>
  </si>
  <si>
    <t>extra mozo foseca 9y 16</t>
  </si>
  <si>
    <t>vale miguel nuñez</t>
  </si>
  <si>
    <t>vale javier perez</t>
  </si>
  <si>
    <t>alcohol</t>
  </si>
  <si>
    <t>precursor</t>
  </si>
  <si>
    <t xml:space="preserve">muzarrella </t>
  </si>
  <si>
    <t>lameson</t>
  </si>
  <si>
    <t>carga garrafa</t>
  </si>
  <si>
    <t>carrefour</t>
  </si>
  <si>
    <t>rollos spadoni</t>
  </si>
  <si>
    <t>vacalin</t>
  </si>
  <si>
    <t>acite</t>
  </si>
  <si>
    <t>res</t>
  </si>
  <si>
    <t>liquidacion sueldo fabian aguirre</t>
  </si>
  <si>
    <t>vale ramon quiroz</t>
  </si>
  <si>
    <t>vale sebastian medina</t>
  </si>
  <si>
    <t>vale  lore</t>
  </si>
  <si>
    <t>envio pedido</t>
  </si>
  <si>
    <t>VTA TOTAL</t>
  </si>
  <si>
    <t>vta tarjeta</t>
  </si>
  <si>
    <t>vta efectivo</t>
  </si>
  <si>
    <t>vale jorge carril</t>
  </si>
  <si>
    <t>vale emilio avalos</t>
  </si>
  <si>
    <t>pago 4200</t>
  </si>
  <si>
    <t xml:space="preserve">                               PEDRAZA</t>
  </si>
  <si>
    <t>DIA</t>
  </si>
  <si>
    <t>VISA</t>
  </si>
  <si>
    <t>ELECTRON</t>
  </si>
  <si>
    <t>MASTER</t>
  </si>
  <si>
    <t>MAESTRO</t>
  </si>
  <si>
    <t>AMEX</t>
  </si>
  <si>
    <t>M PAGO</t>
  </si>
  <si>
    <t>CABAL</t>
  </si>
  <si>
    <t>EDENRED</t>
  </si>
  <si>
    <t>TTL GRAL</t>
  </si>
  <si>
    <t>COMISION</t>
  </si>
  <si>
    <t>COBRADO NETO</t>
  </si>
  <si>
    <t>sabado</t>
  </si>
  <si>
    <t>domingo</t>
  </si>
  <si>
    <t>lunes</t>
  </si>
  <si>
    <t>martes</t>
  </si>
  <si>
    <t>miercoles</t>
  </si>
  <si>
    <t>jueves</t>
  </si>
  <si>
    <t>viernes</t>
  </si>
  <si>
    <t>.</t>
  </si>
  <si>
    <t xml:space="preserve">                                                CUBIERTOS</t>
  </si>
  <si>
    <t>TOTAL</t>
  </si>
  <si>
    <t>TARJ</t>
  </si>
  <si>
    <t>EFECT</t>
  </si>
  <si>
    <t>CUBIER</t>
  </si>
  <si>
    <t>PROM</t>
  </si>
  <si>
    <t>NOCHE</t>
  </si>
  <si>
    <t>GENERAL</t>
  </si>
  <si>
    <t>TTL</t>
  </si>
  <si>
    <t>sábado</t>
  </si>
  <si>
    <t>miércoles</t>
  </si>
  <si>
    <t xml:space="preserve">miercoles </t>
  </si>
  <si>
    <t xml:space="preserve">jueves </t>
  </si>
  <si>
    <t>TOTAL CUB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</si>
</sst>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_ &quot;$&quot;\ * #,##0.00_ ;_ &quot;$&quot;\ * \-#,##0.00_ ;_ &quot;$&quot;\ * &quot;-&quot;??_ ;_ @_ "/>
    <numFmt numFmtId="165" formatCode="&quot;$&quot;\ #,##0.00"/>
    <numFmt numFmtId="166" formatCode="dd/MM/yyyy"/>
    <numFmt numFmtId="167" formatCode="dd/mm/yyyy"/>
    <numFmt numFmtId="168" formatCode="[$$]#,##0.00"/>
    <numFmt numFmtId="169" formatCode="_ &quot;$&quot;\ * #,##0.000_ ;_ &quot;$&quot;\ * \-#,##0.000_ ;_ &quot;$&quot;\ * &quot;-&quot;??.0_ ;_ @_ "/>
    <numFmt numFmtId="170" formatCode="d-m"/>
    <numFmt numFmtId="171" formatCode="&quot;$&quot;#,##0.00"/>
    <numFmt numFmtId="172" formatCode="dd/mm/yy"/>
    <numFmt numFmtId="173" formatCode="M/d/yyyy"/>
  </numFmts>
  <fonts count="13">
    <font>
      <sz val="10.0"/>
      <color rgb="FF000000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b/>
      <i/>
      <sz val="10.0"/>
      <color rgb="FF000000"/>
      <name val="Arial"/>
    </font>
    <font>
      <sz val="12.0"/>
      <color rgb="FF202124"/>
      <name val="Arial"/>
    </font>
    <font>
      <b/>
      <sz val="10.0"/>
      <color rgb="FFDD0806"/>
      <name val="Arial"/>
    </font>
    <font>
      <b/>
      <sz val="10.0"/>
      <color rgb="FFFCF305"/>
      <name val="Arial"/>
    </font>
    <font>
      <b/>
      <sz val="10.0"/>
      <color rgb="FFFF0000"/>
      <name val="Arial"/>
    </font>
    <font>
      <color theme="1"/>
      <name val="Calibri"/>
    </font>
    <font>
      <b/>
      <color theme="1"/>
      <name val="Arial"/>
    </font>
    <font>
      <sz val="10.0"/>
      <color rgb="FFDD0806"/>
      <name val="Arial"/>
    </font>
    <font>
      <color rgb="FF000000"/>
      <name val="Arial"/>
    </font>
    <font/>
  </fonts>
  <fills count="19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993300"/>
        <bgColor rgb="FF993300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CCFF"/>
        <bgColor rgb="FF00CCFF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</fills>
  <borders count="43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/>
      <top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right/>
      <top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94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shrinkToFit="0" vertical="bottom" wrapText="0"/>
    </xf>
    <xf borderId="0" fillId="2" fontId="1" numFmtId="164" xfId="0" applyAlignment="1" applyFont="1" applyNumberFormat="1">
      <alignment horizontal="center" shrinkToFit="0" vertical="bottom" wrapText="0"/>
    </xf>
    <xf borderId="0" fillId="0" fontId="1" numFmtId="165" xfId="0" applyAlignment="1" applyFont="1" applyNumberFormat="1">
      <alignment shrinkToFit="0" vertical="bottom" wrapText="0"/>
    </xf>
    <xf borderId="2" fillId="3" fontId="2" numFmtId="164" xfId="0" applyAlignment="1" applyBorder="1" applyFill="1" applyFont="1" applyNumberFormat="1">
      <alignment readingOrder="0" shrinkToFit="0" vertical="bottom" wrapText="0"/>
    </xf>
    <xf borderId="3" fillId="3" fontId="1" numFmtId="0" xfId="0" applyAlignment="1" applyBorder="1" applyFont="1">
      <alignment shrinkToFit="0" vertical="bottom" wrapText="0"/>
    </xf>
    <xf borderId="4" fillId="3" fontId="3" numFmtId="166" xfId="0" applyAlignment="1" applyBorder="1" applyFont="1" applyNumberFormat="1">
      <alignment shrinkToFit="0" vertical="bottom" wrapText="0"/>
    </xf>
    <xf borderId="2" fillId="3" fontId="2" numFmtId="164" xfId="0" applyAlignment="1" applyBorder="1" applyFont="1" applyNumberForma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4" fontId="1" numFmtId="0" xfId="0" applyAlignment="1" applyFill="1" applyFont="1">
      <alignment shrinkToFit="0" vertical="bottom" wrapText="0"/>
    </xf>
    <xf borderId="0" fillId="4" fontId="1" numFmtId="165" xfId="0" applyAlignment="1" applyFont="1" applyNumberFormat="1">
      <alignment shrinkToFit="0" vertical="bottom" wrapText="0"/>
    </xf>
    <xf borderId="0" fillId="4" fontId="1" numFmtId="164" xfId="0" applyAlignment="1" applyFont="1" applyNumberFormat="1">
      <alignment horizontal="center" shrinkToFit="0" vertical="bottom" wrapText="0"/>
    </xf>
    <xf borderId="0" fillId="0" fontId="1" numFmtId="166" xfId="0" applyAlignment="1" applyFont="1" applyNumberFormat="1">
      <alignment shrinkToFit="0" vertical="bottom" wrapText="0"/>
    </xf>
    <xf borderId="5" fillId="5" fontId="1" numFmtId="0" xfId="0" applyAlignment="1" applyBorder="1" applyFill="1" applyFont="1">
      <alignment horizontal="center" shrinkToFit="0" vertical="bottom" wrapText="0"/>
    </xf>
    <xf borderId="1" fillId="6" fontId="1" numFmtId="164" xfId="0" applyAlignment="1" applyBorder="1" applyFill="1" applyFont="1" applyNumberFormat="1">
      <alignment horizontal="center" shrinkToFit="0" vertical="bottom" wrapText="0"/>
    </xf>
    <xf borderId="5" fillId="7" fontId="1" numFmtId="0" xfId="0" applyAlignment="1" applyBorder="1" applyFill="1" applyFont="1">
      <alignment horizontal="center" shrinkToFit="0" vertical="bottom" wrapText="0"/>
    </xf>
    <xf borderId="6" fillId="5" fontId="1" numFmtId="164" xfId="0" applyAlignment="1" applyBorder="1" applyFont="1" applyNumberFormat="1">
      <alignment shrinkToFit="0" vertical="bottom" wrapText="0"/>
    </xf>
    <xf borderId="6" fillId="8" fontId="1" numFmtId="165" xfId="0" applyAlignment="1" applyBorder="1" applyFill="1" applyFont="1" applyNumberFormat="1">
      <alignment horizontal="center" shrinkToFit="0" vertical="bottom" wrapText="0"/>
    </xf>
    <xf borderId="7" fillId="9" fontId="1" numFmtId="164" xfId="0" applyAlignment="1" applyBorder="1" applyFill="1" applyFont="1" applyNumberFormat="1">
      <alignment horizontal="center" shrinkToFit="0" vertical="bottom" wrapText="0"/>
    </xf>
    <xf borderId="7" fillId="9" fontId="1" numFmtId="4" xfId="0" applyAlignment="1" applyBorder="1" applyFont="1" applyNumberFormat="1">
      <alignment horizontal="center"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9" fillId="0" fontId="1" numFmtId="165" xfId="0" applyAlignment="1" applyBorder="1" applyFont="1" applyNumberFormat="1">
      <alignment horizontal="center" shrinkToFit="0" vertical="bottom" wrapText="0"/>
    </xf>
    <xf borderId="9" fillId="0" fontId="1" numFmtId="164" xfId="0" applyAlignment="1" applyBorder="1" applyFont="1" applyNumberFormat="1">
      <alignment horizontal="center" shrinkToFit="0" vertical="bottom" wrapText="0"/>
    </xf>
    <xf borderId="10" fillId="0" fontId="1" numFmtId="164" xfId="0" applyAlignment="1" applyBorder="1" applyFont="1" applyNumberFormat="1">
      <alignment horizontal="center" shrinkToFit="0" vertical="bottom" wrapText="0"/>
    </xf>
    <xf borderId="11" fillId="0" fontId="1" numFmtId="164" xfId="0" applyAlignment="1" applyBorder="1" applyFont="1" applyNumberFormat="1">
      <alignment horizontal="center" shrinkToFit="0" vertical="bottom" wrapText="0"/>
    </xf>
    <xf borderId="12" fillId="10" fontId="1" numFmtId="0" xfId="0" applyAlignment="1" applyBorder="1" applyFill="1" applyFont="1">
      <alignment shrinkToFit="0" vertical="bottom" wrapText="0"/>
    </xf>
    <xf borderId="11" fillId="11" fontId="1" numFmtId="164" xfId="0" applyAlignment="1" applyBorder="1" applyFill="1" applyFont="1" applyNumberFormat="1">
      <alignment horizontal="center" shrinkToFit="0" vertical="bottom" wrapText="0"/>
    </xf>
    <xf borderId="7" fillId="0" fontId="1" numFmtId="164" xfId="0" applyAlignment="1" applyBorder="1" applyFont="1" applyNumberFormat="1">
      <alignment shrinkToFit="0" vertical="bottom" wrapText="0"/>
    </xf>
    <xf borderId="2" fillId="0" fontId="1" numFmtId="164" xfId="0" applyAlignment="1" applyBorder="1" applyFont="1" applyNumberFormat="1">
      <alignment shrinkToFit="0" vertical="bottom" wrapText="0"/>
    </xf>
    <xf borderId="7" fillId="11" fontId="1" numFmtId="164" xfId="0" applyAlignment="1" applyBorder="1" applyFont="1" applyNumberFormat="1">
      <alignment horizontal="center" shrinkToFit="0" vertical="bottom" wrapText="0"/>
    </xf>
    <xf borderId="0" fillId="12" fontId="4" numFmtId="164" xfId="0" applyAlignment="1" applyFill="1" applyFont="1" applyNumberFormat="1">
      <alignment horizontal="left"/>
    </xf>
    <xf borderId="13" fillId="13" fontId="1" numFmtId="167" xfId="0" applyAlignment="1" applyBorder="1" applyFill="1" applyFont="1" applyNumberFormat="1">
      <alignment shrinkToFit="0" vertical="bottom" wrapText="0"/>
    </xf>
    <xf borderId="7" fillId="13" fontId="1" numFmtId="165" xfId="0" applyAlignment="1" applyBorder="1" applyFont="1" applyNumberFormat="1">
      <alignment shrinkToFit="0" vertical="bottom" wrapText="0"/>
    </xf>
    <xf borderId="7" fillId="13" fontId="1" numFmtId="164" xfId="0" applyAlignment="1" applyBorder="1" applyFont="1" applyNumberFormat="1">
      <alignment horizontal="center" shrinkToFit="0" vertical="bottom" wrapText="0"/>
    </xf>
    <xf borderId="14" fillId="13" fontId="1" numFmtId="164" xfId="0" applyAlignment="1" applyBorder="1" applyFont="1" applyNumberFormat="1">
      <alignment shrinkToFit="0" vertical="bottom" wrapText="0"/>
    </xf>
    <xf borderId="15" fillId="12" fontId="1" numFmtId="168" xfId="0" applyAlignment="1" applyBorder="1" applyFont="1" applyNumberFormat="1">
      <alignment readingOrder="0" shrinkToFit="0" vertical="bottom" wrapText="0"/>
    </xf>
    <xf borderId="1" fillId="10" fontId="1" numFmtId="0" xfId="0" applyAlignment="1" applyBorder="1" applyFont="1">
      <alignment shrinkToFit="0" vertical="bottom" wrapText="0"/>
    </xf>
    <xf borderId="7" fillId="0" fontId="1" numFmtId="166" xfId="0" applyAlignment="1" applyBorder="1" applyFont="1" applyNumberForma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0" fillId="14" fontId="6" numFmtId="164" xfId="0" applyAlignment="1" applyFill="1" applyFont="1" applyNumberFormat="1">
      <alignment horizontal="center" shrinkToFit="0" vertical="bottom" wrapText="0"/>
    </xf>
    <xf borderId="0" fillId="8" fontId="1" numFmtId="164" xfId="0" applyAlignment="1" applyFont="1" applyNumberFormat="1">
      <alignment shrinkToFit="0" vertical="bottom" wrapText="0"/>
    </xf>
    <xf borderId="0" fillId="5" fontId="4" numFmtId="164" xfId="0" applyAlignment="1" applyFont="1" applyNumberFormat="1">
      <alignment horizontal="left"/>
    </xf>
    <xf borderId="13" fillId="0" fontId="5" numFmtId="167" xfId="0" applyAlignment="1" applyBorder="1" applyFont="1" applyNumberFormat="1">
      <alignment shrinkToFit="0" vertical="bottom" wrapText="0"/>
    </xf>
    <xf borderId="7" fillId="0" fontId="5" numFmtId="165" xfId="0" applyAlignment="1" applyBorder="1" applyFont="1" applyNumberFormat="1">
      <alignment shrinkToFit="0" vertical="bottom" wrapText="0"/>
    </xf>
    <xf borderId="7" fillId="0" fontId="5" numFmtId="164" xfId="0" applyAlignment="1" applyBorder="1" applyFont="1" applyNumberFormat="1">
      <alignment horizontal="center" shrinkToFit="0" vertical="bottom" wrapText="0"/>
    </xf>
    <xf borderId="2" fillId="0" fontId="5" numFmtId="164" xfId="0" applyAlignment="1" applyBorder="1" applyFont="1" applyNumberFormat="1">
      <alignment shrinkToFit="0" vertical="bottom" wrapText="0"/>
    </xf>
    <xf borderId="15" fillId="12" fontId="1" numFmtId="169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0" fillId="14" fontId="1" numFmtId="164" xfId="0" applyAlignment="1" applyFont="1" applyNumberFormat="1">
      <alignment horizontal="center" shrinkToFit="0" vertical="bottom" wrapText="0"/>
    </xf>
    <xf borderId="15" fillId="12" fontId="1" numFmtId="164" xfId="0" applyAlignment="1" applyBorder="1" applyFont="1" applyNumberFormat="1">
      <alignment shrinkToFit="0" vertical="bottom" wrapText="0"/>
    </xf>
    <xf borderId="0" fillId="0" fontId="1" numFmtId="170" xfId="0" applyAlignment="1" applyFont="1" applyNumberFormat="1">
      <alignment horizontal="center" shrinkToFit="0" vertical="bottom" wrapText="0"/>
    </xf>
    <xf borderId="13" fillId="0" fontId="5" numFmtId="0" xfId="0" applyAlignment="1" applyBorder="1" applyFont="1">
      <alignment shrinkToFit="0" vertical="bottom" wrapText="0"/>
    </xf>
    <xf borderId="15" fillId="12" fontId="7" numFmtId="164" xfId="0" applyAlignment="1" applyBorder="1" applyFont="1" applyNumberFormat="1">
      <alignment shrinkToFit="0" vertical="bottom" wrapText="0"/>
    </xf>
    <xf borderId="0" fillId="0" fontId="5" numFmtId="164" xfId="0" applyAlignment="1" applyFont="1" applyNumberFormat="1">
      <alignment horizontal="center" shrinkToFit="0" vertical="bottom" wrapText="0"/>
    </xf>
    <xf borderId="7" fillId="0" fontId="1" numFmtId="164" xfId="0" applyAlignment="1" applyBorder="1" applyFont="1" applyNumberFormat="1">
      <alignment horizontal="center" shrinkToFit="0" vertical="bottom" wrapText="0"/>
    </xf>
    <xf borderId="0" fillId="8" fontId="5" numFmtId="164" xfId="0" applyAlignment="1" applyFont="1" applyNumberFormat="1">
      <alignment shrinkToFit="0" vertical="bottom" wrapText="0"/>
    </xf>
    <xf borderId="13" fillId="0" fontId="1" numFmtId="0" xfId="0" applyAlignment="1" applyBorder="1" applyFont="1">
      <alignment shrinkToFit="0" vertical="bottom" wrapText="0"/>
    </xf>
    <xf borderId="7" fillId="0" fontId="1" numFmtId="165" xfId="0" applyAlignment="1" applyBorder="1" applyFont="1" applyNumberFormat="1">
      <alignment shrinkToFit="0" vertical="bottom" wrapText="0"/>
    </xf>
    <xf borderId="16" fillId="14" fontId="6" numFmtId="164" xfId="0" applyAlignment="1" applyBorder="1" applyFont="1" applyNumberFormat="1">
      <alignment horizontal="center" shrinkToFit="0" vertical="bottom" wrapText="0"/>
    </xf>
    <xf borderId="16" fillId="8" fontId="1" numFmtId="164" xfId="0" applyAlignment="1" applyBorder="1" applyFont="1" applyNumberFormat="1">
      <alignment shrinkToFit="0" vertical="bottom" wrapText="0"/>
    </xf>
    <xf borderId="0" fillId="0" fontId="5" numFmtId="164" xfId="0" applyAlignment="1" applyFont="1" applyNumberFormat="1">
      <alignment horizontal="right" shrinkToFit="0" vertical="bottom" wrapText="0"/>
    </xf>
    <xf borderId="13" fillId="0" fontId="1" numFmtId="167" xfId="0" applyAlignment="1" applyBorder="1" applyFont="1" applyNumberFormat="1">
      <alignment shrinkToFit="0" vertical="bottom" wrapText="0"/>
    </xf>
    <xf borderId="1" fillId="14" fontId="1" numFmtId="164" xfId="0" applyAlignment="1" applyBorder="1" applyFont="1" applyNumberFormat="1">
      <alignment horizontal="center" shrinkToFit="0" vertical="bottom" wrapText="0"/>
    </xf>
    <xf borderId="1" fillId="8" fontId="1" numFmtId="164" xfId="0" applyAlignment="1" applyBorder="1" applyFont="1" applyNumberFormat="1">
      <alignment shrinkToFit="0" vertical="bottom" wrapText="0"/>
    </xf>
    <xf borderId="13" fillId="0" fontId="1" numFmtId="167" xfId="0" applyAlignment="1" applyBorder="1" applyFont="1" applyNumberFormat="1">
      <alignment readingOrder="0" shrinkToFit="0" vertical="bottom" wrapText="0"/>
    </xf>
    <xf borderId="7" fillId="0" fontId="1" numFmtId="165" xfId="0" applyAlignment="1" applyBorder="1" applyFont="1" applyNumberFormat="1">
      <alignment readingOrder="0" shrinkToFit="0" vertical="bottom" wrapText="0"/>
    </xf>
    <xf borderId="7" fillId="0" fontId="1" numFmtId="171" xfId="0" applyAlignment="1" applyBorder="1" applyFont="1" applyNumberFormat="1">
      <alignment horizontal="center" readingOrder="0" shrinkToFit="0" vertical="bottom" wrapText="0"/>
    </xf>
    <xf borderId="2" fillId="0" fontId="1" numFmtId="164" xfId="0" applyAlignment="1" applyBorder="1" applyFont="1" applyNumberFormat="1">
      <alignment readingOrder="0" shrinkToFit="0" vertical="bottom" wrapText="0"/>
    </xf>
    <xf borderId="7" fillId="0" fontId="1" numFmtId="172" xfId="0" applyAlignment="1" applyBorder="1" applyFont="1" applyNumberFormat="1">
      <alignment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17" fillId="0" fontId="1" numFmtId="164" xfId="0" applyAlignment="1" applyBorder="1" applyFont="1" applyNumberFormat="1">
      <alignment readingOrder="0" shrinkToFit="0" vertical="bottom" wrapText="0"/>
    </xf>
    <xf borderId="17" fillId="0" fontId="1" numFmtId="164" xfId="0" applyAlignment="1" applyBorder="1" applyFont="1" applyNumberFormat="1">
      <alignment shrinkToFit="0" vertical="bottom" wrapText="0"/>
    </xf>
    <xf borderId="7" fillId="0" fontId="1" numFmtId="164" xfId="0" applyAlignment="1" applyBorder="1" applyFont="1" applyNumberFormat="1">
      <alignment horizontal="center" readingOrder="0" shrinkToFit="0" vertical="bottom" wrapText="0"/>
    </xf>
    <xf borderId="7" fillId="0" fontId="1" numFmtId="166" xfId="0" applyAlignment="1" applyBorder="1" applyFont="1" applyNumberForma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1" fillId="8" fontId="5" numFmtId="164" xfId="0" applyAlignment="1" applyBorder="1" applyFont="1" applyNumberFormat="1">
      <alignment horizontal="center" shrinkToFit="0" vertical="bottom" wrapText="0"/>
    </xf>
    <xf borderId="15" fillId="12" fontId="1" numFmtId="164" xfId="0" applyAlignment="1" applyBorder="1" applyFont="1" applyNumberFormat="1">
      <alignment readingOrder="0" shrinkToFit="0" vertical="bottom" wrapText="0"/>
    </xf>
    <xf borderId="1" fillId="14" fontId="6" numFmtId="164" xfId="0" applyAlignment="1" applyBorder="1" applyFont="1" applyNumberFormat="1">
      <alignment horizontal="center" shrinkToFit="0" vertical="bottom" wrapText="0"/>
    </xf>
    <xf borderId="18" fillId="0" fontId="1" numFmtId="167" xfId="0" applyAlignment="1" applyBorder="1" applyFont="1" applyNumberFormat="1">
      <alignment readingOrder="0" shrinkToFit="0" vertical="bottom" wrapText="0"/>
    </xf>
    <xf borderId="5" fillId="0" fontId="1" numFmtId="165" xfId="0" applyAlignment="1" applyBorder="1" applyFont="1" applyNumberFormat="1">
      <alignment readingOrder="0" shrinkToFit="0" vertical="bottom" wrapText="0"/>
    </xf>
    <xf borderId="5" fillId="0" fontId="1" numFmtId="164" xfId="0" applyAlignment="1" applyBorder="1" applyFont="1" applyNumberFormat="1">
      <alignment horizontal="center" readingOrder="0" shrinkToFit="0" vertical="bottom" wrapText="0"/>
    </xf>
    <xf borderId="7" fillId="0" fontId="1" numFmtId="164" xfId="0" applyAlignment="1" applyBorder="1" applyFont="1" applyNumberFormat="1">
      <alignment readingOrder="0" shrinkToFit="0" vertical="bottom" wrapText="0"/>
    </xf>
    <xf borderId="19" fillId="0" fontId="1" numFmtId="164" xfId="0" applyAlignment="1" applyBorder="1" applyFont="1" applyNumberFormat="1">
      <alignment readingOrder="0" shrinkToFit="0" vertical="bottom" wrapText="0"/>
    </xf>
    <xf borderId="20" fillId="12" fontId="1" numFmtId="165" xfId="0" applyAlignment="1" applyBorder="1" applyFont="1" applyNumberFormat="1">
      <alignment readingOrder="0" shrinkToFit="0" vertical="bottom" wrapText="0"/>
    </xf>
    <xf borderId="20" fillId="12" fontId="1" numFmtId="164" xfId="0" applyAlignment="1" applyBorder="1" applyFont="1" applyNumberFormat="1">
      <alignment horizontal="center" readingOrder="0" shrinkToFit="0" vertical="bottom" wrapText="0"/>
    </xf>
    <xf borderId="21" fillId="12" fontId="1" numFmtId="164" xfId="0" applyAlignment="1" applyBorder="1" applyFont="1" applyNumberFormat="1">
      <alignment readingOrder="0" shrinkToFit="0" vertical="bottom" wrapText="0"/>
    </xf>
    <xf borderId="15" fillId="0" fontId="1" numFmtId="164" xfId="0" applyAlignment="1" applyBorder="1" applyFont="1" applyNumberFormat="1">
      <alignment shrinkToFit="0" vertical="bottom" wrapText="0"/>
    </xf>
    <xf borderId="1" fillId="8" fontId="5" numFmtId="164" xfId="0" applyAlignment="1" applyBorder="1" applyFont="1" applyNumberFormat="1">
      <alignment shrinkToFit="0" vertical="bottom" wrapText="0"/>
    </xf>
    <xf borderId="7" fillId="0" fontId="7" numFmtId="0" xfId="0" applyAlignment="1" applyBorder="1" applyFont="1">
      <alignment readingOrder="0" shrinkToFit="0" vertical="bottom" wrapText="0"/>
    </xf>
    <xf borderId="2" fillId="0" fontId="7" numFmtId="164" xfId="0" applyAlignment="1" applyBorder="1" applyFont="1" applyNumberFormat="1">
      <alignment readingOrder="0" shrinkToFit="0" vertical="bottom" wrapText="0"/>
    </xf>
    <xf borderId="18" fillId="0" fontId="1" numFmtId="172" xfId="0" applyAlignment="1" applyBorder="1" applyFont="1" applyNumberFormat="1">
      <alignment readingOrder="0" shrinkToFit="0" vertical="bottom" wrapText="0"/>
    </xf>
    <xf borderId="7" fillId="0" fontId="1" numFmtId="165" xfId="0" applyAlignment="1" applyBorder="1" applyFont="1" applyNumberFormat="1">
      <alignment horizontal="center" readingOrder="0" shrinkToFit="0" vertical="bottom" wrapText="0"/>
    </xf>
    <xf borderId="1" fillId="8" fontId="5" numFmtId="164" xfId="0" applyAlignment="1" applyBorder="1" applyFont="1" applyNumberFormat="1">
      <alignment horizontal="right" shrinkToFit="0" vertical="bottom" wrapText="0"/>
    </xf>
    <xf borderId="13" fillId="0" fontId="1" numFmtId="166" xfId="0" applyAlignment="1" applyBorder="1" applyFont="1" applyNumberFormat="1">
      <alignment shrinkToFit="0" vertical="bottom" wrapText="0"/>
    </xf>
    <xf borderId="7" fillId="15" fontId="1" numFmtId="165" xfId="0" applyAlignment="1" applyBorder="1" applyFill="1" applyFont="1" applyNumberFormat="1">
      <alignment readingOrder="0" shrinkToFit="0" vertical="bottom" wrapText="0"/>
    </xf>
    <xf borderId="7" fillId="15" fontId="1" numFmtId="164" xfId="0" applyAlignment="1" applyBorder="1" applyFont="1" applyNumberFormat="1">
      <alignment horizontal="center" readingOrder="0" shrinkToFit="0" vertical="bottom" wrapText="0"/>
    </xf>
    <xf borderId="7" fillId="15" fontId="1" numFmtId="164" xfId="0" applyAlignment="1" applyBorder="1" applyFont="1" applyNumberFormat="1">
      <alignment readingOrder="0" shrinkToFit="0" vertical="bottom" wrapText="0"/>
    </xf>
    <xf borderId="15" fillId="15" fontId="1" numFmtId="164" xfId="0" applyAlignment="1" applyBorder="1" applyFont="1" applyNumberFormat="1">
      <alignment shrinkToFit="0" vertical="bottom" wrapText="0"/>
    </xf>
    <xf borderId="13" fillId="15" fontId="1" numFmtId="166" xfId="0" applyAlignment="1" applyBorder="1" applyFont="1" applyNumberFormat="1">
      <alignment readingOrder="0" shrinkToFit="0" vertical="bottom" wrapText="0"/>
    </xf>
    <xf borderId="7" fillId="15" fontId="1" numFmtId="0" xfId="0" applyAlignment="1" applyBorder="1" applyFont="1">
      <alignment readingOrder="0" shrinkToFit="0" vertical="bottom" wrapText="0"/>
    </xf>
    <xf borderId="2" fillId="15" fontId="1" numFmtId="164" xfId="0" applyAlignment="1" applyBorder="1" applyFont="1" applyNumberFormat="1">
      <alignment readingOrder="0" shrinkToFit="0" vertical="bottom" wrapText="0"/>
    </xf>
    <xf borderId="13" fillId="15" fontId="1" numFmtId="166" xfId="0" applyAlignment="1" applyBorder="1" applyFont="1" applyNumberFormat="1">
      <alignment shrinkToFit="0" vertical="bottom" wrapText="0"/>
    </xf>
    <xf borderId="14" fillId="15" fontId="1" numFmtId="164" xfId="0" applyAlignment="1" applyBorder="1" applyFont="1" applyNumberFormat="1">
      <alignment readingOrder="0" shrinkToFit="0" vertical="bottom" wrapText="0"/>
    </xf>
    <xf borderId="2" fillId="12" fontId="1" numFmtId="164" xfId="0" applyAlignment="1" applyBorder="1" applyFont="1" applyNumberFormat="1">
      <alignment shrinkToFit="0" vertical="bottom" wrapText="0"/>
    </xf>
    <xf borderId="7" fillId="12" fontId="1" numFmtId="164" xfId="0" applyAlignment="1" applyBorder="1" applyFont="1" applyNumberFormat="1">
      <alignment shrinkToFit="0" vertical="bottom" wrapText="0"/>
    </xf>
    <xf borderId="5" fillId="15" fontId="1" numFmtId="165" xfId="0" applyAlignment="1" applyBorder="1" applyFont="1" applyNumberFormat="1">
      <alignment readingOrder="0" shrinkToFit="0" vertical="bottom" wrapText="0"/>
    </xf>
    <xf borderId="5" fillId="15" fontId="1" numFmtId="164" xfId="0" applyAlignment="1" applyBorder="1" applyFont="1" applyNumberFormat="1">
      <alignment horizontal="center" readingOrder="0" shrinkToFit="0" vertical="bottom" wrapText="0"/>
    </xf>
    <xf borderId="5" fillId="15" fontId="1" numFmtId="164" xfId="0" applyAlignment="1" applyBorder="1" applyFont="1" applyNumberFormat="1">
      <alignment readingOrder="0" shrinkToFit="0" vertical="bottom" wrapText="0"/>
    </xf>
    <xf borderId="18" fillId="0" fontId="1" numFmtId="167" xfId="0" applyAlignment="1" applyBorder="1" applyFont="1" applyNumberFormat="1">
      <alignment shrinkToFit="0" vertical="bottom" wrapText="0"/>
    </xf>
    <xf borderId="5" fillId="15" fontId="1" numFmtId="165" xfId="0" applyAlignment="1" applyBorder="1" applyFont="1" applyNumberFormat="1">
      <alignment shrinkToFit="0" vertical="bottom" wrapText="0"/>
    </xf>
    <xf borderId="5" fillId="15" fontId="1" numFmtId="164" xfId="0" applyAlignment="1" applyBorder="1" applyFont="1" applyNumberFormat="1">
      <alignment horizontal="center" shrinkToFit="0" vertical="bottom" wrapText="0"/>
    </xf>
    <xf borderId="5" fillId="15" fontId="1" numFmtId="164" xfId="0" applyAlignment="1" applyBorder="1" applyFont="1" applyNumberFormat="1">
      <alignment shrinkToFit="0" vertical="bottom" wrapText="0"/>
    </xf>
    <xf borderId="7" fillId="15" fontId="1" numFmtId="167" xfId="0" applyAlignment="1" applyBorder="1" applyFont="1" applyNumberFormat="1">
      <alignment shrinkToFit="0" vertical="bottom" wrapText="0"/>
    </xf>
    <xf borderId="13" fillId="8" fontId="1" numFmtId="166" xfId="0" applyAlignment="1" applyBorder="1" applyFont="1" applyNumberFormat="1">
      <alignment shrinkToFit="0" vertical="bottom" wrapText="0"/>
    </xf>
    <xf borderId="7" fillId="8" fontId="1" numFmtId="0" xfId="0" applyAlignment="1" applyBorder="1" applyFont="1">
      <alignment shrinkToFit="0" vertical="bottom" wrapText="0"/>
    </xf>
    <xf borderId="2" fillId="8" fontId="1" numFmtId="164" xfId="0" applyAlignment="1" applyBorder="1" applyFont="1" applyNumberFormat="1">
      <alignment shrinkToFit="0" vertical="bottom" wrapText="0"/>
    </xf>
    <xf borderId="19" fillId="15" fontId="1" numFmtId="164" xfId="0" applyAlignment="1" applyBorder="1" applyFont="1" applyNumberFormat="1">
      <alignment shrinkToFit="0" vertical="bottom" wrapText="0"/>
    </xf>
    <xf borderId="5" fillId="15" fontId="1" numFmtId="167" xfId="0" applyAlignment="1" applyBorder="1" applyFont="1" applyNumberFormat="1">
      <alignment shrinkToFit="0" vertical="bottom" wrapText="0"/>
    </xf>
    <xf borderId="18" fillId="15" fontId="1" numFmtId="166" xfId="0" applyAlignment="1" applyBorder="1" applyFont="1" applyNumberFormat="1">
      <alignment shrinkToFit="0" vertical="bottom" wrapText="0"/>
    </xf>
    <xf borderId="1" fillId="14" fontId="6" numFmtId="164" xfId="0" applyAlignment="1" applyBorder="1" applyFont="1" applyNumberFormat="1">
      <alignment shrinkToFit="0" vertical="bottom" wrapText="0"/>
    </xf>
    <xf borderId="18" fillId="15" fontId="1" numFmtId="167" xfId="0" applyAlignment="1" applyBorder="1" applyFont="1" applyNumberFormat="1">
      <alignment shrinkToFit="0" vertical="bottom" wrapText="0"/>
    </xf>
    <xf borderId="22" fillId="15" fontId="1" numFmtId="166" xfId="0" applyAlignment="1" applyBorder="1" applyFont="1" applyNumberFormat="1">
      <alignment shrinkToFit="0" vertical="bottom" wrapText="0"/>
    </xf>
    <xf borderId="20" fillId="15" fontId="1" numFmtId="0" xfId="0" applyAlignment="1" applyBorder="1" applyFont="1">
      <alignment readingOrder="0" shrinkToFit="0" vertical="bottom" wrapText="0"/>
    </xf>
    <xf borderId="21" fillId="15" fontId="1" numFmtId="164" xfId="0" applyAlignment="1" applyBorder="1" applyFont="1" applyNumberFormat="1">
      <alignment readingOrder="0" shrinkToFit="0" vertical="bottom" wrapText="0"/>
    </xf>
    <xf borderId="19" fillId="12" fontId="1" numFmtId="164" xfId="0" applyAlignment="1" applyBorder="1" applyFont="1" applyNumberFormat="1">
      <alignment shrinkToFit="0" vertical="bottom" wrapText="0"/>
    </xf>
    <xf borderId="1" fillId="14" fontId="1" numFmtId="164" xfId="0" applyAlignment="1" applyBorder="1" applyFont="1" applyNumberFormat="1">
      <alignment shrinkToFit="0" vertical="bottom" wrapText="0"/>
    </xf>
    <xf borderId="7" fillId="15" fontId="1" numFmtId="164" xfId="0" applyAlignment="1" applyBorder="1" applyFont="1" applyNumberFormat="1">
      <alignment horizontal="center" shrinkToFit="0" vertical="bottom" wrapText="0"/>
    </xf>
    <xf borderId="22" fillId="15" fontId="5" numFmtId="166" xfId="0" applyAlignment="1" applyBorder="1" applyFont="1" applyNumberFormat="1">
      <alignment shrinkToFit="0" vertical="bottom" wrapText="0"/>
    </xf>
    <xf borderId="22" fillId="15" fontId="1" numFmtId="166" xfId="0" applyAlignment="1" applyBorder="1" applyFont="1" applyNumberFormat="1">
      <alignment readingOrder="0" shrinkToFit="0" vertical="bottom" wrapText="0"/>
    </xf>
    <xf borderId="7" fillId="15" fontId="1" numFmtId="165" xfId="0" applyAlignment="1" applyBorder="1" applyFont="1" applyNumberFormat="1">
      <alignment shrinkToFit="0" vertical="bottom" wrapText="0"/>
    </xf>
    <xf borderId="0" fillId="15" fontId="1" numFmtId="164" xfId="0" applyAlignment="1" applyFont="1" applyNumberFormat="1">
      <alignment shrinkToFit="0" vertical="bottom" wrapText="0"/>
    </xf>
    <xf borderId="18" fillId="15" fontId="1" numFmtId="166" xfId="0" applyAlignment="1" applyBorder="1" applyFont="1" applyNumberFormat="1">
      <alignment readingOrder="0" shrinkToFit="0" vertical="bottom" wrapText="0"/>
    </xf>
    <xf borderId="5" fillId="15" fontId="1" numFmtId="0" xfId="0" applyAlignment="1" applyBorder="1" applyFont="1">
      <alignment readingOrder="0" shrinkToFit="0" vertical="bottom" wrapText="0"/>
    </xf>
    <xf borderId="19" fillId="15" fontId="1" numFmtId="164" xfId="0" applyAlignment="1" applyBorder="1" applyFont="1" applyNumberFormat="1">
      <alignment readingOrder="0" shrinkToFit="0" vertical="bottom" wrapText="0"/>
    </xf>
    <xf borderId="19" fillId="0" fontId="1" numFmtId="164" xfId="0" applyAlignment="1" applyBorder="1" applyFont="1" applyNumberFormat="1">
      <alignment shrinkToFit="0" vertical="bottom" wrapText="0"/>
    </xf>
    <xf borderId="0" fillId="15" fontId="1" numFmtId="164" xfId="0" applyAlignment="1" applyFont="1" applyNumberFormat="1">
      <alignment horizontal="center" shrinkToFit="0" vertical="bottom" wrapText="0"/>
    </xf>
    <xf borderId="7" fillId="15" fontId="1" numFmtId="164" xfId="0" applyAlignment="1" applyBorder="1" applyFont="1" applyNumberFormat="1">
      <alignment shrinkToFit="0" vertical="bottom" wrapText="0"/>
    </xf>
    <xf borderId="1" fillId="14" fontId="5" numFmtId="164" xfId="0" applyAlignment="1" applyBorder="1" applyFont="1" applyNumberFormat="1">
      <alignment horizontal="center" shrinkToFit="0" vertical="bottom" wrapText="0"/>
    </xf>
    <xf borderId="7" fillId="0" fontId="1" numFmtId="167" xfId="0" applyAlignment="1" applyBorder="1" applyFont="1" applyNumberFormat="1">
      <alignment shrinkToFit="0" vertical="bottom" wrapText="0"/>
    </xf>
    <xf borderId="18" fillId="0" fontId="1" numFmtId="166" xfId="0" applyAlignment="1" applyBorder="1" applyFont="1" applyNumberFormat="1">
      <alignment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22" fillId="12" fontId="1" numFmtId="166" xfId="0" applyAlignment="1" applyBorder="1" applyFont="1" applyNumberFormat="1">
      <alignment readingOrder="0" shrinkToFit="0" vertical="bottom" wrapText="0"/>
    </xf>
    <xf borderId="20" fillId="12" fontId="1" numFmtId="0" xfId="0" applyAlignment="1" applyBorder="1" applyFont="1">
      <alignment readingOrder="0" shrinkToFit="0" vertical="bottom" wrapText="0"/>
    </xf>
    <xf borderId="14" fillId="12" fontId="1" numFmtId="164" xfId="0" applyAlignment="1" applyBorder="1" applyFont="1" applyNumberFormat="1">
      <alignment readingOrder="0" shrinkToFit="0" vertical="bottom" wrapText="0"/>
    </xf>
    <xf borderId="7" fillId="15" fontId="1" numFmtId="166" xfId="0" applyAlignment="1" applyBorder="1" applyFont="1" applyNumberFormat="1">
      <alignment readingOrder="0" shrinkToFit="0" vertical="bottom" wrapText="0"/>
    </xf>
    <xf borderId="2" fillId="15" fontId="2" numFmtId="164" xfId="0" applyAlignment="1" applyBorder="1" applyFont="1" applyNumberFormat="1">
      <alignment shrinkToFit="0" vertical="bottom" wrapText="0"/>
    </xf>
    <xf borderId="7" fillId="12" fontId="1" numFmtId="166" xfId="0" applyAlignment="1" applyBorder="1" applyFont="1" applyNumberFormat="1">
      <alignment shrinkToFit="0" vertical="bottom" wrapText="0"/>
    </xf>
    <xf borderId="7" fillId="12" fontId="1" numFmtId="0" xfId="0" applyAlignment="1" applyBorder="1" applyFont="1">
      <alignment readingOrder="0" shrinkToFit="0" vertical="bottom" wrapText="0"/>
    </xf>
    <xf borderId="7" fillId="12" fontId="1" numFmtId="166" xfId="0" applyAlignment="1" applyBorder="1" applyFont="1" applyNumberFormat="1">
      <alignment readingOrder="0" shrinkToFit="0" vertical="bottom" wrapText="0"/>
    </xf>
    <xf borderId="7" fillId="15" fontId="1" numFmtId="166" xfId="0" applyAlignment="1" applyBorder="1" applyFont="1" applyNumberFormat="1">
      <alignment shrinkToFit="0" vertical="bottom" wrapText="0"/>
    </xf>
    <xf borderId="7" fillId="15" fontId="1" numFmtId="172" xfId="0" applyAlignment="1" applyBorder="1" applyFont="1" applyNumberFormat="1">
      <alignment readingOrder="0" shrinkToFit="0" vertical="bottom" wrapText="0"/>
    </xf>
    <xf borderId="5" fillId="0" fontId="1" numFmtId="167" xfId="0" applyAlignment="1" applyBorder="1" applyFont="1" applyNumberFormat="1">
      <alignment shrinkToFit="0" vertical="bottom" wrapText="0"/>
    </xf>
    <xf borderId="5" fillId="0" fontId="1" numFmtId="165" xfId="0" applyAlignment="1" applyBorder="1" applyFont="1" applyNumberFormat="1">
      <alignment shrinkToFit="0" vertical="bottom" wrapText="0"/>
    </xf>
    <xf borderId="5" fillId="0" fontId="1" numFmtId="164" xfId="0" applyAlignment="1" applyBorder="1" applyFont="1" applyNumberFormat="1">
      <alignment horizontal="center" shrinkToFit="0" vertical="bottom" wrapText="0"/>
    </xf>
    <xf borderId="5" fillId="0" fontId="1" numFmtId="164" xfId="0" applyAlignment="1" applyBorder="1" applyFont="1" applyNumberFormat="1">
      <alignment shrinkToFit="0" vertical="bottom" wrapText="0"/>
    </xf>
    <xf borderId="5" fillId="0" fontId="1" numFmtId="166" xfId="0" applyAlignment="1" applyBorder="1" applyFont="1" applyNumberFormat="1">
      <alignment readingOrder="0" shrinkToFit="0" vertical="bottom" wrapText="0"/>
    </xf>
    <xf borderId="5" fillId="0" fontId="1" numFmtId="166" xfId="0" applyAlignment="1" applyBorder="1" applyFont="1" applyNumberFormat="1">
      <alignment shrinkToFit="0" vertical="bottom" wrapText="0"/>
    </xf>
    <xf borderId="20" fillId="12" fontId="1" numFmtId="166" xfId="0" applyAlignment="1" applyBorder="1" applyFont="1" applyNumberFormat="1">
      <alignment shrinkToFit="0" vertical="bottom" wrapText="0"/>
    </xf>
    <xf borderId="20" fillId="12" fontId="1" numFmtId="166" xfId="0" applyAlignment="1" applyBorder="1" applyFont="1" applyNumberFormat="1">
      <alignment readingOrder="0" shrinkToFit="0" vertical="bottom" wrapText="0"/>
    </xf>
    <xf borderId="19" fillId="0" fontId="5" numFmtId="164" xfId="0" applyAlignment="1" applyBorder="1" applyFont="1" applyNumberFormat="1">
      <alignment shrinkToFit="0" vertical="bottom" wrapText="0"/>
    </xf>
    <xf borderId="0" fillId="0" fontId="1" numFmtId="16" xfId="0" applyAlignment="1" applyFont="1" applyNumberFormat="1">
      <alignment horizontal="center" shrinkToFit="0" vertical="bottom" wrapText="0"/>
    </xf>
    <xf borderId="5" fillId="0" fontId="1" numFmtId="172" xfId="0" applyAlignment="1" applyBorder="1" applyFont="1" applyNumberFormat="1">
      <alignment readingOrder="0" shrinkToFit="0" vertical="bottom" wrapText="0"/>
    </xf>
    <xf borderId="5" fillId="0" fontId="5" numFmtId="166" xfId="0" applyAlignment="1" applyBorder="1" applyFont="1" applyNumberFormat="1">
      <alignment shrinkToFit="0" vertical="bottom" wrapText="0"/>
    </xf>
    <xf borderId="13" fillId="0" fontId="1" numFmtId="166" xfId="0" applyAlignment="1" applyBorder="1" applyFont="1" applyNumberFormat="1">
      <alignment readingOrder="0" shrinkToFit="0" vertical="bottom" wrapText="0"/>
    </xf>
    <xf borderId="23" fillId="0" fontId="1" numFmtId="0" xfId="0" applyAlignment="1" applyBorder="1" applyFont="1">
      <alignment shrinkToFit="0" vertical="bottom" wrapText="0"/>
    </xf>
    <xf borderId="24" fillId="0" fontId="1" numFmtId="165" xfId="0" applyAlignment="1" applyBorder="1" applyFont="1" applyNumberFormat="1">
      <alignment shrinkToFit="0" vertical="bottom" wrapText="0"/>
    </xf>
    <xf borderId="25" fillId="0" fontId="1" numFmtId="164" xfId="0" applyAlignment="1" applyBorder="1" applyFont="1" applyNumberFormat="1">
      <alignment horizontal="center" shrinkToFit="0" vertical="bottom" wrapText="0"/>
    </xf>
    <xf borderId="26" fillId="0" fontId="1" numFmtId="164" xfId="0" applyAlignment="1" applyBorder="1" applyFont="1" applyNumberFormat="1">
      <alignment shrinkToFit="0" vertical="bottom" wrapText="0"/>
    </xf>
    <xf borderId="23" fillId="10" fontId="1" numFmtId="164" xfId="0" applyAlignment="1" applyBorder="1" applyFont="1" applyNumberFormat="1">
      <alignment shrinkToFit="0" vertical="bottom" wrapText="0"/>
    </xf>
    <xf borderId="1" fillId="6" fontId="1" numFmtId="165" xfId="0" applyAlignment="1" applyBorder="1" applyFont="1" applyNumberFormat="1">
      <alignment shrinkToFit="0" vertical="bottom" wrapText="0"/>
    </xf>
    <xf borderId="1" fillId="6" fontId="1" numFmtId="164" xfId="0" applyAlignment="1" applyBorder="1" applyFont="1" applyNumberFormat="1">
      <alignment shrinkToFit="0" vertical="bottom" wrapText="0"/>
    </xf>
    <xf borderId="1" fillId="16" fontId="1" numFmtId="165" xfId="0" applyAlignment="1" applyBorder="1" applyFill="1" applyFont="1" applyNumberFormat="1">
      <alignment shrinkToFit="0" vertical="bottom" wrapText="0"/>
    </xf>
    <xf borderId="1" fillId="16" fontId="1" numFmtId="164" xfId="0" applyAlignment="1" applyBorder="1" applyFont="1" applyNumberFormat="1">
      <alignment horizontal="center" shrinkToFit="0" vertical="bottom" wrapText="0"/>
    </xf>
    <xf borderId="1" fillId="16" fontId="1" numFmtId="164" xfId="0" applyAlignment="1" applyBorder="1" applyFont="1" applyNumberFormat="1">
      <alignment shrinkToFit="0" vertical="bottom" wrapText="0"/>
    </xf>
    <xf borderId="1" fillId="2" fontId="1" numFmtId="165" xfId="0" applyAlignment="1" applyBorder="1" applyFont="1" applyNumberFormat="1">
      <alignment shrinkToFit="0" vertical="bottom" wrapText="0"/>
    </xf>
    <xf borderId="1" fillId="2" fontId="1" numFmtId="164" xfId="0" applyAlignment="1" applyBorder="1" applyFont="1" applyNumberFormat="1">
      <alignment horizontal="center" shrinkToFit="0" vertical="bottom" wrapText="0"/>
    </xf>
    <xf borderId="13" fillId="12" fontId="1" numFmtId="166" xfId="0" applyAlignment="1" applyBorder="1" applyFont="1" applyNumberFormat="1">
      <alignment shrinkToFit="0" vertical="bottom" wrapText="0"/>
    </xf>
    <xf borderId="7" fillId="12" fontId="1" numFmtId="0" xfId="0" applyAlignment="1" applyBorder="1" applyFont="1">
      <alignment shrinkToFit="0" vertical="bottom" wrapText="0"/>
    </xf>
    <xf borderId="14" fillId="12" fontId="1" numFmtId="164" xfId="0" applyAlignment="1" applyBorder="1" applyFont="1" applyNumberFormat="1">
      <alignment shrinkToFit="0" vertical="bottom" wrapText="0"/>
    </xf>
    <xf borderId="18" fillId="0" fontId="1" numFmtId="166" xfId="0" applyAlignment="1" applyBorder="1" applyFont="1" applyNumberForma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5" fillId="15" fontId="1" numFmtId="0" xfId="0" applyAlignment="1" applyBorder="1" applyFont="1">
      <alignment shrinkToFit="0" vertical="bottom" wrapText="0"/>
    </xf>
    <xf borderId="20" fillId="15" fontId="1" numFmtId="0" xfId="0" applyAlignment="1" applyBorder="1" applyFont="1">
      <alignment shrinkToFit="0" vertical="bottom" wrapText="0"/>
    </xf>
    <xf borderId="21" fillId="15" fontId="1" numFmtId="164" xfId="0" applyAlignment="1" applyBorder="1" applyFont="1" applyNumberFormat="1">
      <alignment shrinkToFit="0" vertical="bottom" wrapText="0"/>
    </xf>
    <xf borderId="7" fillId="15" fontId="1" numFmtId="0" xfId="0" applyAlignment="1" applyBorder="1" applyFont="1">
      <alignment shrinkToFit="0" vertical="bottom" wrapText="0"/>
    </xf>
    <xf borderId="2" fillId="15" fontId="1" numFmtId="164" xfId="0" applyAlignment="1" applyBorder="1" applyFont="1" applyNumberFormat="1">
      <alignment shrinkToFit="0" vertical="bottom" wrapText="0"/>
    </xf>
    <xf borderId="7" fillId="0" fontId="1" numFmtId="166" xfId="0" applyAlignment="1" applyBorder="1" applyFont="1" applyNumberFormat="1">
      <alignment horizontal="center" shrinkToFit="0" vertical="bottom" wrapText="0"/>
    </xf>
    <xf borderId="7" fillId="0" fontId="7" numFmtId="0" xfId="0" applyAlignment="1" applyBorder="1" applyFont="1">
      <alignment shrinkToFit="0" vertical="bottom" wrapText="0"/>
    </xf>
    <xf borderId="7" fillId="0" fontId="5" numFmtId="166" xfId="0" applyAlignment="1" applyBorder="1" applyFont="1" applyNumberFormat="1">
      <alignment shrinkToFit="0" vertical="bottom" wrapText="0"/>
    </xf>
    <xf borderId="7" fillId="0" fontId="5" numFmtId="166" xfId="0" applyAlignment="1" applyBorder="1" applyFont="1" applyNumberFormat="1">
      <alignment horizontal="center" shrinkToFit="0" vertical="bottom" wrapText="0"/>
    </xf>
    <xf borderId="7" fillId="17" fontId="1" numFmtId="164" xfId="0" applyAlignment="1" applyBorder="1" applyFill="1" applyFont="1" applyNumberFormat="1">
      <alignment shrinkToFit="0" vertical="bottom" wrapText="0"/>
    </xf>
    <xf borderId="7" fillId="10" fontId="1" numFmtId="164" xfId="0" applyAlignment="1" applyBorder="1" applyFont="1" applyNumberFormat="1">
      <alignment shrinkToFit="0" vertical="bottom" wrapText="0"/>
    </xf>
    <xf borderId="0" fillId="5" fontId="1" numFmtId="0" xfId="0" applyAlignment="1" applyFont="1">
      <alignment shrinkToFit="0" vertical="bottom" wrapText="0"/>
    </xf>
    <xf borderId="0" fillId="5" fontId="1" numFmtId="164" xfId="0" applyAlignment="1" applyFont="1" applyNumberFormat="1">
      <alignment shrinkToFit="0" vertical="bottom" wrapText="0"/>
    </xf>
    <xf borderId="16" fillId="8" fontId="1" numFmtId="165" xfId="0" applyAlignment="1" applyBorder="1" applyFont="1" applyNumberFormat="1">
      <alignment shrinkToFit="0" vertical="bottom" wrapText="0"/>
    </xf>
    <xf borderId="0" fillId="0" fontId="8" numFmtId="0" xfId="0" applyAlignment="1" applyFont="1">
      <alignment horizontal="center"/>
    </xf>
    <xf borderId="0" fillId="0" fontId="8" numFmtId="166" xfId="0" applyFont="1" applyNumberFormat="1"/>
    <xf borderId="0" fillId="0" fontId="8" numFmtId="0" xfId="0" applyFont="1"/>
    <xf borderId="0" fillId="0" fontId="0" numFmtId="173" xfId="0" applyAlignment="1" applyFont="1" applyNumberFormat="1">
      <alignment horizontal="center" shrinkToFit="0" vertical="bottom" wrapText="0"/>
    </xf>
    <xf borderId="0" fillId="0" fontId="0" numFmtId="2" xfId="0" applyAlignment="1" applyFont="1" applyNumberFormat="1">
      <alignment horizontal="center"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0" numFmtId="0" xfId="0" applyAlignment="1" applyFont="1">
      <alignment horizontal="center" shrinkToFit="0" vertical="bottom" wrapText="0"/>
    </xf>
    <xf borderId="7" fillId="3" fontId="9" numFmtId="164" xfId="0" applyAlignment="1" applyBorder="1" applyFont="1" applyNumberFormat="1">
      <alignment readingOrder="0" shrinkToFit="0" vertical="bottom" wrapText="0"/>
    </xf>
    <xf borderId="27" fillId="3" fontId="1" numFmtId="164" xfId="0" applyAlignment="1" applyBorder="1" applyFont="1" applyNumberFormat="1">
      <alignment horizontal="center" shrinkToFit="0" vertical="bottom" wrapText="0"/>
    </xf>
    <xf borderId="4" fillId="3" fontId="1" numFmtId="164" xfId="0" applyAlignment="1" applyBorder="1" applyFont="1" applyNumberFormat="1">
      <alignment horizontal="center" shrinkToFit="0" vertical="bottom" wrapText="0"/>
    </xf>
    <xf borderId="0" fillId="0" fontId="0" numFmtId="4" xfId="0" applyAlignment="1" applyFont="1" applyNumberFormat="1">
      <alignment horizontal="center" shrinkToFit="0" vertical="bottom" wrapText="0"/>
    </xf>
    <xf borderId="0" fillId="0" fontId="0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7" fillId="7" fontId="1" numFmtId="4" xfId="0" applyAlignment="1" applyBorder="1" applyFont="1" applyNumberFormat="1">
      <alignment horizontal="center" shrinkToFit="0" vertical="bottom" wrapText="0"/>
    </xf>
    <xf borderId="0" fillId="11" fontId="1" numFmtId="2" xfId="0" applyAlignment="1" applyFont="1" applyNumberFormat="1">
      <alignment horizontal="center" shrinkToFit="0" vertical="bottom" wrapText="0"/>
    </xf>
    <xf borderId="0" fillId="11" fontId="1" numFmtId="2" xfId="0" applyAlignment="1" applyFont="1" applyNumberFormat="1">
      <alignment shrinkToFit="0" vertical="bottom" wrapText="0"/>
    </xf>
    <xf borderId="0" fillId="11" fontId="1" numFmtId="0" xfId="0" applyAlignment="1" applyFont="1">
      <alignment horizontal="center" shrinkToFit="0" vertical="bottom" wrapText="0"/>
    </xf>
    <xf borderId="16" fillId="11" fontId="1" numFmtId="4" xfId="0" applyAlignment="1" applyBorder="1" applyFont="1" applyNumberFormat="1">
      <alignment horizontal="center" shrinkToFit="0" vertical="bottom" wrapText="0"/>
    </xf>
    <xf borderId="1" fillId="11" fontId="0" numFmtId="0" xfId="0" applyAlignment="1" applyBorder="1" applyFont="1">
      <alignment shrinkToFit="0" vertical="bottom" wrapText="0"/>
    </xf>
    <xf borderId="1" fillId="11" fontId="1" numFmtId="0" xfId="0" applyAlignment="1" applyBorder="1" applyFont="1">
      <alignment horizontal="center" shrinkToFit="0" vertical="bottom" wrapText="0"/>
    </xf>
    <xf borderId="1" fillId="13" fontId="0" numFmtId="0" xfId="0" applyAlignment="1" applyBorder="1" applyFont="1">
      <alignment shrinkToFit="0" vertical="bottom" wrapText="0"/>
    </xf>
    <xf borderId="1" fillId="13" fontId="0" numFmtId="166" xfId="0" applyAlignment="1" applyBorder="1" applyFont="1" applyNumberFormat="1">
      <alignment horizontal="center" readingOrder="0" shrinkToFit="0" vertical="bottom" wrapText="0"/>
    </xf>
    <xf borderId="7" fillId="15" fontId="0" numFmtId="164" xfId="0" applyAlignment="1" applyBorder="1" applyFont="1" applyNumberFormat="1">
      <alignment horizontal="center" readingOrder="0" shrinkToFit="0" vertical="bottom" wrapText="0"/>
    </xf>
    <xf borderId="7" fillId="15" fontId="0" numFmtId="164" xfId="0" applyAlignment="1" applyBorder="1" applyFont="1" applyNumberFormat="1">
      <alignment readingOrder="0" shrinkToFit="0" vertical="bottom" wrapText="0"/>
    </xf>
    <xf borderId="7" fillId="15" fontId="0" numFmtId="164" xfId="0" applyAlignment="1" applyBorder="1" applyFont="1" applyNumberFormat="1">
      <alignment horizontal="center" shrinkToFit="0" vertical="bottom" wrapText="0"/>
    </xf>
    <xf borderId="7" fillId="0" fontId="0" numFmtId="164" xfId="0" applyAlignment="1" applyBorder="1" applyFont="1" applyNumberFormat="1">
      <alignment horizontal="center" shrinkToFit="0" vertical="bottom" wrapText="0"/>
    </xf>
    <xf borderId="1" fillId="18" fontId="0" numFmtId="0" xfId="0" applyAlignment="1" applyBorder="1" applyFill="1" applyFont="1">
      <alignment shrinkToFit="0" vertical="bottom" wrapText="0"/>
    </xf>
    <xf borderId="7" fillId="0" fontId="0" numFmtId="0" xfId="0" applyAlignment="1" applyBorder="1" applyFont="1">
      <alignment horizontal="center" shrinkToFit="0" vertical="bottom" wrapText="0"/>
    </xf>
    <xf borderId="1" fillId="13" fontId="0" numFmtId="166" xfId="0" applyAlignment="1" applyBorder="1" applyFont="1" applyNumberFormat="1">
      <alignment horizontal="center" shrinkToFit="0" vertical="bottom" wrapText="0"/>
    </xf>
    <xf borderId="7" fillId="0" fontId="0" numFmtId="164" xfId="0" applyAlignment="1" applyBorder="1" applyFont="1" applyNumberFormat="1">
      <alignment horizontal="center" readingOrder="0" shrinkToFit="0" vertical="bottom" wrapText="0"/>
    </xf>
    <xf borderId="7" fillId="12" fontId="0" numFmtId="164" xfId="0" applyAlignment="1" applyBorder="1" applyFont="1" applyNumberFormat="1">
      <alignment readingOrder="0" shrinkToFit="0" vertical="bottom" wrapText="0"/>
    </xf>
    <xf borderId="7" fillId="12" fontId="0" numFmtId="164" xfId="0" applyAlignment="1" applyBorder="1" applyFont="1" applyNumberFormat="1">
      <alignment horizontal="center" readingOrder="0" shrinkToFit="0" vertical="bottom" wrapText="0"/>
    </xf>
    <xf borderId="7" fillId="12" fontId="0" numFmtId="164" xfId="0" applyAlignment="1" applyBorder="1" applyFont="1" applyNumberFormat="1">
      <alignment horizontal="center" shrinkToFit="0" vertical="bottom" wrapText="0"/>
    </xf>
    <xf borderId="7" fillId="0" fontId="0" numFmtId="16" xfId="0" applyAlignment="1" applyBorder="1" applyFont="1" applyNumberFormat="1">
      <alignment horizontal="center" shrinkToFit="0" vertical="bottom" wrapText="0"/>
    </xf>
    <xf borderId="7" fillId="15" fontId="0" numFmtId="164" xfId="0" applyAlignment="1" applyBorder="1" applyFont="1" applyNumberFormat="1">
      <alignment shrinkToFit="0" vertical="bottom" wrapText="0"/>
    </xf>
    <xf borderId="7" fillId="15" fontId="0" numFmtId="0" xfId="0" applyAlignment="1" applyBorder="1" applyFont="1">
      <alignment horizontal="center" shrinkToFit="0" vertical="bottom" wrapText="0"/>
    </xf>
    <xf borderId="0" fillId="15" fontId="8" numFmtId="0" xfId="0" applyFont="1"/>
    <xf borderId="7" fillId="12" fontId="0" numFmtId="164" xfId="0" applyAlignment="1" applyBorder="1" applyFont="1" applyNumberFormat="1">
      <alignment shrinkToFit="0" vertical="bottom" wrapText="0"/>
    </xf>
    <xf borderId="20" fillId="12" fontId="0" numFmtId="164" xfId="0" applyAlignment="1" applyBorder="1" applyFont="1" applyNumberFormat="1">
      <alignment horizontal="center" shrinkToFit="0" vertical="bottom" wrapText="0"/>
    </xf>
    <xf borderId="1" fillId="13" fontId="0" numFmtId="173" xfId="0" applyAlignment="1" applyBorder="1" applyFont="1" applyNumberFormat="1">
      <alignment horizontal="center" shrinkToFit="0" vertical="bottom" wrapText="0"/>
    </xf>
    <xf borderId="28" fillId="0" fontId="0" numFmtId="164" xfId="0" applyAlignment="1" applyBorder="1" applyFont="1" applyNumberFormat="1">
      <alignment horizontal="center" shrinkToFit="0" vertical="bottom" wrapText="0"/>
    </xf>
    <xf borderId="28" fillId="0" fontId="0" numFmtId="164" xfId="0" applyAlignment="1" applyBorder="1" applyFont="1" applyNumberFormat="1">
      <alignment shrinkToFit="0" vertical="bottom" wrapText="0"/>
    </xf>
    <xf borderId="25" fillId="0" fontId="0" numFmtId="164" xfId="0" applyAlignment="1" applyBorder="1" applyFont="1" applyNumberFormat="1">
      <alignment horizontal="center" shrinkToFit="0" vertical="bottom" wrapText="0"/>
    </xf>
    <xf borderId="23" fillId="0" fontId="0" numFmtId="164" xfId="0" applyAlignment="1" applyBorder="1" applyFont="1" applyNumberFormat="1">
      <alignment horizontal="center" shrinkToFit="0" vertical="bottom" wrapText="0"/>
    </xf>
    <xf borderId="0" fillId="0" fontId="1" numFmtId="173" xfId="0" applyAlignment="1" applyFont="1" applyNumberFormat="1">
      <alignment horizontal="center" shrinkToFit="0" vertical="bottom" wrapText="0"/>
    </xf>
    <xf borderId="29" fillId="8" fontId="1" numFmtId="164" xfId="0" applyAlignment="1" applyBorder="1" applyFont="1" applyNumberFormat="1">
      <alignment horizontal="center" shrinkToFit="0" vertical="bottom" wrapText="0"/>
    </xf>
    <xf borderId="0" fillId="12" fontId="0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7" fillId="3" fontId="9" numFmtId="164" xfId="0" applyAlignment="1" applyBorder="1" applyFont="1" applyNumberFormat="1">
      <alignment shrinkToFit="0" vertical="bottom" wrapText="0"/>
    </xf>
    <xf borderId="27" fillId="3" fontId="1" numFmtId="164" xfId="0" applyAlignment="1" applyBorder="1" applyFont="1" applyNumberFormat="1">
      <alignment horizontal="center" readingOrder="0" shrinkToFit="0" vertical="bottom" wrapText="0"/>
    </xf>
    <xf borderId="0" fillId="0" fontId="1" numFmtId="4" xfId="0" applyAlignment="1" applyFont="1" applyNumberFormat="1">
      <alignment horizontal="center" shrinkToFit="0" vertical="bottom" wrapText="0"/>
    </xf>
    <xf borderId="0" fillId="0" fontId="1" numFmtId="2" xfId="0" applyAlignment="1" applyFont="1" applyNumberFormat="1">
      <alignment horizontal="center" shrinkToFit="0" vertical="bottom" wrapText="0"/>
    </xf>
    <xf borderId="12" fillId="12" fontId="0" numFmtId="0" xfId="0" applyAlignment="1" applyBorder="1" applyFont="1">
      <alignment shrinkToFit="0" vertical="bottom" wrapText="0"/>
    </xf>
    <xf borderId="19" fillId="0" fontId="1" numFmtId="0" xfId="0" applyAlignment="1" applyBorder="1" applyFont="1">
      <alignment horizontal="center" shrinkToFit="0" vertical="bottom" wrapText="0"/>
    </xf>
    <xf borderId="30" fillId="0" fontId="1" numFmtId="0" xfId="0" applyAlignment="1" applyBorder="1" applyFont="1">
      <alignment horizontal="center" shrinkToFit="0" vertical="bottom" wrapText="0"/>
    </xf>
    <xf borderId="31" fillId="0" fontId="1" numFmtId="0" xfId="0" applyAlignment="1" applyBorder="1" applyFont="1">
      <alignment horizontal="center" shrinkToFit="0" vertical="bottom" wrapText="0"/>
    </xf>
    <xf borderId="32" fillId="0" fontId="1" numFmtId="0" xfId="0" applyAlignment="1" applyBorder="1" applyFont="1">
      <alignment shrinkToFit="0" vertical="bottom" wrapText="0"/>
    </xf>
    <xf borderId="33" fillId="0" fontId="1" numFmtId="2" xfId="0" applyAlignment="1" applyBorder="1" applyFont="1" applyNumberFormat="1">
      <alignment shrinkToFit="0" vertical="bottom" wrapText="0"/>
    </xf>
    <xf borderId="33" fillId="0" fontId="1" numFmtId="164" xfId="0" applyAlignment="1" applyBorder="1" applyFont="1" applyNumberFormat="1">
      <alignment horizontal="center" shrinkToFit="0" vertical="bottom" wrapText="0"/>
    </xf>
    <xf borderId="32" fillId="0" fontId="1" numFmtId="4" xfId="0" applyAlignment="1" applyBorder="1" applyFont="1" applyNumberFormat="1">
      <alignment horizontal="center" shrinkToFit="0" vertical="bottom" wrapText="0"/>
    </xf>
    <xf borderId="32" fillId="0" fontId="1" numFmtId="0" xfId="0" applyAlignment="1" applyBorder="1" applyFont="1">
      <alignment horizontal="center" shrinkToFit="0" vertical="bottom" wrapText="0"/>
    </xf>
    <xf borderId="34" fillId="0" fontId="1" numFmtId="2" xfId="0" applyAlignment="1" applyBorder="1" applyFont="1" applyNumberFormat="1">
      <alignment horizontal="center" shrinkToFit="0" vertical="bottom" wrapText="0"/>
    </xf>
    <xf borderId="35" fillId="13" fontId="0" numFmtId="0" xfId="0" applyAlignment="1" applyBorder="1" applyFont="1">
      <alignment shrinkToFit="0" vertical="bottom" wrapText="0"/>
    </xf>
    <xf borderId="36" fillId="13" fontId="1" numFmtId="0" xfId="0" applyAlignment="1" applyBorder="1" applyFont="1">
      <alignment horizontal="center" shrinkToFit="0" vertical="bottom" wrapText="0"/>
    </xf>
    <xf borderId="37" fillId="13" fontId="1" numFmtId="0" xfId="0" applyAlignment="1" applyBorder="1" applyFont="1">
      <alignment horizontal="center" shrinkToFit="0" vertical="bottom" wrapText="0"/>
    </xf>
    <xf borderId="32" fillId="13" fontId="1" numFmtId="0" xfId="0" applyAlignment="1" applyBorder="1" applyFont="1">
      <alignment horizontal="center" shrinkToFit="0" vertical="bottom" wrapText="0"/>
    </xf>
    <xf borderId="32" fillId="13" fontId="1" numFmtId="2" xfId="0" applyAlignment="1" applyBorder="1" applyFont="1" applyNumberFormat="1">
      <alignment horizontal="center" shrinkToFit="0" vertical="bottom" wrapText="0"/>
    </xf>
    <xf borderId="32" fillId="13" fontId="1" numFmtId="164" xfId="0" applyAlignment="1" applyBorder="1" applyFont="1" applyNumberFormat="1">
      <alignment horizontal="center" shrinkToFit="0" vertical="bottom" wrapText="0"/>
    </xf>
    <xf borderId="32" fillId="13" fontId="1" numFmtId="4" xfId="0" applyAlignment="1" applyBorder="1" applyFont="1" applyNumberFormat="1">
      <alignment horizontal="center" shrinkToFit="0" vertical="bottom" wrapText="0"/>
    </xf>
    <xf borderId="34" fillId="13" fontId="1" numFmtId="2" xfId="0" applyAlignment="1" applyBorder="1" applyFont="1" applyNumberFormat="1">
      <alignment horizontal="center" shrinkToFit="0" vertical="bottom" wrapText="0"/>
    </xf>
    <xf borderId="7" fillId="13" fontId="0" numFmtId="0" xfId="0" applyAlignment="1" applyBorder="1" applyFont="1">
      <alignment shrinkToFit="0" vertical="bottom" wrapText="0"/>
    </xf>
    <xf borderId="7" fillId="13" fontId="1" numFmtId="16" xfId="0" applyAlignment="1" applyBorder="1" applyFont="1" applyNumberFormat="1">
      <alignment horizontal="center" shrinkToFit="0" vertical="bottom" wrapText="0"/>
    </xf>
    <xf borderId="7" fillId="0" fontId="0" numFmtId="2" xfId="0" applyAlignment="1" applyBorder="1" applyFont="1" applyNumberFormat="1">
      <alignment horizontal="center" shrinkToFit="0" vertical="bottom" wrapText="0"/>
    </xf>
    <xf borderId="7" fillId="0" fontId="0" numFmtId="4" xfId="0" applyAlignment="1" applyBorder="1" applyFont="1" applyNumberFormat="1">
      <alignment horizontal="center" shrinkToFit="0" vertical="bottom" wrapText="0"/>
    </xf>
    <xf borderId="7" fillId="13" fontId="1" numFmtId="16" xfId="0" applyAlignment="1" applyBorder="1" applyFont="1" applyNumberFormat="1">
      <alignment horizontal="center" readingOrder="0" shrinkToFit="0" vertical="bottom" wrapText="0"/>
    </xf>
    <xf borderId="7" fillId="15" fontId="0" numFmtId="0" xfId="0" applyAlignment="1" applyBorder="1" applyFont="1">
      <alignment horizontal="center" readingOrder="0" shrinkToFit="0" vertical="bottom" wrapText="0"/>
    </xf>
    <xf borderId="7" fillId="15" fontId="0" numFmtId="2" xfId="0" applyAlignment="1" applyBorder="1" applyFont="1" applyNumberFormat="1">
      <alignment horizontal="center" shrinkToFit="0" vertical="bottom" wrapText="0"/>
    </xf>
    <xf borderId="7" fillId="15" fontId="0" numFmtId="4" xfId="0" applyAlignment="1" applyBorder="1" applyFont="1" applyNumberFormat="1">
      <alignment horizontal="center" shrinkToFit="0" vertical="bottom" wrapText="0"/>
    </xf>
    <xf borderId="38" fillId="0" fontId="0" numFmtId="164" xfId="0" applyAlignment="1" applyBorder="1" applyFont="1" applyNumberFormat="1">
      <alignment horizontal="center" shrinkToFit="0" vertical="bottom" wrapText="0"/>
    </xf>
    <xf borderId="0" fillId="0" fontId="0" numFmtId="164" xfId="0" applyAlignment="1" applyFont="1" applyNumberFormat="1">
      <alignment horizontal="center" shrinkToFit="0" vertical="bottom" wrapText="0"/>
    </xf>
    <xf borderId="7" fillId="12" fontId="0" numFmtId="0" xfId="0" applyAlignment="1" applyBorder="1" applyFont="1">
      <alignment horizontal="center" readingOrder="0" shrinkToFit="0" vertical="bottom" wrapText="0"/>
    </xf>
    <xf borderId="7" fillId="0" fontId="0" numFmtId="0" xfId="0" applyAlignment="1" applyBorder="1" applyFont="1">
      <alignment horizontal="center" readingOrder="0" shrinkToFit="0" vertical="bottom" wrapText="0"/>
    </xf>
    <xf borderId="7" fillId="13" fontId="11" numFmtId="0" xfId="0" applyAlignment="1" applyBorder="1" applyFont="1">
      <alignment vertical="bottom"/>
    </xf>
    <xf borderId="39" fillId="15" fontId="0" numFmtId="0" xfId="0" applyAlignment="1" applyBorder="1" applyFont="1">
      <alignment shrinkToFit="0" vertical="bottom" wrapText="0"/>
    </xf>
    <xf borderId="1" fillId="15" fontId="0" numFmtId="0" xfId="0" applyAlignment="1" applyBorder="1" applyFont="1">
      <alignment shrinkToFit="0" vertical="bottom" wrapText="0"/>
    </xf>
    <xf borderId="0" fillId="15" fontId="0" numFmtId="0" xfId="0" applyAlignment="1" applyFont="1">
      <alignment shrinkToFit="0" vertical="bottom" wrapText="0"/>
    </xf>
    <xf borderId="7" fillId="13" fontId="11" numFmtId="0" xfId="0" applyAlignment="1" applyBorder="1" applyFont="1">
      <alignment readingOrder="0" vertical="bottom"/>
    </xf>
    <xf borderId="0" fillId="0" fontId="11" numFmtId="0" xfId="0" applyAlignment="1" applyFont="1">
      <alignment vertical="bottom"/>
    </xf>
    <xf borderId="40" fillId="0" fontId="1" numFmtId="0" xfId="0" applyAlignment="1" applyBorder="1" applyFont="1">
      <alignment horizontal="center" shrinkToFit="0" vertical="bottom" wrapText="0"/>
    </xf>
    <xf borderId="40" fillId="0" fontId="12" numFmtId="0" xfId="0" applyBorder="1" applyFont="1"/>
    <xf borderId="0" fillId="0" fontId="0" numFmtId="4" xfId="0" applyAlignment="1" applyFont="1" applyNumberFormat="1">
      <alignment shrinkToFit="0" vertical="bottom" wrapText="0"/>
    </xf>
    <xf borderId="41" fillId="0" fontId="5" numFmtId="0" xfId="0" applyAlignment="1" applyBorder="1" applyFont="1">
      <alignment horizontal="center" shrinkToFit="0" vertical="bottom" wrapText="0"/>
    </xf>
    <xf borderId="42" fillId="0" fontId="12" numFmtId="0" xfId="0" applyBorder="1" applyFont="1"/>
    <xf borderId="23" fillId="0" fontId="5" numFmtId="164" xfId="0" applyAlignment="1" applyBorder="1" applyFont="1" applyNumberFormat="1">
      <alignment horizontal="center" shrinkToFit="0" vertical="bottom" wrapText="0"/>
    </xf>
    <xf borderId="42" fillId="0" fontId="5" numFmtId="164" xfId="0" applyAlignment="1" applyBorder="1" applyFont="1" applyNumberFormat="1">
      <alignment horizontal="center" shrinkToFit="0" vertical="bottom" wrapText="0"/>
    </xf>
    <xf borderId="0" fillId="0" fontId="0" numFmtId="164" xfId="0" applyAlignment="1" applyFont="1" applyNumberFormat="1">
      <alignment shrinkToFit="0" vertical="bottom" wrapText="0"/>
    </xf>
    <xf borderId="1" fillId="12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INGRESO Y EGRESO EFECTIVO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6:E6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INGRESO Y EGRESO EFECTIV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0.71"/>
    <col customWidth="1" min="2" max="2" width="13.86"/>
    <col customWidth="1" min="3" max="3" width="14.71"/>
    <col customWidth="1" min="5" max="5" width="14.29"/>
    <col customWidth="1" min="6" max="6" width="1.0"/>
    <col customWidth="1" min="7" max="7" width="11.29"/>
    <col customWidth="1" min="8" max="8" width="52.43"/>
    <col customWidth="1" min="10" max="10" width="1.71"/>
    <col customWidth="1" min="11" max="11" width="0.71"/>
    <col customWidth="1" min="12" max="12" width="13.14"/>
    <col customWidth="1" min="13" max="13" width="11.43"/>
    <col customWidth="1" min="14" max="14" width="12.71"/>
    <col customWidth="1" min="15" max="15" width="13.86"/>
    <col customWidth="1" min="16" max="16" width="13.43"/>
    <col customWidth="1" min="17" max="17" width="28.14"/>
    <col customWidth="1" min="18" max="18" width="12.43"/>
    <col customWidth="1" min="19" max="27" width="10.0"/>
  </cols>
  <sheetData>
    <row r="1" ht="15.0" customHeight="1">
      <c r="A1" s="1" t="s">
        <v>0</v>
      </c>
      <c r="B1" s="1"/>
      <c r="C1" s="2">
        <f>E172</f>
        <v>1519056</v>
      </c>
      <c r="D1" s="3"/>
      <c r="E1" s="4" t="s">
        <v>1</v>
      </c>
      <c r="F1" s="5"/>
      <c r="G1" s="6"/>
      <c r="H1" s="7" t="s">
        <v>2</v>
      </c>
      <c r="I1" s="8"/>
      <c r="J1" s="8"/>
      <c r="K1" s="8"/>
      <c r="L1" s="9"/>
      <c r="M1" s="8"/>
      <c r="N1" s="9"/>
      <c r="O1" s="9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ht="12.0" customHeight="1">
      <c r="A2" s="11" t="s">
        <v>3</v>
      </c>
      <c r="B2" s="12"/>
      <c r="C2" s="13">
        <f>E170</f>
        <v>1127795</v>
      </c>
      <c r="D2" s="8"/>
      <c r="E2" s="8"/>
      <c r="F2" s="10"/>
      <c r="G2" s="14"/>
      <c r="J2" s="8"/>
      <c r="K2" s="8"/>
      <c r="L2" s="15" t="s">
        <v>4</v>
      </c>
      <c r="M2" s="9"/>
      <c r="N2" s="9"/>
      <c r="O2" s="9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ht="12.0" customHeight="1">
      <c r="A3" s="16" t="s">
        <v>5</v>
      </c>
      <c r="B3" s="16"/>
      <c r="C3" s="16">
        <f>E168</f>
        <v>2646851</v>
      </c>
      <c r="D3" s="9"/>
      <c r="E3" s="9"/>
      <c r="F3" s="10"/>
      <c r="H3" s="17" t="s">
        <v>6</v>
      </c>
      <c r="J3" s="8"/>
      <c r="K3" s="9"/>
      <c r="L3" s="18">
        <f>P483</f>
        <v>105300</v>
      </c>
      <c r="N3" s="9"/>
      <c r="O3" s="9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ht="12.0" customHeight="1">
      <c r="A4" s="10"/>
      <c r="B4" s="9"/>
      <c r="C4" s="9"/>
      <c r="D4" s="9"/>
      <c r="E4" s="9"/>
      <c r="F4" s="10"/>
      <c r="G4" s="14"/>
      <c r="H4" s="19">
        <f>H484</f>
        <v>98372.54</v>
      </c>
      <c r="I4" s="8"/>
      <c r="J4" s="8"/>
      <c r="K4" s="9"/>
      <c r="L4" s="9"/>
      <c r="M4" s="8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ht="12.0" customHeight="1">
      <c r="A5" s="10"/>
      <c r="B5" s="20">
        <f t="shared" ref="B5:E5" si="1">B166</f>
        <v>1230246</v>
      </c>
      <c r="C5" s="20">
        <f t="shared" si="1"/>
        <v>1416605</v>
      </c>
      <c r="D5" s="20">
        <f t="shared" si="1"/>
        <v>1127795</v>
      </c>
      <c r="E5" s="20">
        <f t="shared" si="1"/>
        <v>1993105.01</v>
      </c>
      <c r="F5" s="10"/>
      <c r="G5" s="14"/>
      <c r="I5" s="20">
        <f>I480</f>
        <v>1894732.47</v>
      </c>
      <c r="J5" s="8"/>
      <c r="K5" s="9" t="s">
        <v>7</v>
      </c>
      <c r="L5" s="21">
        <f>SUM(L485)</f>
        <v>0</v>
      </c>
      <c r="M5" s="21">
        <f>SUM(M483)</f>
        <v>0</v>
      </c>
      <c r="N5" s="9"/>
      <c r="O5" s="9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ht="12.0" customHeight="1">
      <c r="A6" s="22" t="s">
        <v>8</v>
      </c>
      <c r="B6" s="23" t="s">
        <v>9</v>
      </c>
      <c r="C6" s="24" t="s">
        <v>10</v>
      </c>
      <c r="D6" s="25" t="s">
        <v>11</v>
      </c>
      <c r="E6" s="26" t="s">
        <v>12</v>
      </c>
      <c r="F6" s="27"/>
      <c r="G6" s="28" t="s">
        <v>8</v>
      </c>
      <c r="H6" s="28" t="s">
        <v>13</v>
      </c>
      <c r="I6" s="28" t="s">
        <v>14</v>
      </c>
      <c r="J6" s="29"/>
      <c r="K6" s="30"/>
      <c r="L6" s="31" t="s">
        <v>15</v>
      </c>
      <c r="M6" s="31" t="s">
        <v>16</v>
      </c>
      <c r="N6" s="31" t="s">
        <v>17</v>
      </c>
      <c r="O6" s="9"/>
      <c r="P6" s="31" t="s">
        <v>4</v>
      </c>
      <c r="Q6" s="32" t="str">
        <f>IF(COUNTIF(H7,"*vale*"),MID(#REF!,5,70),"")</f>
        <v/>
      </c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2.0" customHeight="1">
      <c r="A7" s="33" t="s">
        <v>18</v>
      </c>
      <c r="B7" s="34"/>
      <c r="C7" s="35"/>
      <c r="D7" s="36"/>
      <c r="E7" s="37">
        <v>474049.01</v>
      </c>
      <c r="F7" s="38"/>
      <c r="G7" s="39"/>
      <c r="H7" s="40"/>
      <c r="I7" s="29"/>
      <c r="J7" s="29"/>
      <c r="K7" s="30"/>
      <c r="L7" s="41"/>
      <c r="M7" s="42"/>
      <c r="N7" s="9"/>
      <c r="O7" s="9"/>
      <c r="P7" s="43" t="str">
        <f t="shared" ref="P7:P481" si="2">IF(COUNTIF(H7,"*vale*"),I7,"")</f>
        <v/>
      </c>
      <c r="Q7" s="32" t="str">
        <f t="shared" ref="Q7:Q481" si="3">IF(COUNTIF(H7,"*vale*"),MID(H7,5,70),"")</f>
        <v/>
      </c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12.0" customHeight="1">
      <c r="A8" s="44"/>
      <c r="B8" s="45"/>
      <c r="C8" s="46"/>
      <c r="D8" s="47"/>
      <c r="E8" s="48"/>
      <c r="F8" s="38"/>
      <c r="G8" s="39"/>
      <c r="H8" s="49"/>
      <c r="I8" s="29"/>
      <c r="J8" s="29"/>
      <c r="K8" s="30"/>
      <c r="L8" s="50"/>
      <c r="M8" s="42"/>
      <c r="N8" s="9"/>
      <c r="O8" s="9"/>
      <c r="P8" s="43" t="str">
        <f t="shared" si="2"/>
        <v/>
      </c>
      <c r="Q8" s="32" t="str">
        <f t="shared" si="3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12.0" customHeight="1">
      <c r="A9" s="44"/>
      <c r="B9" s="45"/>
      <c r="C9" s="46"/>
      <c r="D9" s="47"/>
      <c r="E9" s="51"/>
      <c r="F9" s="38"/>
      <c r="G9" s="39"/>
      <c r="H9" s="49"/>
      <c r="I9" s="29"/>
      <c r="J9" s="29"/>
      <c r="K9" s="47"/>
      <c r="L9" s="41"/>
      <c r="M9" s="42"/>
      <c r="N9" s="52"/>
      <c r="O9" s="9"/>
      <c r="P9" s="43" t="str">
        <f t="shared" si="2"/>
        <v/>
      </c>
      <c r="Q9" s="32" t="str">
        <f t="shared" si="3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12.0" customHeight="1">
      <c r="A10" s="53"/>
      <c r="B10" s="45"/>
      <c r="C10" s="46"/>
      <c r="D10" s="47"/>
      <c r="E10" s="54"/>
      <c r="F10" s="38"/>
      <c r="G10" s="39"/>
      <c r="H10" s="49"/>
      <c r="I10" s="29"/>
      <c r="J10" s="29"/>
      <c r="K10" s="30"/>
      <c r="L10" s="41"/>
      <c r="M10" s="42"/>
      <c r="N10" s="9"/>
      <c r="O10" s="55"/>
      <c r="P10" s="43" t="str">
        <f t="shared" si="2"/>
        <v/>
      </c>
      <c r="Q10" s="32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12.0" customHeight="1">
      <c r="A11" s="53"/>
      <c r="B11" s="45"/>
      <c r="C11" s="46"/>
      <c r="D11" s="47"/>
      <c r="E11" s="51"/>
      <c r="F11" s="38"/>
      <c r="G11" s="49"/>
      <c r="H11" s="49"/>
      <c r="I11" s="30"/>
      <c r="J11" s="30"/>
      <c r="K11" s="30"/>
      <c r="L11" s="50"/>
      <c r="M11" s="42"/>
      <c r="N11" s="9"/>
      <c r="O11" s="55"/>
      <c r="P11" s="43" t="str">
        <f t="shared" si="2"/>
        <v/>
      </c>
      <c r="Q11" s="32" t="str">
        <f t="shared" si="3"/>
        <v/>
      </c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ht="12.0" customHeight="1">
      <c r="A12" s="53"/>
      <c r="B12" s="45"/>
      <c r="C12" s="46"/>
      <c r="D12" s="47"/>
      <c r="E12" s="51"/>
      <c r="F12" s="38"/>
      <c r="G12" s="39"/>
      <c r="H12" s="49"/>
      <c r="I12" s="30"/>
      <c r="J12" s="30"/>
      <c r="K12" s="30"/>
      <c r="L12" s="50"/>
      <c r="M12" s="42"/>
      <c r="N12" s="55"/>
      <c r="O12" s="9"/>
      <c r="P12" s="43" t="str">
        <f t="shared" si="2"/>
        <v/>
      </c>
      <c r="Q12" s="32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ht="12.0" customHeight="1">
      <c r="A13" s="53"/>
      <c r="B13" s="45"/>
      <c r="C13" s="46"/>
      <c r="D13" s="47"/>
      <c r="E13" s="51"/>
      <c r="F13" s="38"/>
      <c r="G13" s="39"/>
      <c r="H13" s="49"/>
      <c r="I13" s="30"/>
      <c r="J13" s="30"/>
      <c r="K13" s="30"/>
      <c r="L13" s="50"/>
      <c r="M13" s="42"/>
      <c r="N13" s="9"/>
      <c r="O13" s="9"/>
      <c r="P13" s="43" t="str">
        <f t="shared" si="2"/>
        <v/>
      </c>
      <c r="Q13" s="32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ht="12.0" customHeight="1">
      <c r="A14" s="53"/>
      <c r="B14" s="45"/>
      <c r="C14" s="56"/>
      <c r="D14" s="30"/>
      <c r="E14" s="51"/>
      <c r="F14" s="38"/>
      <c r="G14" s="39"/>
      <c r="H14" s="49"/>
      <c r="I14" s="30"/>
      <c r="J14" s="30"/>
      <c r="K14" s="30"/>
      <c r="L14" s="50"/>
      <c r="M14" s="57"/>
      <c r="N14" s="9"/>
      <c r="O14" s="55"/>
      <c r="P14" s="43" t="str">
        <f t="shared" si="2"/>
        <v/>
      </c>
      <c r="Q14" s="32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ht="12.0" customHeight="1">
      <c r="A15" s="58"/>
      <c r="B15" s="59"/>
      <c r="C15" s="56"/>
      <c r="D15" s="30"/>
      <c r="E15" s="51"/>
      <c r="F15" s="38"/>
      <c r="G15" s="39"/>
      <c r="H15" s="49"/>
      <c r="I15" s="30"/>
      <c r="J15" s="30"/>
      <c r="K15" s="29"/>
      <c r="L15" s="60"/>
      <c r="M15" s="61"/>
      <c r="N15" s="9"/>
      <c r="O15" s="62"/>
      <c r="P15" s="43" t="str">
        <f t="shared" si="2"/>
        <v/>
      </c>
      <c r="Q15" s="32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ht="12.0" customHeight="1">
      <c r="A16" s="63"/>
      <c r="B16" s="59"/>
      <c r="C16" s="56"/>
      <c r="D16" s="30"/>
      <c r="E16" s="51"/>
      <c r="F16" s="38"/>
      <c r="G16" s="39"/>
      <c r="H16" s="49"/>
      <c r="I16" s="30"/>
      <c r="J16" s="30"/>
      <c r="K16" s="29"/>
      <c r="L16" s="64"/>
      <c r="M16" s="65"/>
      <c r="N16" s="9"/>
      <c r="O16" s="55"/>
      <c r="P16" s="43" t="str">
        <f t="shared" si="2"/>
        <v/>
      </c>
      <c r="Q16" s="32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ht="12.0" customHeight="1">
      <c r="A17" s="66">
        <v>44317.0</v>
      </c>
      <c r="B17" s="67">
        <v>151410.0</v>
      </c>
      <c r="C17" s="68">
        <v>105130.0</v>
      </c>
      <c r="D17" s="69">
        <v>162360.0</v>
      </c>
      <c r="E17" s="51">
        <f t="shared" ref="E17:E18" si="4">B17+C17-D17</f>
        <v>94180</v>
      </c>
      <c r="F17" s="38"/>
      <c r="G17" s="70">
        <v>44317.0</v>
      </c>
      <c r="H17" s="71" t="s">
        <v>19</v>
      </c>
      <c r="I17" s="72">
        <v>3000.0</v>
      </c>
      <c r="J17" s="73"/>
      <c r="K17" s="29"/>
      <c r="L17" s="64"/>
      <c r="M17" s="65"/>
      <c r="N17" s="9"/>
      <c r="P17" s="43">
        <f t="shared" si="2"/>
        <v>3000</v>
      </c>
      <c r="Q17" s="32" t="str">
        <f t="shared" si="3"/>
        <v> ramon segovia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ht="12.0" customHeight="1">
      <c r="A18" s="66">
        <v>44318.0</v>
      </c>
      <c r="B18" s="67">
        <v>98100.0</v>
      </c>
      <c r="C18" s="74">
        <v>190260.0</v>
      </c>
      <c r="D18" s="69">
        <v>95250.0</v>
      </c>
      <c r="E18" s="51">
        <f t="shared" si="4"/>
        <v>193110</v>
      </c>
      <c r="F18" s="38"/>
      <c r="G18" s="75">
        <v>44318.0</v>
      </c>
      <c r="H18" s="76" t="s">
        <v>20</v>
      </c>
      <c r="I18" s="69">
        <v>1500.0</v>
      </c>
      <c r="J18" s="30"/>
      <c r="K18" s="29"/>
      <c r="L18" s="64"/>
      <c r="M18" s="77"/>
      <c r="N18" s="9"/>
      <c r="O18" s="55"/>
      <c r="P18" s="43">
        <f t="shared" si="2"/>
        <v>1500</v>
      </c>
      <c r="Q18" s="32" t="str">
        <f t="shared" si="3"/>
        <v> carlos reyes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ht="12.0" customHeight="1">
      <c r="A19" s="66">
        <v>44319.0</v>
      </c>
      <c r="B19" s="67">
        <v>31620.0</v>
      </c>
      <c r="C19" s="74">
        <v>33510.0</v>
      </c>
      <c r="D19" s="69">
        <v>17400.0</v>
      </c>
      <c r="E19" s="78">
        <v>47730.0</v>
      </c>
      <c r="F19" s="38"/>
      <c r="G19" s="39"/>
      <c r="H19" s="76" t="s">
        <v>21</v>
      </c>
      <c r="I19" s="69">
        <v>1000.0</v>
      </c>
      <c r="J19" s="30"/>
      <c r="K19" s="29"/>
      <c r="L19" s="79"/>
      <c r="M19" s="77"/>
      <c r="N19" s="9"/>
      <c r="O19" s="55"/>
      <c r="P19" s="43">
        <f t="shared" si="2"/>
        <v>1000</v>
      </c>
      <c r="Q19" s="32" t="str">
        <f t="shared" si="3"/>
        <v> nicolas correa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12.0" customHeight="1">
      <c r="A20" s="80">
        <v>44320.0</v>
      </c>
      <c r="B20" s="81">
        <v>13830.0</v>
      </c>
      <c r="C20" s="82">
        <v>24280.0</v>
      </c>
      <c r="D20" s="83">
        <v>8340.0</v>
      </c>
      <c r="E20" s="51">
        <f t="shared" ref="E20:E165" si="5">B20+C20-D20</f>
        <v>29770</v>
      </c>
      <c r="F20" s="38"/>
      <c r="G20" s="75">
        <v>44317.0</v>
      </c>
      <c r="H20" s="76" t="s">
        <v>22</v>
      </c>
      <c r="I20" s="69">
        <v>50118.75</v>
      </c>
      <c r="J20" s="30"/>
      <c r="K20" s="29"/>
      <c r="L20" s="64"/>
      <c r="M20" s="65"/>
      <c r="N20" s="9"/>
      <c r="O20" s="55"/>
      <c r="P20" s="43" t="str">
        <f t="shared" si="2"/>
        <v/>
      </c>
      <c r="Q20" s="32" t="str">
        <f t="shared" si="3"/>
        <v/>
      </c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ht="12.0" customHeight="1">
      <c r="A21" s="80">
        <v>44321.0</v>
      </c>
      <c r="B21" s="67">
        <v>27800.0</v>
      </c>
      <c r="C21" s="74">
        <v>16710.0</v>
      </c>
      <c r="D21" s="83">
        <v>25130.0</v>
      </c>
      <c r="E21" s="51">
        <f t="shared" si="5"/>
        <v>19380</v>
      </c>
      <c r="F21" s="38"/>
      <c r="G21" s="39"/>
      <c r="H21" s="76" t="s">
        <v>23</v>
      </c>
      <c r="I21" s="69">
        <v>8075.0</v>
      </c>
      <c r="J21" s="30"/>
      <c r="K21" s="29"/>
      <c r="L21" s="64"/>
      <c r="M21" s="65"/>
      <c r="N21" s="9"/>
      <c r="O21" s="9"/>
      <c r="P21" s="43" t="str">
        <f t="shared" si="2"/>
        <v/>
      </c>
      <c r="Q21" s="32" t="str">
        <f t="shared" si="3"/>
        <v/>
      </c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12.0" customHeight="1">
      <c r="A22" s="80">
        <v>44322.0</v>
      </c>
      <c r="B22" s="81">
        <v>28290.0</v>
      </c>
      <c r="C22" s="82">
        <v>26430.0</v>
      </c>
      <c r="D22" s="84">
        <v>20150.0</v>
      </c>
      <c r="E22" s="51">
        <f t="shared" si="5"/>
        <v>34570</v>
      </c>
      <c r="F22" s="38"/>
      <c r="G22" s="75">
        <v>44319.0</v>
      </c>
      <c r="H22" s="76" t="s">
        <v>23</v>
      </c>
      <c r="I22" s="69">
        <v>2655.0</v>
      </c>
      <c r="J22" s="30"/>
      <c r="K22" s="29"/>
      <c r="L22" s="64"/>
      <c r="M22" s="65"/>
      <c r="N22" s="9"/>
      <c r="O22" s="9"/>
      <c r="P22" s="43" t="str">
        <f t="shared" si="2"/>
        <v/>
      </c>
      <c r="Q22" s="32" t="str">
        <f t="shared" si="3"/>
        <v/>
      </c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ht="12.0" customHeight="1">
      <c r="A23" s="80">
        <v>44323.0</v>
      </c>
      <c r="B23" s="85">
        <v>55955.0</v>
      </c>
      <c r="C23" s="86">
        <v>34350.0</v>
      </c>
      <c r="D23" s="87">
        <v>53285.0</v>
      </c>
      <c r="E23" s="51">
        <f t="shared" si="5"/>
        <v>37020</v>
      </c>
      <c r="F23" s="38"/>
      <c r="G23" s="39"/>
      <c r="H23" s="76" t="s">
        <v>24</v>
      </c>
      <c r="I23" s="69">
        <v>8900.0</v>
      </c>
      <c r="J23" s="30"/>
      <c r="K23" s="29"/>
      <c r="L23" s="64"/>
      <c r="M23" s="65"/>
      <c r="N23" s="9"/>
      <c r="O23" s="9"/>
      <c r="P23" s="43" t="str">
        <f t="shared" si="2"/>
        <v/>
      </c>
      <c r="Q23" s="32" t="str">
        <f t="shared" si="3"/>
        <v/>
      </c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ht="12.0" customHeight="1">
      <c r="A24" s="80">
        <v>44324.0</v>
      </c>
      <c r="B24" s="67">
        <v>105390.0</v>
      </c>
      <c r="C24" s="74">
        <v>84650.0</v>
      </c>
      <c r="D24" s="83">
        <v>107130.0</v>
      </c>
      <c r="E24" s="88">
        <f t="shared" si="5"/>
        <v>82910</v>
      </c>
      <c r="F24" s="38"/>
      <c r="G24" s="39"/>
      <c r="H24" s="76" t="s">
        <v>25</v>
      </c>
      <c r="I24" s="69">
        <v>6180.0</v>
      </c>
      <c r="J24" s="30"/>
      <c r="K24" s="29"/>
      <c r="L24" s="64"/>
      <c r="M24" s="89"/>
      <c r="N24" s="9"/>
      <c r="O24" s="9"/>
      <c r="P24" s="43" t="str">
        <f t="shared" si="2"/>
        <v/>
      </c>
      <c r="Q24" s="32" t="str">
        <f t="shared" si="3"/>
        <v/>
      </c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ht="12.0" customHeight="1">
      <c r="A25" s="80">
        <v>44325.0</v>
      </c>
      <c r="B25" s="67">
        <v>130600.0</v>
      </c>
      <c r="C25" s="74">
        <v>173510.0</v>
      </c>
      <c r="D25" s="83">
        <v>116600.0</v>
      </c>
      <c r="E25" s="88">
        <f t="shared" si="5"/>
        <v>187510</v>
      </c>
      <c r="F25" s="38"/>
      <c r="G25" s="75">
        <v>44319.0</v>
      </c>
      <c r="H25" s="76" t="s">
        <v>26</v>
      </c>
      <c r="I25" s="69">
        <v>500000.0</v>
      </c>
      <c r="J25" s="30"/>
      <c r="K25" s="29"/>
      <c r="L25" s="79"/>
      <c r="M25" s="89"/>
      <c r="N25" s="9"/>
      <c r="O25" s="9"/>
      <c r="P25" s="43" t="str">
        <f t="shared" si="2"/>
        <v/>
      </c>
      <c r="Q25" s="32" t="str">
        <f t="shared" si="3"/>
        <v/>
      </c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ht="12.0" customHeight="1">
      <c r="A26" s="80">
        <v>44326.0</v>
      </c>
      <c r="B26" s="67">
        <v>37680.0</v>
      </c>
      <c r="C26" s="74">
        <v>25830.0</v>
      </c>
      <c r="D26" s="83">
        <v>34150.0</v>
      </c>
      <c r="E26" s="88">
        <f t="shared" si="5"/>
        <v>29360</v>
      </c>
      <c r="F26" s="38"/>
      <c r="G26" s="39"/>
      <c r="H26" s="90" t="s">
        <v>27</v>
      </c>
      <c r="I26" s="91">
        <v>3050.26</v>
      </c>
      <c r="J26" s="30"/>
      <c r="K26" s="29"/>
      <c r="L26" s="64"/>
      <c r="M26" s="89"/>
      <c r="N26" s="9"/>
      <c r="O26" s="9"/>
      <c r="P26" s="43" t="str">
        <f t="shared" si="2"/>
        <v/>
      </c>
      <c r="Q26" s="32" t="str">
        <f t="shared" si="3"/>
        <v/>
      </c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ht="12.0" customHeight="1">
      <c r="A27" s="92">
        <v>44327.0</v>
      </c>
      <c r="B27" s="67">
        <v>14990.0</v>
      </c>
      <c r="C27" s="74">
        <v>20820.0</v>
      </c>
      <c r="D27" s="83">
        <v>12320.0</v>
      </c>
      <c r="E27" s="88">
        <f t="shared" si="5"/>
        <v>23490</v>
      </c>
      <c r="F27" s="38"/>
      <c r="G27" s="75">
        <v>44319.0</v>
      </c>
      <c r="H27" s="76" t="s">
        <v>28</v>
      </c>
      <c r="I27" s="69">
        <v>1000.0</v>
      </c>
      <c r="J27" s="30"/>
      <c r="K27" s="29"/>
      <c r="L27" s="64"/>
      <c r="M27" s="89"/>
      <c r="N27" s="9"/>
      <c r="O27" s="9"/>
      <c r="P27" s="43">
        <f t="shared" si="2"/>
        <v>1000</v>
      </c>
      <c r="Q27" s="32" t="str">
        <f t="shared" si="3"/>
        <v> orellano alexis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ht="12.0" customHeight="1">
      <c r="A28" s="80">
        <v>44328.0</v>
      </c>
      <c r="B28" s="67">
        <v>29515.0</v>
      </c>
      <c r="C28" s="74">
        <v>28605.0</v>
      </c>
      <c r="D28" s="83">
        <v>26845.0</v>
      </c>
      <c r="E28" s="88">
        <f t="shared" si="5"/>
        <v>31275</v>
      </c>
      <c r="F28" s="38"/>
      <c r="G28" s="39"/>
      <c r="H28" s="76" t="s">
        <v>29</v>
      </c>
      <c r="I28" s="69">
        <v>1000.0</v>
      </c>
      <c r="J28" s="30"/>
      <c r="K28" s="29"/>
      <c r="L28" s="64"/>
      <c r="M28" s="89"/>
      <c r="N28" s="9"/>
      <c r="O28" s="9"/>
      <c r="P28" s="43">
        <f t="shared" si="2"/>
        <v>1000</v>
      </c>
      <c r="Q28" s="32" t="str">
        <f t="shared" si="3"/>
        <v> adrian gonzalez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ht="12.0" customHeight="1">
      <c r="A29" s="80">
        <v>44329.0</v>
      </c>
      <c r="B29" s="67">
        <v>44040.0</v>
      </c>
      <c r="C29" s="74">
        <v>48110.0</v>
      </c>
      <c r="D29" s="83">
        <v>31790.0</v>
      </c>
      <c r="E29" s="88">
        <f t="shared" si="5"/>
        <v>60360</v>
      </c>
      <c r="F29" s="38"/>
      <c r="G29" s="75">
        <v>44320.0</v>
      </c>
      <c r="H29" s="76" t="s">
        <v>22</v>
      </c>
      <c r="I29" s="69">
        <v>27581.52</v>
      </c>
      <c r="J29" s="30"/>
      <c r="K29" s="29"/>
      <c r="L29" s="64"/>
      <c r="M29" s="89"/>
      <c r="N29" s="9"/>
      <c r="O29" s="9"/>
      <c r="P29" s="43" t="str">
        <f t="shared" si="2"/>
        <v/>
      </c>
      <c r="Q29" s="32" t="str">
        <f t="shared" si="3"/>
        <v/>
      </c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ht="12.0" customHeight="1">
      <c r="A30" s="80">
        <v>44330.0</v>
      </c>
      <c r="B30" s="67">
        <v>47540.0</v>
      </c>
      <c r="C30" s="74">
        <v>34595.0</v>
      </c>
      <c r="D30" s="83">
        <v>29570.0</v>
      </c>
      <c r="E30" s="88">
        <f t="shared" si="5"/>
        <v>52565</v>
      </c>
      <c r="F30" s="38"/>
      <c r="G30" s="39"/>
      <c r="H30" s="76" t="s">
        <v>30</v>
      </c>
      <c r="I30" s="69">
        <v>1650.0</v>
      </c>
      <c r="J30" s="30"/>
      <c r="K30" s="29"/>
      <c r="L30" s="64"/>
      <c r="M30" s="89"/>
      <c r="N30" s="9"/>
      <c r="O30" s="9"/>
      <c r="P30" s="43" t="str">
        <f t="shared" si="2"/>
        <v/>
      </c>
      <c r="Q30" s="32" t="str">
        <f t="shared" si="3"/>
        <v/>
      </c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12.0" customHeight="1">
      <c r="A31" s="80">
        <v>44331.0</v>
      </c>
      <c r="B31" s="67">
        <v>110560.0</v>
      </c>
      <c r="C31" s="74">
        <v>129530.0</v>
      </c>
      <c r="D31" s="83">
        <v>112990.0</v>
      </c>
      <c r="E31" s="88">
        <f t="shared" si="5"/>
        <v>127100</v>
      </c>
      <c r="F31" s="38"/>
      <c r="G31" s="39"/>
      <c r="H31" s="76" t="s">
        <v>31</v>
      </c>
      <c r="I31" s="69">
        <v>15321.0</v>
      </c>
      <c r="J31" s="30"/>
      <c r="K31" s="29"/>
      <c r="L31" s="64"/>
      <c r="M31" s="89"/>
      <c r="N31" s="9"/>
      <c r="O31" s="9"/>
      <c r="P31" s="43" t="str">
        <f t="shared" si="2"/>
        <v/>
      </c>
      <c r="Q31" s="32" t="str">
        <f t="shared" si="3"/>
        <v/>
      </c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12.0" customHeight="1">
      <c r="A32" s="80">
        <v>44332.0</v>
      </c>
      <c r="B32" s="67">
        <v>90400.0</v>
      </c>
      <c r="C32" s="93">
        <v>168740.0</v>
      </c>
      <c r="D32" s="83">
        <v>87320.0</v>
      </c>
      <c r="E32" s="88">
        <f t="shared" si="5"/>
        <v>171820</v>
      </c>
      <c r="F32" s="38"/>
      <c r="G32" s="75">
        <v>44320.0</v>
      </c>
      <c r="H32" s="76" t="s">
        <v>32</v>
      </c>
      <c r="I32" s="69">
        <v>670.0</v>
      </c>
      <c r="J32" s="30"/>
      <c r="K32" s="29"/>
      <c r="L32" s="64"/>
      <c r="M32" s="89"/>
      <c r="N32" s="9"/>
      <c r="O32" s="9"/>
      <c r="P32" s="43" t="str">
        <f t="shared" si="2"/>
        <v/>
      </c>
      <c r="Q32" s="32" t="str">
        <f t="shared" si="3"/>
        <v/>
      </c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ht="12.0" customHeight="1">
      <c r="A33" s="80">
        <v>44333.0</v>
      </c>
      <c r="B33" s="67">
        <v>17770.0</v>
      </c>
      <c r="C33" s="93">
        <v>26670.0</v>
      </c>
      <c r="D33" s="83">
        <v>15100.0</v>
      </c>
      <c r="E33" s="88">
        <f t="shared" si="5"/>
        <v>29340</v>
      </c>
      <c r="F33" s="38"/>
      <c r="G33" s="39"/>
      <c r="H33" s="76" t="s">
        <v>33</v>
      </c>
      <c r="I33" s="69">
        <v>700.0</v>
      </c>
      <c r="J33" s="30"/>
      <c r="K33" s="29"/>
      <c r="L33" s="64"/>
      <c r="M33" s="94"/>
      <c r="N33" s="9"/>
      <c r="O33" s="9"/>
      <c r="P33" s="43" t="str">
        <f t="shared" si="2"/>
        <v/>
      </c>
      <c r="Q33" s="32" t="str">
        <f t="shared" si="3"/>
        <v/>
      </c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ht="12.0" customHeight="1">
      <c r="A34" s="80">
        <v>44334.0</v>
      </c>
      <c r="B34" s="67">
        <v>31521.0</v>
      </c>
      <c r="C34" s="93">
        <v>58790.0</v>
      </c>
      <c r="D34" s="83">
        <v>29530.0</v>
      </c>
      <c r="E34" s="88">
        <f t="shared" si="5"/>
        <v>60781</v>
      </c>
      <c r="F34" s="38"/>
      <c r="G34" s="39"/>
      <c r="H34" s="76" t="s">
        <v>34</v>
      </c>
      <c r="I34" s="69">
        <v>395.0</v>
      </c>
      <c r="J34" s="30"/>
      <c r="K34" s="29"/>
      <c r="L34" s="64"/>
      <c r="M34" s="89"/>
      <c r="N34" s="9"/>
      <c r="O34" s="9"/>
      <c r="P34" s="43" t="str">
        <f t="shared" si="2"/>
        <v/>
      </c>
      <c r="Q34" s="32" t="str">
        <f t="shared" si="3"/>
        <v/>
      </c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ht="12.0" customHeight="1">
      <c r="A35" s="80">
        <v>44335.0</v>
      </c>
      <c r="B35" s="67">
        <v>19420.0</v>
      </c>
      <c r="C35" s="74">
        <v>23830.0</v>
      </c>
      <c r="D35" s="83">
        <v>15750.0</v>
      </c>
      <c r="E35" s="88">
        <f t="shared" si="5"/>
        <v>27500</v>
      </c>
      <c r="F35" s="38"/>
      <c r="G35" s="95"/>
      <c r="H35" s="76" t="s">
        <v>35</v>
      </c>
      <c r="I35" s="69">
        <v>120.0</v>
      </c>
      <c r="J35" s="30"/>
      <c r="K35" s="29"/>
      <c r="L35" s="64"/>
      <c r="M35" s="89"/>
      <c r="N35" s="9"/>
      <c r="O35" s="9"/>
      <c r="P35" s="43" t="str">
        <f t="shared" si="2"/>
        <v/>
      </c>
      <c r="Q35" s="32" t="str">
        <f t="shared" si="3"/>
        <v/>
      </c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ht="12.0" customHeight="1">
      <c r="A36" s="80">
        <v>44336.0</v>
      </c>
      <c r="B36" s="67">
        <v>25890.0</v>
      </c>
      <c r="C36" s="74">
        <v>28250.0</v>
      </c>
      <c r="D36" s="83">
        <v>21360.0</v>
      </c>
      <c r="E36" s="88">
        <f t="shared" si="5"/>
        <v>32780</v>
      </c>
      <c r="F36" s="38"/>
      <c r="G36" s="95"/>
      <c r="H36" s="76" t="s">
        <v>35</v>
      </c>
      <c r="I36" s="69">
        <v>500.0</v>
      </c>
      <c r="J36" s="30"/>
      <c r="K36" s="29"/>
      <c r="L36" s="64"/>
      <c r="M36" s="89"/>
      <c r="N36" s="9"/>
      <c r="O36" s="9"/>
      <c r="P36" s="43" t="str">
        <f t="shared" si="2"/>
        <v/>
      </c>
      <c r="Q36" s="32" t="str">
        <f t="shared" si="3"/>
        <v/>
      </c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ht="12.0" customHeight="1">
      <c r="A37" s="80">
        <v>44337.0</v>
      </c>
      <c r="B37" s="96">
        <v>25655.0</v>
      </c>
      <c r="C37" s="97">
        <v>34060.0</v>
      </c>
      <c r="D37" s="98">
        <v>24275.0</v>
      </c>
      <c r="E37" s="99">
        <f t="shared" si="5"/>
        <v>35440</v>
      </c>
      <c r="F37" s="38"/>
      <c r="G37" s="100">
        <v>44321.0</v>
      </c>
      <c r="H37" s="101" t="s">
        <v>23</v>
      </c>
      <c r="I37" s="102">
        <v>830.0</v>
      </c>
      <c r="J37" s="30"/>
      <c r="K37" s="29"/>
      <c r="L37" s="64"/>
      <c r="M37" s="89"/>
      <c r="N37" s="9"/>
      <c r="O37" s="9"/>
      <c r="P37" s="43" t="str">
        <f t="shared" si="2"/>
        <v/>
      </c>
      <c r="Q37" s="32" t="str">
        <f t="shared" si="3"/>
        <v/>
      </c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12.0" customHeight="1">
      <c r="A38" s="80">
        <v>44338.0</v>
      </c>
      <c r="B38" s="96">
        <v>8300.0</v>
      </c>
      <c r="C38" s="97">
        <v>8550.0</v>
      </c>
      <c r="D38" s="98">
        <v>8300.0</v>
      </c>
      <c r="E38" s="99">
        <f t="shared" si="5"/>
        <v>8550</v>
      </c>
      <c r="F38" s="38"/>
      <c r="G38" s="103"/>
      <c r="H38" s="101" t="s">
        <v>36</v>
      </c>
      <c r="I38" s="102">
        <v>2270.0</v>
      </c>
      <c r="J38" s="30"/>
      <c r="K38" s="29"/>
      <c r="L38" s="64"/>
      <c r="M38" s="89"/>
      <c r="N38" s="9"/>
      <c r="O38" s="9"/>
      <c r="P38" s="43" t="str">
        <f t="shared" si="2"/>
        <v/>
      </c>
      <c r="Q38" s="32" t="str">
        <f t="shared" si="3"/>
        <v/>
      </c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12.0" customHeight="1">
      <c r="A39" s="80">
        <v>44339.0</v>
      </c>
      <c r="B39" s="96">
        <v>22920.0</v>
      </c>
      <c r="C39" s="97">
        <v>19270.0</v>
      </c>
      <c r="D39" s="98">
        <v>22920.0</v>
      </c>
      <c r="E39" s="99">
        <f t="shared" si="5"/>
        <v>19270</v>
      </c>
      <c r="F39" s="38"/>
      <c r="G39" s="103"/>
      <c r="H39" s="101" t="s">
        <v>37</v>
      </c>
      <c r="I39" s="102">
        <v>1000.0</v>
      </c>
      <c r="J39" s="30"/>
      <c r="K39" s="29"/>
      <c r="L39" s="64"/>
      <c r="M39" s="89"/>
      <c r="N39" s="9"/>
      <c r="O39" s="9"/>
      <c r="P39" s="43">
        <f t="shared" si="2"/>
        <v>1000</v>
      </c>
      <c r="Q39" s="32" t="str">
        <f t="shared" si="3"/>
        <v> lore</v>
      </c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ht="12.0" customHeight="1">
      <c r="A40" s="80">
        <v>44340.0</v>
      </c>
      <c r="B40" s="96">
        <v>0.0</v>
      </c>
      <c r="C40" s="97">
        <v>4280.0</v>
      </c>
      <c r="D40" s="98">
        <v>0.0</v>
      </c>
      <c r="E40" s="99">
        <f t="shared" si="5"/>
        <v>4280</v>
      </c>
      <c r="F40" s="38"/>
      <c r="G40" s="100">
        <v>44321.0</v>
      </c>
      <c r="H40" s="101" t="s">
        <v>38</v>
      </c>
      <c r="I40" s="102">
        <v>100.0</v>
      </c>
      <c r="J40" s="30"/>
      <c r="K40" s="29"/>
      <c r="L40" s="64"/>
      <c r="M40" s="89"/>
      <c r="N40" s="9"/>
      <c r="O40" s="9"/>
      <c r="P40" s="43" t="str">
        <f t="shared" si="2"/>
        <v/>
      </c>
      <c r="Q40" s="32" t="str">
        <f t="shared" si="3"/>
        <v/>
      </c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2.0" customHeight="1">
      <c r="A41" s="80">
        <v>44341.0</v>
      </c>
      <c r="B41" s="96">
        <v>25290.0</v>
      </c>
      <c r="C41" s="97">
        <v>17950.0</v>
      </c>
      <c r="D41" s="98">
        <v>21820.0</v>
      </c>
      <c r="E41" s="99">
        <f t="shared" si="5"/>
        <v>21420</v>
      </c>
      <c r="F41" s="38"/>
      <c r="G41" s="103"/>
      <c r="H41" s="101" t="s">
        <v>39</v>
      </c>
      <c r="I41" s="102">
        <v>179.9</v>
      </c>
      <c r="J41" s="30"/>
      <c r="K41" s="29"/>
      <c r="L41" s="64"/>
      <c r="M41" s="89"/>
      <c r="N41" s="9"/>
      <c r="O41" s="9"/>
      <c r="P41" s="43" t="str">
        <f t="shared" si="2"/>
        <v/>
      </c>
      <c r="Q41" s="32" t="str">
        <f t="shared" si="3"/>
        <v/>
      </c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2.0" customHeight="1">
      <c r="A42" s="80">
        <v>44342.0</v>
      </c>
      <c r="B42" s="96">
        <v>2670.0</v>
      </c>
      <c r="C42" s="97">
        <v>330.0</v>
      </c>
      <c r="D42" s="98">
        <v>0.0</v>
      </c>
      <c r="E42" s="99">
        <f t="shared" si="5"/>
        <v>3000</v>
      </c>
      <c r="F42" s="38"/>
      <c r="G42" s="103"/>
      <c r="H42" s="101" t="s">
        <v>40</v>
      </c>
      <c r="I42" s="102">
        <v>1260.0</v>
      </c>
      <c r="J42" s="30"/>
      <c r="K42" s="29"/>
      <c r="L42" s="64"/>
      <c r="M42" s="89"/>
      <c r="N42" s="9"/>
      <c r="O42" s="9"/>
      <c r="P42" s="43" t="str">
        <f t="shared" si="2"/>
        <v/>
      </c>
      <c r="Q42" s="32" t="str">
        <f t="shared" si="3"/>
        <v/>
      </c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2.0" customHeight="1">
      <c r="A43" s="80">
        <v>44343.0</v>
      </c>
      <c r="B43" s="96">
        <v>2670.0</v>
      </c>
      <c r="C43" s="97">
        <v>0.0</v>
      </c>
      <c r="D43" s="98">
        <v>0.0</v>
      </c>
      <c r="E43" s="99">
        <f t="shared" si="5"/>
        <v>2670</v>
      </c>
      <c r="F43" s="38"/>
      <c r="G43" s="103"/>
      <c r="H43" s="101" t="s">
        <v>41</v>
      </c>
      <c r="I43" s="102">
        <v>1000.0</v>
      </c>
      <c r="J43" s="30"/>
      <c r="K43" s="29"/>
      <c r="L43" s="64"/>
      <c r="M43" s="89"/>
      <c r="N43" s="9"/>
      <c r="O43" s="9"/>
      <c r="P43" s="43">
        <f t="shared" si="2"/>
        <v>1000</v>
      </c>
      <c r="Q43" s="32" t="str">
        <f t="shared" si="3"/>
        <v>  orellano alexis</v>
      </c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2.0" customHeight="1">
      <c r="A44" s="80">
        <v>44344.0</v>
      </c>
      <c r="B44" s="96">
        <v>620.0</v>
      </c>
      <c r="C44" s="97">
        <v>11710.0</v>
      </c>
      <c r="D44" s="98">
        <v>0.0</v>
      </c>
      <c r="E44" s="99">
        <f t="shared" si="5"/>
        <v>12330</v>
      </c>
      <c r="F44" s="38"/>
      <c r="G44" s="103"/>
      <c r="H44" s="101" t="s">
        <v>20</v>
      </c>
      <c r="I44" s="104">
        <v>1000.0</v>
      </c>
      <c r="J44" s="105"/>
      <c r="K44" s="106"/>
      <c r="L44" s="64"/>
      <c r="M44" s="89"/>
      <c r="N44" s="9"/>
      <c r="O44" s="9"/>
      <c r="P44" s="43">
        <f t="shared" si="2"/>
        <v>1000</v>
      </c>
      <c r="Q44" s="32" t="str">
        <f t="shared" si="3"/>
        <v> carlos reyes</v>
      </c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2.0" customHeight="1">
      <c r="A45" s="80">
        <v>44345.0</v>
      </c>
      <c r="B45" s="96">
        <v>4000.0</v>
      </c>
      <c r="C45" s="97">
        <v>2000.0</v>
      </c>
      <c r="D45" s="98">
        <v>4000.0</v>
      </c>
      <c r="E45" s="99">
        <f t="shared" si="5"/>
        <v>2000</v>
      </c>
      <c r="F45" s="38"/>
      <c r="G45" s="103"/>
      <c r="H45" s="101" t="s">
        <v>42</v>
      </c>
      <c r="I45" s="102">
        <v>1500.0</v>
      </c>
      <c r="J45" s="30"/>
      <c r="K45" s="29"/>
      <c r="L45" s="64"/>
      <c r="M45" s="89"/>
      <c r="N45" s="9"/>
      <c r="O45" s="9"/>
      <c r="P45" s="43">
        <f t="shared" si="2"/>
        <v>1500</v>
      </c>
      <c r="Q45" s="32" t="str">
        <f t="shared" si="3"/>
        <v> peruzzi</v>
      </c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2.0" customHeight="1">
      <c r="A46" s="80">
        <v>44346.0</v>
      </c>
      <c r="B46" s="107">
        <v>12950.0</v>
      </c>
      <c r="C46" s="108">
        <v>14830.0</v>
      </c>
      <c r="D46" s="109">
        <v>11260.0</v>
      </c>
      <c r="E46" s="99">
        <f t="shared" si="5"/>
        <v>16520</v>
      </c>
      <c r="F46" s="38"/>
      <c r="G46" s="103"/>
      <c r="H46" s="101" t="s">
        <v>43</v>
      </c>
      <c r="I46" s="102">
        <v>1000.0</v>
      </c>
      <c r="J46" s="30"/>
      <c r="K46" s="29"/>
      <c r="L46" s="64"/>
      <c r="M46" s="89"/>
      <c r="N46" s="9"/>
      <c r="O46" s="9"/>
      <c r="P46" s="43">
        <f t="shared" si="2"/>
        <v>1000</v>
      </c>
      <c r="Q46" s="32" t="str">
        <f t="shared" si="3"/>
        <v> david  corbalan</v>
      </c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2.0" customHeight="1">
      <c r="A47" s="80">
        <v>44347.0</v>
      </c>
      <c r="B47" s="107">
        <v>12850.0</v>
      </c>
      <c r="C47" s="108">
        <v>21025.0</v>
      </c>
      <c r="D47" s="109">
        <v>12850.0</v>
      </c>
      <c r="E47" s="99">
        <f t="shared" si="5"/>
        <v>21025</v>
      </c>
      <c r="F47" s="38"/>
      <c r="G47" s="100">
        <v>44322.0</v>
      </c>
      <c r="H47" s="101" t="s">
        <v>44</v>
      </c>
      <c r="I47" s="102">
        <v>4800.0</v>
      </c>
      <c r="J47" s="30"/>
      <c r="K47" s="29"/>
      <c r="L47" s="64"/>
      <c r="M47" s="89"/>
      <c r="N47" s="9"/>
      <c r="O47" s="9"/>
      <c r="P47" s="43" t="str">
        <f t="shared" si="2"/>
        <v/>
      </c>
      <c r="Q47" s="32" t="str">
        <f t="shared" si="3"/>
        <v/>
      </c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2.0" customHeight="1">
      <c r="A48" s="110"/>
      <c r="B48" s="111"/>
      <c r="C48" s="112"/>
      <c r="D48" s="113"/>
      <c r="E48" s="99">
        <f t="shared" si="5"/>
        <v>0</v>
      </c>
      <c r="F48" s="38"/>
      <c r="G48" s="100">
        <v>44322.0</v>
      </c>
      <c r="H48" s="101" t="s">
        <v>45</v>
      </c>
      <c r="I48" s="102">
        <v>500.0</v>
      </c>
      <c r="J48" s="30"/>
      <c r="K48" s="29"/>
      <c r="L48" s="64"/>
      <c r="M48" s="89"/>
      <c r="N48" s="9"/>
      <c r="O48" s="9"/>
      <c r="P48" s="43">
        <f t="shared" si="2"/>
        <v>500</v>
      </c>
      <c r="Q48" s="32" t="str">
        <f t="shared" si="3"/>
        <v>e fabian aguirre </v>
      </c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2.0" customHeight="1">
      <c r="A49" s="114"/>
      <c r="B49" s="111"/>
      <c r="C49" s="112"/>
      <c r="D49" s="113"/>
      <c r="E49" s="99">
        <f t="shared" si="5"/>
        <v>0</v>
      </c>
      <c r="F49" s="38"/>
      <c r="G49" s="103"/>
      <c r="H49" s="101" t="s">
        <v>43</v>
      </c>
      <c r="I49" s="102">
        <v>2000.0</v>
      </c>
      <c r="J49" s="30"/>
      <c r="K49" s="29"/>
      <c r="L49" s="64"/>
      <c r="M49" s="65"/>
      <c r="N49" s="9"/>
      <c r="O49" s="9"/>
      <c r="P49" s="43">
        <f t="shared" si="2"/>
        <v>2000</v>
      </c>
      <c r="Q49" s="32" t="str">
        <f t="shared" si="3"/>
        <v> david  corbalan</v>
      </c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2.0" customHeight="1">
      <c r="A50" s="114"/>
      <c r="B50" s="111"/>
      <c r="C50" s="112"/>
      <c r="D50" s="113"/>
      <c r="E50" s="99">
        <f t="shared" si="5"/>
        <v>0</v>
      </c>
      <c r="F50" s="38"/>
      <c r="G50" s="115"/>
      <c r="H50" s="116"/>
      <c r="I50" s="117"/>
      <c r="J50" s="30"/>
      <c r="K50" s="29"/>
      <c r="L50" s="64"/>
      <c r="M50" s="65"/>
      <c r="N50" s="9"/>
      <c r="O50" s="9"/>
      <c r="P50" s="43" t="str">
        <f t="shared" si="2"/>
        <v/>
      </c>
      <c r="Q50" s="32" t="str">
        <f t="shared" si="3"/>
        <v/>
      </c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2.0" customHeight="1">
      <c r="A51" s="114"/>
      <c r="B51" s="111"/>
      <c r="C51" s="112"/>
      <c r="D51" s="118"/>
      <c r="E51" s="99">
        <f t="shared" si="5"/>
        <v>0</v>
      </c>
      <c r="F51" s="38"/>
      <c r="G51" s="100">
        <v>44322.0</v>
      </c>
      <c r="H51" s="101" t="s">
        <v>46</v>
      </c>
      <c r="I51" s="102">
        <v>6112.05</v>
      </c>
      <c r="J51" s="30"/>
      <c r="K51" s="29"/>
      <c r="L51" s="64"/>
      <c r="M51" s="65"/>
      <c r="N51" s="9"/>
      <c r="O51" s="9"/>
      <c r="P51" s="43" t="str">
        <f t="shared" si="2"/>
        <v/>
      </c>
      <c r="Q51" s="32" t="str">
        <f t="shared" si="3"/>
        <v/>
      </c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2.0" customHeight="1">
      <c r="A52" s="119"/>
      <c r="B52" s="111"/>
      <c r="C52" s="112"/>
      <c r="D52" s="118"/>
      <c r="E52" s="99">
        <f t="shared" si="5"/>
        <v>0</v>
      </c>
      <c r="F52" s="38"/>
      <c r="G52" s="120"/>
      <c r="H52" s="101" t="s">
        <v>23</v>
      </c>
      <c r="I52" s="102">
        <v>2175.0</v>
      </c>
      <c r="J52" s="30"/>
      <c r="K52" s="29"/>
      <c r="L52" s="121"/>
      <c r="M52" s="65"/>
      <c r="N52" s="9"/>
      <c r="O52" s="9"/>
      <c r="P52" s="43" t="str">
        <f t="shared" si="2"/>
        <v/>
      </c>
      <c r="Q52" s="32" t="str">
        <f t="shared" si="3"/>
        <v/>
      </c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2.0" customHeight="1">
      <c r="A53" s="122"/>
      <c r="B53" s="111"/>
      <c r="C53" s="112"/>
      <c r="D53" s="118"/>
      <c r="E53" s="99">
        <f t="shared" si="5"/>
        <v>0</v>
      </c>
      <c r="F53" s="38"/>
      <c r="G53" s="123"/>
      <c r="H53" s="124" t="s">
        <v>24</v>
      </c>
      <c r="I53" s="125">
        <v>9700.0</v>
      </c>
      <c r="J53" s="126"/>
      <c r="K53" s="106"/>
      <c r="L53" s="127"/>
      <c r="M53" s="65"/>
      <c r="N53" s="9"/>
      <c r="O53" s="9"/>
      <c r="P53" s="43" t="str">
        <f t="shared" si="2"/>
        <v/>
      </c>
      <c r="Q53" s="32" t="str">
        <f t="shared" si="3"/>
        <v/>
      </c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2.0" customHeight="1">
      <c r="A54" s="122"/>
      <c r="B54" s="111"/>
      <c r="C54" s="128"/>
      <c r="D54" s="118"/>
      <c r="E54" s="99">
        <f t="shared" si="5"/>
        <v>0</v>
      </c>
      <c r="F54" s="38"/>
      <c r="G54" s="123"/>
      <c r="H54" s="124" t="s">
        <v>36</v>
      </c>
      <c r="I54" s="125">
        <v>8300.0</v>
      </c>
      <c r="J54" s="126"/>
      <c r="K54" s="106"/>
      <c r="L54" s="64"/>
      <c r="M54" s="89"/>
      <c r="N54" s="9"/>
      <c r="O54" s="9"/>
      <c r="P54" s="43" t="str">
        <f t="shared" si="2"/>
        <v/>
      </c>
      <c r="Q54" s="32" t="str">
        <f t="shared" si="3"/>
        <v/>
      </c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2.0" customHeight="1">
      <c r="A55" s="122"/>
      <c r="B55" s="111"/>
      <c r="C55" s="112"/>
      <c r="D55" s="118"/>
      <c r="E55" s="99">
        <f t="shared" si="5"/>
        <v>0</v>
      </c>
      <c r="F55" s="38"/>
      <c r="G55" s="129"/>
      <c r="H55" s="124" t="s">
        <v>47</v>
      </c>
      <c r="I55" s="125">
        <v>999.0</v>
      </c>
      <c r="J55" s="126"/>
      <c r="K55" s="106"/>
      <c r="L55" s="64"/>
      <c r="M55" s="65"/>
      <c r="N55" s="9"/>
      <c r="O55" s="9"/>
      <c r="P55" s="43" t="str">
        <f t="shared" si="2"/>
        <v/>
      </c>
      <c r="Q55" s="32" t="str">
        <f t="shared" si="3"/>
        <v/>
      </c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2.0" customHeight="1">
      <c r="A56" s="122"/>
      <c r="B56" s="111"/>
      <c r="C56" s="112"/>
      <c r="D56" s="118"/>
      <c r="E56" s="99">
        <f t="shared" si="5"/>
        <v>0</v>
      </c>
      <c r="F56" s="38"/>
      <c r="G56" s="123"/>
      <c r="H56" s="124" t="s">
        <v>22</v>
      </c>
      <c r="I56" s="125">
        <v>52642.0</v>
      </c>
      <c r="J56" s="126"/>
      <c r="K56" s="106"/>
      <c r="L56" s="64"/>
      <c r="M56" s="65"/>
      <c r="N56" s="9"/>
      <c r="O56" s="9"/>
      <c r="P56" s="43" t="str">
        <f t="shared" si="2"/>
        <v/>
      </c>
      <c r="Q56" s="32" t="str">
        <f t="shared" si="3"/>
        <v/>
      </c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2.0" customHeight="1">
      <c r="A57" s="122"/>
      <c r="B57" s="111"/>
      <c r="C57" s="112"/>
      <c r="D57" s="118"/>
      <c r="E57" s="99">
        <f t="shared" si="5"/>
        <v>0</v>
      </c>
      <c r="F57" s="38"/>
      <c r="G57" s="130">
        <v>44323.0</v>
      </c>
      <c r="H57" s="124" t="s">
        <v>48</v>
      </c>
      <c r="I57" s="125">
        <v>3426.0</v>
      </c>
      <c r="J57" s="126"/>
      <c r="K57" s="106"/>
      <c r="L57" s="64"/>
      <c r="M57" s="65"/>
      <c r="N57" s="9"/>
      <c r="O57" s="9"/>
      <c r="P57" s="43" t="str">
        <f t="shared" si="2"/>
        <v/>
      </c>
      <c r="Q57" s="32" t="str">
        <f t="shared" si="3"/>
        <v/>
      </c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2.0" customHeight="1">
      <c r="A58" s="122"/>
      <c r="B58" s="111"/>
      <c r="C58" s="112"/>
      <c r="D58" s="118"/>
      <c r="E58" s="99">
        <f t="shared" si="5"/>
        <v>0</v>
      </c>
      <c r="F58" s="38"/>
      <c r="G58" s="130">
        <v>44324.0</v>
      </c>
      <c r="H58" s="124" t="s">
        <v>49</v>
      </c>
      <c r="I58" s="125">
        <v>10272.0</v>
      </c>
      <c r="J58" s="126"/>
      <c r="K58" s="106"/>
      <c r="L58" s="64"/>
      <c r="M58" s="65"/>
      <c r="N58" s="9"/>
      <c r="O58" s="9"/>
      <c r="P58" s="43" t="str">
        <f t="shared" si="2"/>
        <v/>
      </c>
      <c r="Q58" s="32" t="str">
        <f t="shared" si="3"/>
        <v/>
      </c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2.0" customHeight="1">
      <c r="A59" s="122"/>
      <c r="B59" s="111"/>
      <c r="C59" s="112"/>
      <c r="D59" s="118"/>
      <c r="E59" s="99">
        <f t="shared" si="5"/>
        <v>0</v>
      </c>
      <c r="F59" s="38"/>
      <c r="G59" s="130">
        <v>44324.0</v>
      </c>
      <c r="H59" s="124" t="s">
        <v>49</v>
      </c>
      <c r="I59" s="125">
        <v>7592.5</v>
      </c>
      <c r="J59" s="126"/>
      <c r="K59" s="106"/>
      <c r="L59" s="64"/>
      <c r="M59" s="65"/>
      <c r="N59" s="9"/>
      <c r="O59" s="9"/>
      <c r="P59" s="43" t="str">
        <f t="shared" si="2"/>
        <v/>
      </c>
      <c r="Q59" s="32" t="str">
        <f t="shared" si="3"/>
        <v/>
      </c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2.0" customHeight="1">
      <c r="A60" s="122"/>
      <c r="B60" s="111"/>
      <c r="C60" s="112"/>
      <c r="D60" s="118"/>
      <c r="E60" s="99">
        <f t="shared" si="5"/>
        <v>0</v>
      </c>
      <c r="F60" s="38"/>
      <c r="G60" s="123"/>
      <c r="H60" s="124" t="s">
        <v>50</v>
      </c>
      <c r="I60" s="125">
        <v>8208.0</v>
      </c>
      <c r="J60" s="126"/>
      <c r="K60" s="106"/>
      <c r="L60" s="64"/>
      <c r="M60" s="65"/>
      <c r="N60" s="55"/>
      <c r="O60" s="9"/>
      <c r="P60" s="43" t="str">
        <f t="shared" si="2"/>
        <v/>
      </c>
      <c r="Q60" s="32" t="str">
        <f t="shared" si="3"/>
        <v/>
      </c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2.0" customHeight="1">
      <c r="A61" s="122"/>
      <c r="B61" s="111"/>
      <c r="C61" s="112"/>
      <c r="D61" s="118"/>
      <c r="E61" s="99">
        <f t="shared" si="5"/>
        <v>0</v>
      </c>
      <c r="F61" s="38"/>
      <c r="G61" s="123"/>
      <c r="H61" s="124" t="s">
        <v>22</v>
      </c>
      <c r="I61" s="125">
        <v>19205.0</v>
      </c>
      <c r="J61" s="126"/>
      <c r="K61" s="106"/>
      <c r="L61" s="64"/>
      <c r="M61" s="65"/>
      <c r="N61" s="9"/>
      <c r="O61" s="9"/>
      <c r="P61" s="43" t="str">
        <f t="shared" si="2"/>
        <v/>
      </c>
      <c r="Q61" s="32" t="str">
        <f t="shared" si="3"/>
        <v/>
      </c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2.0" customHeight="1">
      <c r="A62" s="114"/>
      <c r="B62" s="131"/>
      <c r="C62" s="128"/>
      <c r="D62" s="132"/>
      <c r="E62" s="99">
        <f t="shared" si="5"/>
        <v>0</v>
      </c>
      <c r="F62" s="38"/>
      <c r="G62" s="133">
        <v>44326.0</v>
      </c>
      <c r="H62" s="134" t="s">
        <v>51</v>
      </c>
      <c r="I62" s="135">
        <v>6350.0</v>
      </c>
      <c r="J62" s="136"/>
      <c r="K62" s="29"/>
      <c r="L62" s="64"/>
      <c r="M62" s="65"/>
      <c r="N62" s="9"/>
      <c r="O62" s="9"/>
      <c r="P62" s="43" t="str">
        <f t="shared" si="2"/>
        <v/>
      </c>
      <c r="Q62" s="32" t="str">
        <f t="shared" si="3"/>
        <v/>
      </c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2.0" customHeight="1">
      <c r="A63" s="114"/>
      <c r="B63" s="131"/>
      <c r="C63" s="137"/>
      <c r="D63" s="138"/>
      <c r="E63" s="99">
        <f t="shared" si="5"/>
        <v>0</v>
      </c>
      <c r="F63" s="38"/>
      <c r="G63" s="120"/>
      <c r="H63" s="134" t="s">
        <v>49</v>
      </c>
      <c r="I63" s="135">
        <v>3409.0</v>
      </c>
      <c r="J63" s="136"/>
      <c r="K63" s="29"/>
      <c r="L63" s="64"/>
      <c r="M63" s="65"/>
      <c r="N63" s="9"/>
      <c r="O63" s="9"/>
      <c r="P63" s="43" t="str">
        <f t="shared" si="2"/>
        <v/>
      </c>
      <c r="Q63" s="32" t="str">
        <f t="shared" si="3"/>
        <v/>
      </c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2.0" customHeight="1">
      <c r="A64" s="114"/>
      <c r="B64" s="131"/>
      <c r="C64" s="128"/>
      <c r="D64" s="138"/>
      <c r="E64" s="99">
        <f t="shared" si="5"/>
        <v>0</v>
      </c>
      <c r="F64" s="38"/>
      <c r="G64" s="123"/>
      <c r="H64" s="124" t="s">
        <v>23</v>
      </c>
      <c r="I64" s="125">
        <v>3260.0</v>
      </c>
      <c r="J64" s="126"/>
      <c r="K64" s="106"/>
      <c r="L64" s="139"/>
      <c r="M64" s="65"/>
      <c r="N64" s="9"/>
      <c r="O64" s="8"/>
      <c r="P64" s="43" t="str">
        <f t="shared" si="2"/>
        <v/>
      </c>
      <c r="Q64" s="32" t="str">
        <f t="shared" si="3"/>
        <v/>
      </c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2.0" customHeight="1">
      <c r="A65" s="114"/>
      <c r="B65" s="131"/>
      <c r="C65" s="128"/>
      <c r="D65" s="138"/>
      <c r="E65" s="99">
        <f t="shared" si="5"/>
        <v>0</v>
      </c>
      <c r="F65" s="38"/>
      <c r="G65" s="123"/>
      <c r="H65" s="124" t="s">
        <v>23</v>
      </c>
      <c r="I65" s="125">
        <v>9465.0</v>
      </c>
      <c r="J65" s="126"/>
      <c r="K65" s="106"/>
      <c r="L65" s="64"/>
      <c r="M65" s="65"/>
      <c r="N65" s="9"/>
      <c r="O65" s="8"/>
      <c r="P65" s="43" t="str">
        <f t="shared" si="2"/>
        <v/>
      </c>
      <c r="Q65" s="32" t="str">
        <f t="shared" si="3"/>
        <v/>
      </c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2.0" customHeight="1">
      <c r="A66" s="114"/>
      <c r="B66" s="131"/>
      <c r="C66" s="128"/>
      <c r="D66" s="138"/>
      <c r="E66" s="99">
        <f t="shared" si="5"/>
        <v>0</v>
      </c>
      <c r="F66" s="38"/>
      <c r="G66" s="123"/>
      <c r="H66" s="124" t="s">
        <v>36</v>
      </c>
      <c r="I66" s="104">
        <v>282.0</v>
      </c>
      <c r="J66" s="105"/>
      <c r="K66" s="106"/>
      <c r="L66" s="64"/>
      <c r="M66" s="65"/>
      <c r="N66" s="9"/>
      <c r="O66" s="8"/>
      <c r="P66" s="43" t="str">
        <f t="shared" si="2"/>
        <v/>
      </c>
      <c r="Q66" s="32" t="str">
        <f t="shared" si="3"/>
        <v/>
      </c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2.0" customHeight="1">
      <c r="A67" s="140"/>
      <c r="B67" s="59"/>
      <c r="C67" s="56"/>
      <c r="D67" s="29"/>
      <c r="E67" s="88">
        <f t="shared" si="5"/>
        <v>0</v>
      </c>
      <c r="F67" s="38"/>
      <c r="G67" s="141">
        <v>44326.0</v>
      </c>
      <c r="H67" s="142" t="s">
        <v>52</v>
      </c>
      <c r="I67" s="69">
        <v>6600.0</v>
      </c>
      <c r="J67" s="30"/>
      <c r="K67" s="29"/>
      <c r="L67" s="64"/>
      <c r="M67" s="65"/>
      <c r="N67" s="9"/>
      <c r="O67" s="9"/>
      <c r="P67" s="43" t="str">
        <f t="shared" si="2"/>
        <v/>
      </c>
      <c r="Q67" s="32" t="str">
        <f t="shared" si="3"/>
        <v/>
      </c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2.0" customHeight="1">
      <c r="A68" s="140"/>
      <c r="B68" s="59"/>
      <c r="C68" s="56"/>
      <c r="D68" s="29"/>
      <c r="E68" s="88">
        <f t="shared" si="5"/>
        <v>0</v>
      </c>
      <c r="F68" s="38"/>
      <c r="G68" s="143">
        <v>44327.0</v>
      </c>
      <c r="H68" s="144" t="s">
        <v>53</v>
      </c>
      <c r="I68" s="145">
        <v>1650.0</v>
      </c>
      <c r="J68" s="105"/>
      <c r="K68" s="106"/>
      <c r="L68" s="64"/>
      <c r="M68" s="65"/>
      <c r="N68" s="9"/>
      <c r="O68" s="9"/>
      <c r="P68" s="43" t="str">
        <f t="shared" si="2"/>
        <v/>
      </c>
      <c r="Q68" s="32" t="str">
        <f t="shared" si="3"/>
        <v/>
      </c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2.0" customHeight="1">
      <c r="A69" s="140"/>
      <c r="B69" s="59"/>
      <c r="C69" s="56"/>
      <c r="D69" s="29"/>
      <c r="E69" s="88">
        <f t="shared" si="5"/>
        <v>0</v>
      </c>
      <c r="F69" s="38"/>
      <c r="G69" s="123"/>
      <c r="H69" s="124" t="s">
        <v>23</v>
      </c>
      <c r="I69" s="104">
        <v>3794.0</v>
      </c>
      <c r="J69" s="105"/>
      <c r="K69" s="106"/>
      <c r="L69" s="64"/>
      <c r="M69" s="65"/>
      <c r="N69" s="9"/>
      <c r="O69" s="9"/>
      <c r="P69" s="43" t="str">
        <f t="shared" si="2"/>
        <v/>
      </c>
      <c r="Q69" s="32" t="str">
        <f t="shared" si="3"/>
        <v/>
      </c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2.0" customHeight="1">
      <c r="A70" s="140"/>
      <c r="B70" s="59"/>
      <c r="C70" s="56"/>
      <c r="D70" s="29"/>
      <c r="E70" s="88">
        <f t="shared" si="5"/>
        <v>0</v>
      </c>
      <c r="F70" s="38"/>
      <c r="G70" s="123"/>
      <c r="H70" s="124" t="s">
        <v>54</v>
      </c>
      <c r="I70" s="104">
        <v>300000.0</v>
      </c>
      <c r="J70" s="105"/>
      <c r="K70" s="106"/>
      <c r="L70" s="64"/>
      <c r="M70" s="65"/>
      <c r="N70" s="9"/>
      <c r="O70" s="9"/>
      <c r="P70" s="43" t="str">
        <f t="shared" si="2"/>
        <v/>
      </c>
      <c r="Q70" s="32" t="str">
        <f t="shared" si="3"/>
        <v/>
      </c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2.0" customHeight="1">
      <c r="A71" s="140"/>
      <c r="B71" s="59"/>
      <c r="C71" s="56"/>
      <c r="D71" s="29"/>
      <c r="E71" s="88">
        <f t="shared" si="5"/>
        <v>0</v>
      </c>
      <c r="F71" s="38"/>
      <c r="G71" s="133">
        <v>44327.0</v>
      </c>
      <c r="H71" s="134" t="s">
        <v>55</v>
      </c>
      <c r="I71" s="102">
        <v>670.0</v>
      </c>
      <c r="J71" s="30"/>
      <c r="K71" s="29"/>
      <c r="L71" s="127"/>
      <c r="M71" s="65"/>
      <c r="N71" s="9"/>
      <c r="O71" s="9"/>
      <c r="P71" s="43" t="str">
        <f t="shared" si="2"/>
        <v/>
      </c>
      <c r="Q71" s="32" t="str">
        <f t="shared" si="3"/>
        <v/>
      </c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2.0" customHeight="1">
      <c r="A72" s="140"/>
      <c r="B72" s="59"/>
      <c r="C72" s="56"/>
      <c r="D72" s="29"/>
      <c r="E72" s="88">
        <f t="shared" si="5"/>
        <v>0</v>
      </c>
      <c r="F72" s="38"/>
      <c r="G72" s="120"/>
      <c r="H72" s="134" t="s">
        <v>56</v>
      </c>
      <c r="I72" s="102">
        <v>1000.0</v>
      </c>
      <c r="J72" s="30"/>
      <c r="K72" s="29"/>
      <c r="L72" s="127"/>
      <c r="M72" s="65"/>
      <c r="N72" s="9"/>
      <c r="O72" s="9"/>
      <c r="P72" s="43">
        <f t="shared" si="2"/>
        <v>1000</v>
      </c>
      <c r="Q72" s="32" t="str">
        <f t="shared" si="3"/>
        <v> david corbalan</v>
      </c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2.0" customHeight="1">
      <c r="A73" s="140"/>
      <c r="B73" s="59"/>
      <c r="C73" s="56"/>
      <c r="D73" s="29"/>
      <c r="E73" s="88">
        <f t="shared" si="5"/>
        <v>0</v>
      </c>
      <c r="F73" s="38"/>
      <c r="G73" s="146">
        <v>44328.0</v>
      </c>
      <c r="H73" s="124" t="s">
        <v>36</v>
      </c>
      <c r="I73" s="104">
        <v>2035.0</v>
      </c>
      <c r="J73" s="147"/>
      <c r="K73" s="29"/>
      <c r="L73" s="64"/>
      <c r="M73" s="65"/>
      <c r="N73" s="9"/>
      <c r="O73" s="9"/>
      <c r="P73" s="43" t="str">
        <f t="shared" si="2"/>
        <v/>
      </c>
      <c r="Q73" s="32" t="str">
        <f t="shared" si="3"/>
        <v/>
      </c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2.0" customHeight="1">
      <c r="A74" s="140"/>
      <c r="B74" s="59"/>
      <c r="C74" s="56"/>
      <c r="D74" s="29"/>
      <c r="E74" s="88">
        <f t="shared" si="5"/>
        <v>0</v>
      </c>
      <c r="F74" s="38"/>
      <c r="G74" s="148"/>
      <c r="H74" s="149" t="s">
        <v>46</v>
      </c>
      <c r="I74" s="145">
        <v>3820.0</v>
      </c>
      <c r="J74" s="105"/>
      <c r="K74" s="106"/>
      <c r="L74" s="64"/>
      <c r="M74" s="65"/>
      <c r="N74" s="9"/>
      <c r="O74" s="9"/>
      <c r="P74" s="43" t="str">
        <f t="shared" si="2"/>
        <v/>
      </c>
      <c r="Q74" s="32" t="str">
        <f t="shared" si="3"/>
        <v/>
      </c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2.0" customHeight="1">
      <c r="A75" s="140"/>
      <c r="B75" s="59"/>
      <c r="C75" s="56"/>
      <c r="D75" s="29"/>
      <c r="E75" s="88">
        <f t="shared" si="5"/>
        <v>0</v>
      </c>
      <c r="F75" s="38"/>
      <c r="G75" s="150">
        <v>44328.0</v>
      </c>
      <c r="H75" s="149" t="s">
        <v>28</v>
      </c>
      <c r="I75" s="145">
        <v>6000.0</v>
      </c>
      <c r="J75" s="105"/>
      <c r="K75" s="106"/>
      <c r="L75" s="64"/>
      <c r="M75" s="65"/>
      <c r="N75" s="9"/>
      <c r="O75" s="9"/>
      <c r="P75" s="43">
        <f t="shared" si="2"/>
        <v>6000</v>
      </c>
      <c r="Q75" s="32" t="str">
        <f t="shared" si="3"/>
        <v> orellano alexis</v>
      </c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2.0" customHeight="1">
      <c r="A76" s="140"/>
      <c r="B76" s="59"/>
      <c r="C76" s="56"/>
      <c r="D76" s="29"/>
      <c r="E76" s="88">
        <f t="shared" si="5"/>
        <v>0</v>
      </c>
      <c r="F76" s="38"/>
      <c r="G76" s="148"/>
      <c r="H76" s="149" t="s">
        <v>57</v>
      </c>
      <c r="I76" s="145">
        <v>2565.0</v>
      </c>
      <c r="J76" s="105"/>
      <c r="K76" s="106"/>
      <c r="L76" s="64"/>
      <c r="M76" s="65"/>
      <c r="N76" s="9"/>
      <c r="O76" s="9"/>
      <c r="P76" s="43" t="str">
        <f t="shared" si="2"/>
        <v/>
      </c>
      <c r="Q76" s="32" t="str">
        <f t="shared" si="3"/>
        <v/>
      </c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2.0" customHeight="1">
      <c r="A77" s="140"/>
      <c r="B77" s="59"/>
      <c r="C77" s="56"/>
      <c r="D77" s="29"/>
      <c r="E77" s="88">
        <f t="shared" si="5"/>
        <v>0</v>
      </c>
      <c r="F77" s="38"/>
      <c r="G77" s="151"/>
      <c r="H77" s="101" t="s">
        <v>58</v>
      </c>
      <c r="I77" s="104">
        <v>2000.0</v>
      </c>
      <c r="J77" s="105"/>
      <c r="K77" s="106"/>
      <c r="L77" s="79"/>
      <c r="M77" s="65"/>
      <c r="N77" s="9"/>
      <c r="O77" s="9"/>
      <c r="P77" s="43">
        <f t="shared" si="2"/>
        <v>2000</v>
      </c>
      <c r="Q77" s="32" t="str">
        <f t="shared" si="3"/>
        <v> osvaldo peruzzi</v>
      </c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2.0" customHeight="1">
      <c r="A78" s="140"/>
      <c r="B78" s="59"/>
      <c r="C78" s="56"/>
      <c r="D78" s="29"/>
      <c r="E78" s="88">
        <f t="shared" si="5"/>
        <v>0</v>
      </c>
      <c r="F78" s="38"/>
      <c r="G78" s="146">
        <v>44329.0</v>
      </c>
      <c r="H78" s="101" t="s">
        <v>23</v>
      </c>
      <c r="I78" s="104">
        <v>2685.0</v>
      </c>
      <c r="J78" s="105"/>
      <c r="K78" s="106"/>
      <c r="L78" s="64"/>
      <c r="M78" s="65"/>
      <c r="N78" s="9"/>
      <c r="O78" s="9"/>
      <c r="P78" s="43" t="str">
        <f t="shared" si="2"/>
        <v/>
      </c>
      <c r="Q78" s="32" t="str">
        <f t="shared" si="3"/>
        <v/>
      </c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2.0" customHeight="1">
      <c r="A79" s="140"/>
      <c r="B79" s="59"/>
      <c r="C79" s="56"/>
      <c r="D79" s="29"/>
      <c r="E79" s="88">
        <f t="shared" si="5"/>
        <v>0</v>
      </c>
      <c r="F79" s="38"/>
      <c r="G79" s="151"/>
      <c r="H79" s="101" t="s">
        <v>33</v>
      </c>
      <c r="I79" s="104">
        <v>700.0</v>
      </c>
      <c r="J79" s="105"/>
      <c r="K79" s="106"/>
      <c r="L79" s="64"/>
      <c r="M79" s="65"/>
      <c r="N79" s="55"/>
      <c r="O79" s="55"/>
      <c r="P79" s="43" t="str">
        <f t="shared" si="2"/>
        <v/>
      </c>
      <c r="Q79" s="32" t="str">
        <f t="shared" si="3"/>
        <v/>
      </c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2.0" customHeight="1">
      <c r="A80" s="140"/>
      <c r="B80" s="59"/>
      <c r="C80" s="56"/>
      <c r="D80" s="29"/>
      <c r="E80" s="88">
        <f t="shared" si="5"/>
        <v>0</v>
      </c>
      <c r="F80" s="38"/>
      <c r="G80" s="151"/>
      <c r="H80" s="101" t="s">
        <v>53</v>
      </c>
      <c r="I80" s="102">
        <v>335.0</v>
      </c>
      <c r="J80" s="30"/>
      <c r="K80" s="29"/>
      <c r="L80" s="64"/>
      <c r="M80" s="65"/>
      <c r="N80" s="9"/>
      <c r="O80" s="9"/>
      <c r="P80" s="43" t="str">
        <f t="shared" si="2"/>
        <v/>
      </c>
      <c r="Q80" s="32" t="str">
        <f t="shared" si="3"/>
        <v/>
      </c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2.0" customHeight="1">
      <c r="A81" s="140"/>
      <c r="B81" s="59"/>
      <c r="C81" s="56"/>
      <c r="D81" s="29"/>
      <c r="E81" s="88">
        <f t="shared" si="5"/>
        <v>0</v>
      </c>
      <c r="F81" s="38"/>
      <c r="G81" s="151"/>
      <c r="H81" s="101" t="s">
        <v>59</v>
      </c>
      <c r="I81" s="102">
        <v>5950.0</v>
      </c>
      <c r="J81" s="30"/>
      <c r="K81" s="29"/>
      <c r="L81" s="64"/>
      <c r="M81" s="65"/>
      <c r="N81" s="9"/>
      <c r="O81" s="9"/>
      <c r="P81" s="43" t="str">
        <f t="shared" si="2"/>
        <v/>
      </c>
      <c r="Q81" s="32" t="str">
        <f t="shared" si="3"/>
        <v/>
      </c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2.0" customHeight="1">
      <c r="A82" s="140"/>
      <c r="B82" s="59"/>
      <c r="C82" s="56"/>
      <c r="D82" s="29"/>
      <c r="E82" s="88">
        <f t="shared" si="5"/>
        <v>0</v>
      </c>
      <c r="F82" s="38"/>
      <c r="G82" s="151"/>
      <c r="H82" s="101" t="s">
        <v>60</v>
      </c>
      <c r="I82" s="102">
        <v>3500.0</v>
      </c>
      <c r="J82" s="30"/>
      <c r="K82" s="29"/>
      <c r="L82" s="64"/>
      <c r="M82" s="65"/>
      <c r="N82" s="9"/>
      <c r="O82" s="9"/>
      <c r="P82" s="43" t="str">
        <f t="shared" si="2"/>
        <v/>
      </c>
      <c r="Q82" s="32" t="str">
        <f t="shared" si="3"/>
        <v/>
      </c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2.0" customHeight="1">
      <c r="A83" s="140"/>
      <c r="B83" s="59"/>
      <c r="C83" s="56"/>
      <c r="D83" s="29"/>
      <c r="E83" s="88">
        <f t="shared" si="5"/>
        <v>0</v>
      </c>
      <c r="F83" s="38"/>
      <c r="G83" s="146">
        <v>44331.0</v>
      </c>
      <c r="H83" s="101" t="s">
        <v>48</v>
      </c>
      <c r="I83" s="102">
        <v>7954.0</v>
      </c>
      <c r="J83" s="30"/>
      <c r="K83" s="29"/>
      <c r="L83" s="64"/>
      <c r="M83" s="65"/>
      <c r="N83" s="9"/>
      <c r="O83" s="9"/>
      <c r="P83" s="43" t="str">
        <f t="shared" si="2"/>
        <v/>
      </c>
      <c r="Q83" s="32" t="str">
        <f t="shared" si="3"/>
        <v/>
      </c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2.0" customHeight="1">
      <c r="A84" s="140"/>
      <c r="B84" s="59"/>
      <c r="C84" s="56"/>
      <c r="D84" s="29"/>
      <c r="E84" s="88">
        <f t="shared" si="5"/>
        <v>0</v>
      </c>
      <c r="F84" s="38"/>
      <c r="G84" s="152">
        <v>44329.0</v>
      </c>
      <c r="H84" s="101" t="s">
        <v>21</v>
      </c>
      <c r="I84" s="102">
        <v>1000.0</v>
      </c>
      <c r="J84" s="30"/>
      <c r="K84" s="29"/>
      <c r="L84" s="64"/>
      <c r="M84" s="65"/>
      <c r="N84" s="9"/>
      <c r="O84" s="9"/>
      <c r="P84" s="43">
        <f t="shared" si="2"/>
        <v>1000</v>
      </c>
      <c r="Q84" s="32" t="str">
        <f t="shared" si="3"/>
        <v> nicolas correa</v>
      </c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2.0" customHeight="1">
      <c r="A85" s="140"/>
      <c r="B85" s="59"/>
      <c r="C85" s="56"/>
      <c r="D85" s="29"/>
      <c r="E85" s="88">
        <f t="shared" si="5"/>
        <v>0</v>
      </c>
      <c r="F85" s="38"/>
      <c r="G85" s="151"/>
      <c r="H85" s="101" t="s">
        <v>61</v>
      </c>
      <c r="I85" s="102">
        <v>625.0</v>
      </c>
      <c r="J85" s="30"/>
      <c r="K85" s="29"/>
      <c r="L85" s="64"/>
      <c r="M85" s="65"/>
      <c r="N85" s="9"/>
      <c r="O85" s="9"/>
      <c r="P85" s="43" t="str">
        <f t="shared" si="2"/>
        <v/>
      </c>
      <c r="Q85" s="32" t="str">
        <f t="shared" si="3"/>
        <v/>
      </c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2.0" customHeight="1">
      <c r="A86" s="140"/>
      <c r="B86" s="59"/>
      <c r="C86" s="56"/>
      <c r="D86" s="29"/>
      <c r="E86" s="88">
        <f t="shared" si="5"/>
        <v>0</v>
      </c>
      <c r="F86" s="38"/>
      <c r="G86" s="146">
        <v>44330.0</v>
      </c>
      <c r="H86" s="101" t="s">
        <v>24</v>
      </c>
      <c r="I86" s="102">
        <v>7650.0</v>
      </c>
      <c r="J86" s="30"/>
      <c r="K86" s="29"/>
      <c r="L86" s="64"/>
      <c r="M86" s="65"/>
      <c r="N86" s="9"/>
      <c r="O86" s="9"/>
      <c r="P86" s="43" t="str">
        <f t="shared" si="2"/>
        <v/>
      </c>
      <c r="Q86" s="32" t="str">
        <f t="shared" si="3"/>
        <v/>
      </c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2.0" customHeight="1">
      <c r="A87" s="140"/>
      <c r="B87" s="59"/>
      <c r="C87" s="56"/>
      <c r="D87" s="29"/>
      <c r="E87" s="88">
        <f t="shared" si="5"/>
        <v>0</v>
      </c>
      <c r="F87" s="38"/>
      <c r="G87" s="151"/>
      <c r="H87" s="101" t="s">
        <v>23</v>
      </c>
      <c r="I87" s="102">
        <v>3940.0</v>
      </c>
      <c r="J87" s="30"/>
      <c r="K87" s="29"/>
      <c r="L87" s="64"/>
      <c r="M87" s="65"/>
      <c r="N87" s="9"/>
      <c r="O87" s="9"/>
      <c r="P87" s="43" t="str">
        <f t="shared" si="2"/>
        <v/>
      </c>
      <c r="Q87" s="32" t="str">
        <f t="shared" si="3"/>
        <v/>
      </c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2.0" customHeight="1">
      <c r="A88" s="140"/>
      <c r="B88" s="59"/>
      <c r="C88" s="56"/>
      <c r="D88" s="29"/>
      <c r="E88" s="88">
        <f t="shared" si="5"/>
        <v>0</v>
      </c>
      <c r="F88" s="38"/>
      <c r="G88" s="151"/>
      <c r="H88" s="101" t="s">
        <v>36</v>
      </c>
      <c r="I88" s="102">
        <v>6085.0</v>
      </c>
      <c r="J88" s="30"/>
      <c r="K88" s="29"/>
      <c r="L88" s="64"/>
      <c r="M88" s="65"/>
      <c r="N88" s="9"/>
      <c r="O88" s="9"/>
      <c r="P88" s="43" t="str">
        <f t="shared" si="2"/>
        <v/>
      </c>
      <c r="Q88" s="32" t="str">
        <f t="shared" si="3"/>
        <v/>
      </c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2.0" customHeight="1">
      <c r="A89" s="153"/>
      <c r="B89" s="154"/>
      <c r="C89" s="155"/>
      <c r="D89" s="156"/>
      <c r="E89" s="88">
        <f t="shared" si="5"/>
        <v>0</v>
      </c>
      <c r="F89" s="38"/>
      <c r="G89" s="151"/>
      <c r="H89" s="101" t="s">
        <v>46</v>
      </c>
      <c r="I89" s="102">
        <v>6112.05</v>
      </c>
      <c r="J89" s="30"/>
      <c r="K89" s="29"/>
      <c r="L89" s="139"/>
      <c r="M89" s="65"/>
      <c r="N89" s="9"/>
      <c r="O89" s="9"/>
      <c r="P89" s="43" t="str">
        <f t="shared" si="2"/>
        <v/>
      </c>
      <c r="Q89" s="32" t="str">
        <f t="shared" si="3"/>
        <v/>
      </c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2.0" customHeight="1">
      <c r="A90" s="153"/>
      <c r="B90" s="154"/>
      <c r="C90" s="155"/>
      <c r="D90" s="156"/>
      <c r="E90" s="88">
        <f t="shared" si="5"/>
        <v>0</v>
      </c>
      <c r="F90" s="38"/>
      <c r="G90" s="151"/>
      <c r="H90" s="101" t="s">
        <v>22</v>
      </c>
      <c r="I90" s="102">
        <v>54353.68</v>
      </c>
      <c r="J90" s="30"/>
      <c r="K90" s="29"/>
      <c r="L90" s="139"/>
      <c r="M90" s="65"/>
      <c r="N90" s="9"/>
      <c r="O90" s="9"/>
      <c r="P90" s="43" t="str">
        <f t="shared" si="2"/>
        <v/>
      </c>
      <c r="Q90" s="32" t="str">
        <f t="shared" si="3"/>
        <v/>
      </c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2.0" customHeight="1">
      <c r="A91" s="153"/>
      <c r="B91" s="154"/>
      <c r="C91" s="155"/>
      <c r="D91" s="156"/>
      <c r="E91" s="88">
        <f t="shared" si="5"/>
        <v>0</v>
      </c>
      <c r="F91" s="38"/>
      <c r="G91" s="146">
        <v>44330.0</v>
      </c>
      <c r="H91" s="101" t="s">
        <v>62</v>
      </c>
      <c r="I91" s="104">
        <v>1320.0</v>
      </c>
      <c r="J91" s="105"/>
      <c r="K91" s="106"/>
      <c r="L91" s="139"/>
      <c r="M91" s="65"/>
      <c r="N91" s="9"/>
      <c r="O91" s="9"/>
      <c r="P91" s="43" t="str">
        <f t="shared" si="2"/>
        <v/>
      </c>
      <c r="Q91" s="32" t="str">
        <f t="shared" si="3"/>
        <v/>
      </c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2.0" customHeight="1">
      <c r="A92" s="153"/>
      <c r="B92" s="154"/>
      <c r="C92" s="155"/>
      <c r="D92" s="156"/>
      <c r="E92" s="88">
        <f t="shared" si="5"/>
        <v>0</v>
      </c>
      <c r="F92" s="38"/>
      <c r="G92" s="151"/>
      <c r="H92" s="101" t="s">
        <v>21</v>
      </c>
      <c r="I92" s="102">
        <v>1000.0</v>
      </c>
      <c r="J92" s="30"/>
      <c r="K92" s="29"/>
      <c r="L92" s="139"/>
      <c r="M92" s="65"/>
      <c r="N92" s="9"/>
      <c r="O92" s="9"/>
      <c r="P92" s="43">
        <f t="shared" si="2"/>
        <v>1000</v>
      </c>
      <c r="Q92" s="32" t="str">
        <f t="shared" si="3"/>
        <v> nicolas correa</v>
      </c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2.0" customHeight="1">
      <c r="A93" s="153"/>
      <c r="B93" s="154"/>
      <c r="C93" s="155"/>
      <c r="D93" s="156"/>
      <c r="E93" s="88">
        <f t="shared" si="5"/>
        <v>0</v>
      </c>
      <c r="F93" s="38"/>
      <c r="G93" s="151"/>
      <c r="H93" s="101" t="s">
        <v>56</v>
      </c>
      <c r="I93" s="102">
        <v>3000.0</v>
      </c>
      <c r="J93" s="30"/>
      <c r="K93" s="29"/>
      <c r="L93" s="64"/>
      <c r="M93" s="65"/>
      <c r="N93" s="9"/>
      <c r="O93" s="9"/>
      <c r="P93" s="43">
        <f t="shared" si="2"/>
        <v>3000</v>
      </c>
      <c r="Q93" s="32" t="str">
        <f t="shared" si="3"/>
        <v> david corbalan</v>
      </c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2.0" customHeight="1">
      <c r="A94" s="153"/>
      <c r="B94" s="154"/>
      <c r="C94" s="155"/>
      <c r="D94" s="156"/>
      <c r="E94" s="88">
        <f t="shared" si="5"/>
        <v>0</v>
      </c>
      <c r="F94" s="38"/>
      <c r="G94" s="75">
        <v>44331.0</v>
      </c>
      <c r="H94" s="76" t="s">
        <v>19</v>
      </c>
      <c r="I94" s="69">
        <v>3000.0</v>
      </c>
      <c r="J94" s="30"/>
      <c r="K94" s="29"/>
      <c r="L94" s="64"/>
      <c r="M94" s="65"/>
      <c r="N94" s="9"/>
      <c r="O94" s="9"/>
      <c r="P94" s="43">
        <f t="shared" si="2"/>
        <v>3000</v>
      </c>
      <c r="Q94" s="32" t="str">
        <f t="shared" si="3"/>
        <v> ramon segovia</v>
      </c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2.0" customHeight="1">
      <c r="A95" s="153"/>
      <c r="B95" s="154"/>
      <c r="C95" s="155"/>
      <c r="D95" s="156"/>
      <c r="E95" s="88">
        <f t="shared" si="5"/>
        <v>0</v>
      </c>
      <c r="F95" s="38"/>
      <c r="G95" s="75">
        <v>44332.0</v>
      </c>
      <c r="H95" s="76" t="s">
        <v>63</v>
      </c>
      <c r="I95" s="69">
        <v>300.0</v>
      </c>
      <c r="J95" s="30"/>
      <c r="K95" s="29"/>
      <c r="L95" s="64"/>
      <c r="M95" s="65"/>
      <c r="N95" s="9"/>
      <c r="O95" s="9"/>
      <c r="P95" s="43" t="str">
        <f t="shared" si="2"/>
        <v/>
      </c>
      <c r="Q95" s="32" t="str">
        <f t="shared" si="3"/>
        <v/>
      </c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2.0" customHeight="1">
      <c r="A96" s="153"/>
      <c r="B96" s="154"/>
      <c r="C96" s="155"/>
      <c r="D96" s="156"/>
      <c r="E96" s="88">
        <f t="shared" si="5"/>
        <v>0</v>
      </c>
      <c r="F96" s="38"/>
      <c r="G96" s="39"/>
      <c r="H96" s="76" t="s">
        <v>58</v>
      </c>
      <c r="I96" s="69">
        <v>3000.0</v>
      </c>
      <c r="J96" s="30"/>
      <c r="K96" s="29"/>
      <c r="L96" s="64"/>
      <c r="M96" s="65"/>
      <c r="N96" s="9"/>
      <c r="O96" s="9"/>
      <c r="P96" s="43">
        <f t="shared" si="2"/>
        <v>3000</v>
      </c>
      <c r="Q96" s="32" t="str">
        <f t="shared" si="3"/>
        <v> osvaldo peruzzi</v>
      </c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2.0" customHeight="1">
      <c r="A97" s="153"/>
      <c r="B97" s="154"/>
      <c r="C97" s="155"/>
      <c r="D97" s="156"/>
      <c r="E97" s="88">
        <f t="shared" si="5"/>
        <v>0</v>
      </c>
      <c r="F97" s="38"/>
      <c r="G97" s="39"/>
      <c r="H97" s="76" t="s">
        <v>21</v>
      </c>
      <c r="I97" s="69">
        <v>1500.0</v>
      </c>
      <c r="J97" s="47"/>
      <c r="K97" s="29"/>
      <c r="L97" s="64"/>
      <c r="M97" s="65"/>
      <c r="N97" s="55"/>
      <c r="O97" s="9"/>
      <c r="P97" s="43">
        <f t="shared" si="2"/>
        <v>1500</v>
      </c>
      <c r="Q97" s="32" t="str">
        <f t="shared" si="3"/>
        <v> nicolas correa</v>
      </c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2.0" customHeight="1">
      <c r="A98" s="153"/>
      <c r="B98" s="154"/>
      <c r="C98" s="155"/>
      <c r="D98" s="156"/>
      <c r="E98" s="88">
        <f t="shared" si="5"/>
        <v>0</v>
      </c>
      <c r="F98" s="38"/>
      <c r="G98" s="39"/>
      <c r="H98" s="76" t="s">
        <v>64</v>
      </c>
      <c r="I98" s="69">
        <v>1400.0</v>
      </c>
      <c r="J98" s="30"/>
      <c r="K98" s="29"/>
      <c r="L98" s="64"/>
      <c r="M98" s="65"/>
      <c r="N98" s="9"/>
      <c r="O98" s="9"/>
      <c r="P98" s="43" t="str">
        <f t="shared" si="2"/>
        <v/>
      </c>
      <c r="Q98" s="32" t="str">
        <f t="shared" si="3"/>
        <v/>
      </c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2.0" customHeight="1">
      <c r="A99" s="153"/>
      <c r="B99" s="154"/>
      <c r="C99" s="155"/>
      <c r="D99" s="156"/>
      <c r="E99" s="88">
        <f t="shared" si="5"/>
        <v>0</v>
      </c>
      <c r="F99" s="38"/>
      <c r="G99" s="39"/>
      <c r="H99" s="142" t="s">
        <v>56</v>
      </c>
      <c r="I99" s="84">
        <v>4000.0</v>
      </c>
      <c r="J99" s="136"/>
      <c r="K99" s="29"/>
      <c r="L99" s="64"/>
      <c r="M99" s="65"/>
      <c r="N99" s="55"/>
      <c r="O99" s="9"/>
      <c r="P99" s="43">
        <f t="shared" si="2"/>
        <v>4000</v>
      </c>
      <c r="Q99" s="32" t="str">
        <f t="shared" si="3"/>
        <v> david corbalan</v>
      </c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2.0" customHeight="1">
      <c r="A100" s="153"/>
      <c r="B100" s="154"/>
      <c r="C100" s="155"/>
      <c r="D100" s="156"/>
      <c r="E100" s="88">
        <f t="shared" si="5"/>
        <v>0</v>
      </c>
      <c r="F100" s="38"/>
      <c r="G100" s="39"/>
      <c r="H100" s="142" t="s">
        <v>65</v>
      </c>
      <c r="I100" s="84">
        <v>3000.0</v>
      </c>
      <c r="J100" s="136"/>
      <c r="K100" s="29"/>
      <c r="L100" s="64"/>
      <c r="M100" s="65"/>
      <c r="N100" s="9"/>
      <c r="O100" s="9"/>
      <c r="P100" s="43">
        <f t="shared" si="2"/>
        <v>3000</v>
      </c>
      <c r="Q100" s="32" t="str">
        <f t="shared" si="3"/>
        <v> miguel nuñez</v>
      </c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2.0" customHeight="1">
      <c r="A101" s="153"/>
      <c r="B101" s="154"/>
      <c r="C101" s="155"/>
      <c r="D101" s="156"/>
      <c r="E101" s="88">
        <f t="shared" si="5"/>
        <v>0</v>
      </c>
      <c r="F101" s="38"/>
      <c r="G101" s="148"/>
      <c r="H101" s="144" t="s">
        <v>66</v>
      </c>
      <c r="I101" s="87">
        <v>10000.0</v>
      </c>
      <c r="J101" s="126"/>
      <c r="K101" s="106"/>
      <c r="L101" s="64"/>
      <c r="M101" s="65"/>
      <c r="N101" s="9"/>
      <c r="O101" s="9"/>
      <c r="P101" s="43">
        <f t="shared" si="2"/>
        <v>10000</v>
      </c>
      <c r="Q101" s="32" t="str">
        <f t="shared" si="3"/>
        <v> javier perez</v>
      </c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2.0" customHeight="1">
      <c r="A102" s="153"/>
      <c r="B102" s="154"/>
      <c r="C102" s="155"/>
      <c r="D102" s="156"/>
      <c r="E102" s="88">
        <f t="shared" si="5"/>
        <v>0</v>
      </c>
      <c r="F102" s="38"/>
      <c r="G102" s="157">
        <v>44331.0</v>
      </c>
      <c r="H102" s="142" t="s">
        <v>51</v>
      </c>
      <c r="I102" s="84">
        <v>11400.0</v>
      </c>
      <c r="J102" s="136"/>
      <c r="K102" s="29"/>
      <c r="L102" s="64"/>
      <c r="M102" s="65"/>
      <c r="N102" s="9"/>
      <c r="O102" s="9"/>
      <c r="P102" s="43" t="str">
        <f t="shared" si="2"/>
        <v/>
      </c>
      <c r="Q102" s="32" t="str">
        <f t="shared" si="3"/>
        <v/>
      </c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2.0" customHeight="1">
      <c r="A103" s="153"/>
      <c r="B103" s="154"/>
      <c r="C103" s="155"/>
      <c r="D103" s="156"/>
      <c r="E103" s="88">
        <f t="shared" si="5"/>
        <v>0</v>
      </c>
      <c r="F103" s="38"/>
      <c r="G103" s="158"/>
      <c r="H103" s="142" t="s">
        <v>23</v>
      </c>
      <c r="I103" s="84">
        <v>10700.0</v>
      </c>
      <c r="J103" s="136"/>
      <c r="K103" s="29"/>
      <c r="L103" s="64"/>
      <c r="M103" s="65"/>
      <c r="N103" s="9"/>
      <c r="O103" s="9"/>
      <c r="P103" s="43" t="str">
        <f t="shared" si="2"/>
        <v/>
      </c>
      <c r="Q103" s="32" t="str">
        <f t="shared" si="3"/>
        <v/>
      </c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2.0" customHeight="1">
      <c r="A104" s="153"/>
      <c r="B104" s="154"/>
      <c r="C104" s="155"/>
      <c r="D104" s="156"/>
      <c r="E104" s="88">
        <f t="shared" si="5"/>
        <v>0</v>
      </c>
      <c r="F104" s="38"/>
      <c r="G104" s="158"/>
      <c r="H104" s="142" t="s">
        <v>36</v>
      </c>
      <c r="I104" s="84">
        <v>376.0</v>
      </c>
      <c r="J104" s="136"/>
      <c r="K104" s="29"/>
      <c r="L104" s="64"/>
      <c r="M104" s="65"/>
      <c r="N104" s="9"/>
      <c r="O104" s="9"/>
      <c r="P104" s="43" t="str">
        <f t="shared" si="2"/>
        <v/>
      </c>
      <c r="Q104" s="32" t="str">
        <f t="shared" si="3"/>
        <v/>
      </c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2.0" customHeight="1">
      <c r="A105" s="153"/>
      <c r="B105" s="154"/>
      <c r="C105" s="155"/>
      <c r="D105" s="156"/>
      <c r="E105" s="88">
        <f t="shared" si="5"/>
        <v>0</v>
      </c>
      <c r="F105" s="38"/>
      <c r="G105" s="158"/>
      <c r="H105" s="142" t="s">
        <v>25</v>
      </c>
      <c r="I105" s="84">
        <v>7478.0</v>
      </c>
      <c r="J105" s="136"/>
      <c r="K105" s="29"/>
      <c r="L105" s="64"/>
      <c r="M105" s="65"/>
      <c r="N105" s="9"/>
      <c r="O105" s="9"/>
      <c r="P105" s="43" t="str">
        <f t="shared" si="2"/>
        <v/>
      </c>
      <c r="Q105" s="32" t="str">
        <f t="shared" si="3"/>
        <v/>
      </c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2.0" customHeight="1">
      <c r="A106" s="153"/>
      <c r="B106" s="154"/>
      <c r="C106" s="155"/>
      <c r="D106" s="156"/>
      <c r="E106" s="88">
        <f t="shared" si="5"/>
        <v>0</v>
      </c>
      <c r="F106" s="38"/>
      <c r="G106" s="157">
        <v>44333.0</v>
      </c>
      <c r="H106" s="142" t="s">
        <v>67</v>
      </c>
      <c r="I106" s="84">
        <v>7200.0</v>
      </c>
      <c r="J106" s="136"/>
      <c r="K106" s="29"/>
      <c r="L106" s="64"/>
      <c r="M106" s="65"/>
      <c r="N106" s="9"/>
      <c r="O106" s="9"/>
      <c r="P106" s="43" t="str">
        <f t="shared" si="2"/>
        <v/>
      </c>
      <c r="Q106" s="32" t="str">
        <f t="shared" si="3"/>
        <v/>
      </c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2.0" customHeight="1">
      <c r="A107" s="153"/>
      <c r="B107" s="154"/>
      <c r="C107" s="155"/>
      <c r="D107" s="156"/>
      <c r="E107" s="88">
        <f t="shared" si="5"/>
        <v>0</v>
      </c>
      <c r="F107" s="38"/>
      <c r="G107" s="159"/>
      <c r="H107" s="142" t="s">
        <v>49</v>
      </c>
      <c r="I107" s="84">
        <v>28118.5</v>
      </c>
      <c r="J107" s="136"/>
      <c r="K107" s="29"/>
      <c r="L107" s="64"/>
      <c r="M107" s="65"/>
      <c r="N107" s="9"/>
      <c r="O107" s="9"/>
      <c r="P107" s="43" t="str">
        <f t="shared" si="2"/>
        <v/>
      </c>
      <c r="Q107" s="32" t="str">
        <f t="shared" si="3"/>
        <v/>
      </c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2.0" customHeight="1">
      <c r="A108" s="153"/>
      <c r="B108" s="154"/>
      <c r="C108" s="155"/>
      <c r="D108" s="156"/>
      <c r="E108" s="88">
        <f t="shared" si="5"/>
        <v>0</v>
      </c>
      <c r="F108" s="38"/>
      <c r="G108" s="159"/>
      <c r="H108" s="142" t="s">
        <v>68</v>
      </c>
      <c r="I108" s="84">
        <v>10156.0</v>
      </c>
      <c r="J108" s="136"/>
      <c r="K108" s="29"/>
      <c r="L108" s="64"/>
      <c r="M108" s="65"/>
      <c r="N108" s="9"/>
      <c r="O108" s="9"/>
      <c r="P108" s="43" t="str">
        <f t="shared" si="2"/>
        <v/>
      </c>
      <c r="Q108" s="32" t="str">
        <f t="shared" si="3"/>
        <v/>
      </c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2.0" customHeight="1">
      <c r="A109" s="153"/>
      <c r="B109" s="154"/>
      <c r="C109" s="155"/>
      <c r="D109" s="156"/>
      <c r="E109" s="88">
        <f t="shared" si="5"/>
        <v>0</v>
      </c>
      <c r="F109" s="38"/>
      <c r="G109" s="159"/>
      <c r="H109" s="142" t="s">
        <v>22</v>
      </c>
      <c r="I109" s="84">
        <v>48698.98</v>
      </c>
      <c r="J109" s="136"/>
      <c r="K109" s="29"/>
      <c r="L109" s="64"/>
      <c r="M109" s="65"/>
      <c r="N109" s="9"/>
      <c r="O109" s="9"/>
      <c r="P109" s="43" t="str">
        <f t="shared" si="2"/>
        <v/>
      </c>
      <c r="Q109" s="32" t="str">
        <f t="shared" si="3"/>
        <v/>
      </c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2.0" customHeight="1">
      <c r="A110" s="153"/>
      <c r="B110" s="154"/>
      <c r="C110" s="155"/>
      <c r="D110" s="156"/>
      <c r="E110" s="88">
        <f t="shared" si="5"/>
        <v>0</v>
      </c>
      <c r="F110" s="38"/>
      <c r="G110" s="159"/>
      <c r="H110" s="142" t="s">
        <v>23</v>
      </c>
      <c r="I110" s="84">
        <v>2470.0</v>
      </c>
      <c r="J110" s="136"/>
      <c r="K110" s="29"/>
      <c r="L110" s="64"/>
      <c r="M110" s="65"/>
      <c r="N110" s="9"/>
      <c r="O110" s="9"/>
      <c r="P110" s="43" t="str">
        <f t="shared" si="2"/>
        <v/>
      </c>
      <c r="Q110" s="32" t="str">
        <f t="shared" si="3"/>
        <v/>
      </c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2.0" customHeight="1">
      <c r="A111" s="153"/>
      <c r="B111" s="154"/>
      <c r="C111" s="155"/>
      <c r="D111" s="156"/>
      <c r="E111" s="88">
        <f t="shared" si="5"/>
        <v>0</v>
      </c>
      <c r="F111" s="38"/>
      <c r="G111" s="160">
        <v>44333.0</v>
      </c>
      <c r="H111" s="142" t="s">
        <v>29</v>
      </c>
      <c r="I111" s="84">
        <v>2000.0</v>
      </c>
      <c r="J111" s="161"/>
      <c r="K111" s="29"/>
      <c r="L111" s="64"/>
      <c r="M111" s="65"/>
      <c r="N111" s="9"/>
      <c r="O111" s="162"/>
      <c r="P111" s="43">
        <f t="shared" si="2"/>
        <v>2000</v>
      </c>
      <c r="Q111" s="32" t="str">
        <f t="shared" si="3"/>
        <v> adrian gonzalez</v>
      </c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2.0" customHeight="1">
      <c r="A112" s="153"/>
      <c r="B112" s="154"/>
      <c r="C112" s="155"/>
      <c r="D112" s="156"/>
      <c r="E112" s="88">
        <f t="shared" si="5"/>
        <v>0</v>
      </c>
      <c r="F112" s="38"/>
      <c r="G112" s="159"/>
      <c r="H112" s="142" t="s">
        <v>28</v>
      </c>
      <c r="I112" s="84">
        <v>1000.0</v>
      </c>
      <c r="J112" s="136"/>
      <c r="K112" s="29"/>
      <c r="L112" s="64"/>
      <c r="M112" s="65"/>
      <c r="N112" s="9"/>
      <c r="O112" s="9"/>
      <c r="P112" s="43">
        <f t="shared" si="2"/>
        <v>1000</v>
      </c>
      <c r="Q112" s="32" t="str">
        <f t="shared" si="3"/>
        <v> orellano alexis</v>
      </c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2.0" customHeight="1">
      <c r="A113" s="153"/>
      <c r="B113" s="154"/>
      <c r="C113" s="155"/>
      <c r="D113" s="156"/>
      <c r="E113" s="88">
        <f t="shared" si="5"/>
        <v>0</v>
      </c>
      <c r="F113" s="38"/>
      <c r="G113" s="160">
        <v>44334.0</v>
      </c>
      <c r="H113" s="144" t="s">
        <v>23</v>
      </c>
      <c r="I113" s="87">
        <v>3680.0</v>
      </c>
      <c r="J113" s="126"/>
      <c r="K113" s="106"/>
      <c r="L113" s="64"/>
      <c r="M113" s="65"/>
      <c r="N113" s="9"/>
      <c r="O113" s="9"/>
      <c r="P113" s="43" t="str">
        <f t="shared" si="2"/>
        <v/>
      </c>
      <c r="Q113" s="32" t="str">
        <f t="shared" si="3"/>
        <v/>
      </c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2.0" customHeight="1">
      <c r="A114" s="153"/>
      <c r="B114" s="154"/>
      <c r="C114" s="155"/>
      <c r="D114" s="156"/>
      <c r="E114" s="88">
        <f t="shared" si="5"/>
        <v>0</v>
      </c>
      <c r="F114" s="38"/>
      <c r="G114" s="158"/>
      <c r="H114" s="142" t="s">
        <v>69</v>
      </c>
      <c r="I114" s="84">
        <v>12250.0</v>
      </c>
      <c r="J114" s="136"/>
      <c r="K114" s="29"/>
      <c r="L114" s="64"/>
      <c r="M114" s="65"/>
      <c r="N114" s="9"/>
      <c r="O114" s="9"/>
      <c r="P114" s="43" t="str">
        <f t="shared" si="2"/>
        <v/>
      </c>
      <c r="Q114" s="32" t="str">
        <f t="shared" si="3"/>
        <v/>
      </c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2.0" customHeight="1">
      <c r="A115" s="153"/>
      <c r="B115" s="154"/>
      <c r="C115" s="155"/>
      <c r="D115" s="156"/>
      <c r="E115" s="88">
        <f t="shared" si="5"/>
        <v>0</v>
      </c>
      <c r="F115" s="38"/>
      <c r="G115" s="158"/>
      <c r="H115" s="142" t="s">
        <v>70</v>
      </c>
      <c r="I115" s="84">
        <v>1312.55</v>
      </c>
      <c r="J115" s="136"/>
      <c r="K115" s="29"/>
      <c r="L115" s="79"/>
      <c r="M115" s="65"/>
      <c r="N115" s="9"/>
      <c r="O115" s="9"/>
      <c r="P115" s="43" t="str">
        <f t="shared" si="2"/>
        <v/>
      </c>
      <c r="Q115" s="32" t="str">
        <f t="shared" si="3"/>
        <v/>
      </c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2.0" customHeight="1">
      <c r="A116" s="153"/>
      <c r="B116" s="154"/>
      <c r="C116" s="155"/>
      <c r="D116" s="156"/>
      <c r="E116" s="88">
        <f t="shared" si="5"/>
        <v>0</v>
      </c>
      <c r="F116" s="38"/>
      <c r="G116" s="158"/>
      <c r="H116" s="142" t="s">
        <v>22</v>
      </c>
      <c r="I116" s="84">
        <v>22182.23</v>
      </c>
      <c r="J116" s="136"/>
      <c r="K116" s="29"/>
      <c r="L116" s="64"/>
      <c r="M116" s="65"/>
      <c r="N116" s="9"/>
      <c r="O116" s="9"/>
      <c r="P116" s="43" t="str">
        <f t="shared" si="2"/>
        <v/>
      </c>
      <c r="Q116" s="32" t="str">
        <f t="shared" si="3"/>
        <v/>
      </c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2.0" customHeight="1">
      <c r="A117" s="153"/>
      <c r="B117" s="154"/>
      <c r="C117" s="155"/>
      <c r="D117" s="156"/>
      <c r="E117" s="88">
        <f t="shared" si="5"/>
        <v>0</v>
      </c>
      <c r="F117" s="38"/>
      <c r="G117" s="158"/>
      <c r="H117" s="142" t="s">
        <v>37</v>
      </c>
      <c r="I117" s="84">
        <v>1500.0</v>
      </c>
      <c r="J117" s="136"/>
      <c r="K117" s="29"/>
      <c r="L117" s="64"/>
      <c r="M117" s="65"/>
      <c r="N117" s="9"/>
      <c r="O117" s="9"/>
      <c r="P117" s="43">
        <f t="shared" si="2"/>
        <v>1500</v>
      </c>
      <c r="Q117" s="32" t="str">
        <f t="shared" si="3"/>
        <v> lore</v>
      </c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2.0" customHeight="1">
      <c r="A118" s="153"/>
      <c r="B118" s="154"/>
      <c r="C118" s="155"/>
      <c r="D118" s="156"/>
      <c r="E118" s="88">
        <f t="shared" si="5"/>
        <v>0</v>
      </c>
      <c r="F118" s="38"/>
      <c r="G118" s="157">
        <v>44334.0</v>
      </c>
      <c r="H118" s="142" t="s">
        <v>71</v>
      </c>
      <c r="I118" s="84">
        <v>800.0</v>
      </c>
      <c r="J118" s="136"/>
      <c r="K118" s="29"/>
      <c r="L118" s="64"/>
      <c r="M118" s="65"/>
      <c r="N118" s="9"/>
      <c r="O118" s="9"/>
      <c r="P118" s="43" t="str">
        <f t="shared" si="2"/>
        <v/>
      </c>
      <c r="Q118" s="32" t="str">
        <f t="shared" si="3"/>
        <v/>
      </c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2.0" customHeight="1">
      <c r="A119" s="153"/>
      <c r="B119" s="154"/>
      <c r="C119" s="155"/>
      <c r="D119" s="156"/>
      <c r="E119" s="88">
        <f t="shared" si="5"/>
        <v>0</v>
      </c>
      <c r="F119" s="38"/>
      <c r="G119" s="158"/>
      <c r="H119" s="142" t="s">
        <v>55</v>
      </c>
      <c r="I119" s="84">
        <v>720.0</v>
      </c>
      <c r="J119" s="136"/>
      <c r="K119" s="29"/>
      <c r="L119" s="64"/>
      <c r="M119" s="65"/>
      <c r="N119" s="9"/>
      <c r="O119" s="9"/>
      <c r="P119" s="43" t="str">
        <f t="shared" si="2"/>
        <v/>
      </c>
      <c r="Q119" s="32" t="str">
        <f t="shared" si="3"/>
        <v/>
      </c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2.0" customHeight="1">
      <c r="A120" s="153"/>
      <c r="B120" s="154"/>
      <c r="C120" s="155"/>
      <c r="D120" s="156"/>
      <c r="E120" s="88">
        <f t="shared" si="5"/>
        <v>0</v>
      </c>
      <c r="F120" s="38"/>
      <c r="G120" s="158"/>
      <c r="H120" s="142" t="s">
        <v>21</v>
      </c>
      <c r="I120" s="84">
        <v>1000.0</v>
      </c>
      <c r="J120" s="136"/>
      <c r="K120" s="29"/>
      <c r="L120" s="64"/>
      <c r="M120" s="65"/>
      <c r="N120" s="9"/>
      <c r="O120" s="9"/>
      <c r="P120" s="43">
        <f t="shared" si="2"/>
        <v>1000</v>
      </c>
      <c r="Q120" s="32" t="str">
        <f t="shared" si="3"/>
        <v> nicolas correa</v>
      </c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2.0" customHeight="1">
      <c r="A121" s="153"/>
      <c r="B121" s="154"/>
      <c r="C121" s="155"/>
      <c r="D121" s="156"/>
      <c r="E121" s="88">
        <f t="shared" si="5"/>
        <v>0</v>
      </c>
      <c r="F121" s="38"/>
      <c r="G121" s="157">
        <v>44335.0</v>
      </c>
      <c r="H121" s="142" t="s">
        <v>54</v>
      </c>
      <c r="I121" s="84">
        <v>200000.0</v>
      </c>
      <c r="J121" s="136"/>
      <c r="K121" s="29"/>
      <c r="L121" s="64"/>
      <c r="M121" s="65"/>
      <c r="N121" s="9"/>
      <c r="O121" s="9"/>
      <c r="P121" s="43" t="str">
        <f t="shared" si="2"/>
        <v/>
      </c>
      <c r="Q121" s="32" t="str">
        <f t="shared" si="3"/>
        <v/>
      </c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2.0" customHeight="1">
      <c r="A122" s="153"/>
      <c r="B122" s="154"/>
      <c r="C122" s="155"/>
      <c r="D122" s="156"/>
      <c r="E122" s="88">
        <f t="shared" si="5"/>
        <v>0</v>
      </c>
      <c r="F122" s="38"/>
      <c r="G122" s="163">
        <v>44335.0</v>
      </c>
      <c r="H122" s="142" t="s">
        <v>72</v>
      </c>
      <c r="I122" s="84">
        <v>75.0</v>
      </c>
      <c r="J122" s="136"/>
      <c r="K122" s="29"/>
      <c r="L122" s="64"/>
      <c r="M122" s="65"/>
      <c r="N122" s="9"/>
      <c r="O122" s="9"/>
      <c r="P122" s="43" t="str">
        <f t="shared" si="2"/>
        <v/>
      </c>
      <c r="Q122" s="32" t="str">
        <f t="shared" si="3"/>
        <v/>
      </c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2.0" customHeight="1">
      <c r="A123" s="153"/>
      <c r="B123" s="154"/>
      <c r="C123" s="155"/>
      <c r="D123" s="156"/>
      <c r="E123" s="88">
        <f t="shared" si="5"/>
        <v>0</v>
      </c>
      <c r="F123" s="38"/>
      <c r="G123" s="158"/>
      <c r="H123" s="142" t="s">
        <v>33</v>
      </c>
      <c r="I123" s="84">
        <v>700.0</v>
      </c>
      <c r="J123" s="136"/>
      <c r="K123" s="29"/>
      <c r="L123" s="64"/>
      <c r="M123" s="65"/>
      <c r="N123" s="9"/>
      <c r="O123" s="9"/>
      <c r="P123" s="43" t="str">
        <f t="shared" si="2"/>
        <v/>
      </c>
      <c r="Q123" s="32" t="str">
        <f t="shared" si="3"/>
        <v/>
      </c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2.0" customHeight="1">
      <c r="A124" s="153"/>
      <c r="B124" s="154"/>
      <c r="C124" s="155"/>
      <c r="D124" s="156"/>
      <c r="E124" s="88">
        <f t="shared" si="5"/>
        <v>0</v>
      </c>
      <c r="F124" s="38"/>
      <c r="G124" s="158"/>
      <c r="H124" s="142" t="s">
        <v>23</v>
      </c>
      <c r="I124" s="84">
        <v>2130.0</v>
      </c>
      <c r="J124" s="136"/>
      <c r="K124" s="29"/>
      <c r="L124" s="139"/>
      <c r="M124" s="65"/>
      <c r="N124" s="9"/>
      <c r="O124" s="9"/>
      <c r="P124" s="43" t="str">
        <f t="shared" si="2"/>
        <v/>
      </c>
      <c r="Q124" s="32" t="str">
        <f t="shared" si="3"/>
        <v/>
      </c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2.0" customHeight="1">
      <c r="A125" s="153"/>
      <c r="B125" s="154"/>
      <c r="C125" s="155"/>
      <c r="D125" s="156"/>
      <c r="E125" s="88">
        <f t="shared" si="5"/>
        <v>0</v>
      </c>
      <c r="F125" s="38"/>
      <c r="G125" s="158"/>
      <c r="H125" s="142" t="s">
        <v>36</v>
      </c>
      <c r="I125" s="84">
        <v>2841.0</v>
      </c>
      <c r="J125" s="136"/>
      <c r="K125" s="29"/>
      <c r="L125" s="64"/>
      <c r="M125" s="65"/>
      <c r="N125" s="9"/>
      <c r="O125" s="9"/>
      <c r="P125" s="43" t="str">
        <f t="shared" si="2"/>
        <v/>
      </c>
      <c r="Q125" s="32" t="str">
        <f t="shared" si="3"/>
        <v/>
      </c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2.0" customHeight="1">
      <c r="A126" s="153"/>
      <c r="B126" s="154"/>
      <c r="C126" s="155"/>
      <c r="D126" s="156"/>
      <c r="E126" s="88">
        <f t="shared" si="5"/>
        <v>0</v>
      </c>
      <c r="F126" s="38"/>
      <c r="G126" s="157">
        <v>44335.0</v>
      </c>
      <c r="H126" s="142" t="s">
        <v>58</v>
      </c>
      <c r="I126" s="84">
        <v>2000.0</v>
      </c>
      <c r="J126" s="136"/>
      <c r="K126" s="29"/>
      <c r="L126" s="64"/>
      <c r="M126" s="65"/>
      <c r="N126" s="9"/>
      <c r="O126" s="9"/>
      <c r="P126" s="43">
        <f t="shared" si="2"/>
        <v>2000</v>
      </c>
      <c r="Q126" s="32" t="str">
        <f t="shared" si="3"/>
        <v> osvaldo peruzzi</v>
      </c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2.0" customHeight="1">
      <c r="A127" s="153"/>
      <c r="B127" s="154"/>
      <c r="C127" s="155"/>
      <c r="D127" s="156"/>
      <c r="E127" s="88">
        <f t="shared" si="5"/>
        <v>0</v>
      </c>
      <c r="F127" s="38"/>
      <c r="G127" s="158"/>
      <c r="H127" s="142" t="s">
        <v>73</v>
      </c>
      <c r="I127" s="84">
        <v>6140.0</v>
      </c>
      <c r="J127" s="136"/>
      <c r="K127" s="29"/>
      <c r="L127" s="64"/>
      <c r="M127" s="65"/>
      <c r="N127" s="55"/>
      <c r="O127" s="9"/>
      <c r="P127" s="43" t="str">
        <f t="shared" si="2"/>
        <v/>
      </c>
      <c r="Q127" s="32" t="str">
        <f t="shared" si="3"/>
        <v/>
      </c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2.0" customHeight="1">
      <c r="A128" s="153"/>
      <c r="B128" s="154"/>
      <c r="C128" s="155"/>
      <c r="D128" s="156"/>
      <c r="E128" s="88">
        <f t="shared" si="5"/>
        <v>0</v>
      </c>
      <c r="F128" s="38"/>
      <c r="G128" s="158"/>
      <c r="H128" s="142" t="s">
        <v>56</v>
      </c>
      <c r="I128" s="84">
        <v>2000.0</v>
      </c>
      <c r="J128" s="136"/>
      <c r="K128" s="29"/>
      <c r="L128" s="64"/>
      <c r="M128" s="65"/>
      <c r="N128" s="9"/>
      <c r="O128" s="55"/>
      <c r="P128" s="43">
        <f t="shared" si="2"/>
        <v>2000</v>
      </c>
      <c r="Q128" s="32" t="str">
        <f t="shared" si="3"/>
        <v> david corbalan</v>
      </c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2.0" customHeight="1">
      <c r="A129" s="153"/>
      <c r="B129" s="154"/>
      <c r="C129" s="155"/>
      <c r="D129" s="156"/>
      <c r="E129" s="88">
        <f t="shared" si="5"/>
        <v>0</v>
      </c>
      <c r="F129" s="38"/>
      <c r="G129" s="157">
        <v>44336.0</v>
      </c>
      <c r="H129" s="142" t="s">
        <v>74</v>
      </c>
      <c r="I129" s="84">
        <v>2706.0</v>
      </c>
      <c r="J129" s="136"/>
      <c r="K129" s="29"/>
      <c r="L129" s="64"/>
      <c r="M129" s="65"/>
      <c r="N129" s="9"/>
      <c r="O129" s="9"/>
      <c r="P129" s="43" t="str">
        <f t="shared" si="2"/>
        <v/>
      </c>
      <c r="Q129" s="32" t="str">
        <f t="shared" si="3"/>
        <v/>
      </c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2.0" customHeight="1">
      <c r="A130" s="153"/>
      <c r="B130" s="154"/>
      <c r="C130" s="155"/>
      <c r="D130" s="156"/>
      <c r="E130" s="88">
        <f t="shared" si="5"/>
        <v>0</v>
      </c>
      <c r="F130" s="38"/>
      <c r="G130" s="158"/>
      <c r="H130" s="142" t="s">
        <v>49</v>
      </c>
      <c r="I130" s="84">
        <v>26720.0</v>
      </c>
      <c r="J130" s="136"/>
      <c r="K130" s="29"/>
      <c r="L130" s="64"/>
      <c r="M130" s="65"/>
      <c r="N130" s="9"/>
      <c r="O130" s="9"/>
      <c r="P130" s="43" t="str">
        <f t="shared" si="2"/>
        <v/>
      </c>
      <c r="Q130" s="32" t="str">
        <f t="shared" si="3"/>
        <v/>
      </c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2.0" customHeight="1">
      <c r="A131" s="153"/>
      <c r="B131" s="154"/>
      <c r="C131" s="155"/>
      <c r="D131" s="156"/>
      <c r="E131" s="88">
        <f t="shared" si="5"/>
        <v>0</v>
      </c>
      <c r="F131" s="38"/>
      <c r="G131" s="158"/>
      <c r="H131" s="142" t="s">
        <v>53</v>
      </c>
      <c r="I131" s="84">
        <v>360.0</v>
      </c>
      <c r="J131" s="136"/>
      <c r="K131" s="29"/>
      <c r="L131" s="64"/>
      <c r="M131" s="65"/>
      <c r="N131" s="9"/>
      <c r="O131" s="9"/>
      <c r="P131" s="43" t="str">
        <f t="shared" si="2"/>
        <v/>
      </c>
      <c r="Q131" s="32" t="str">
        <f t="shared" si="3"/>
        <v/>
      </c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2.0" customHeight="1">
      <c r="A132" s="140"/>
      <c r="B132" s="59"/>
      <c r="C132" s="56"/>
      <c r="D132" s="29"/>
      <c r="E132" s="88">
        <f t="shared" si="5"/>
        <v>0</v>
      </c>
      <c r="F132" s="38"/>
      <c r="G132" s="158"/>
      <c r="H132" s="142" t="s">
        <v>23</v>
      </c>
      <c r="I132" s="84">
        <v>2015.0</v>
      </c>
      <c r="J132" s="136"/>
      <c r="K132" s="29"/>
      <c r="L132" s="64"/>
      <c r="M132" s="65"/>
      <c r="N132" s="9"/>
      <c r="O132" s="9"/>
      <c r="P132" s="43" t="str">
        <f t="shared" si="2"/>
        <v/>
      </c>
      <c r="Q132" s="32" t="str">
        <f t="shared" si="3"/>
        <v/>
      </c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2.0" customHeight="1">
      <c r="A133" s="140"/>
      <c r="B133" s="59"/>
      <c r="C133" s="56"/>
      <c r="D133" s="29"/>
      <c r="E133" s="88">
        <f t="shared" si="5"/>
        <v>0</v>
      </c>
      <c r="F133" s="38"/>
      <c r="G133" s="158"/>
      <c r="H133" s="142" t="s">
        <v>75</v>
      </c>
      <c r="I133" s="84">
        <v>6600.0</v>
      </c>
      <c r="J133" s="136"/>
      <c r="K133" s="29"/>
      <c r="L133" s="64"/>
      <c r="M133" s="65"/>
      <c r="N133" s="55"/>
      <c r="O133" s="9"/>
      <c r="P133" s="43" t="str">
        <f t="shared" si="2"/>
        <v/>
      </c>
      <c r="Q133" s="32" t="str">
        <f t="shared" si="3"/>
        <v/>
      </c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2.0" customHeight="1">
      <c r="A134" s="140"/>
      <c r="B134" s="59"/>
      <c r="C134" s="56"/>
      <c r="D134" s="29"/>
      <c r="E134" s="88">
        <f t="shared" si="5"/>
        <v>0</v>
      </c>
      <c r="F134" s="38"/>
      <c r="G134" s="157">
        <v>44336.0</v>
      </c>
      <c r="H134" s="142" t="s">
        <v>48</v>
      </c>
      <c r="I134" s="84">
        <v>3425.0</v>
      </c>
      <c r="J134" s="136"/>
      <c r="K134" s="29"/>
      <c r="L134" s="64"/>
      <c r="M134" s="65"/>
      <c r="N134" s="55"/>
      <c r="O134" s="9"/>
      <c r="P134" s="43" t="str">
        <f t="shared" si="2"/>
        <v/>
      </c>
      <c r="Q134" s="32" t="str">
        <f t="shared" si="3"/>
        <v/>
      </c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2.0" customHeight="1">
      <c r="A135" s="140"/>
      <c r="B135" s="59"/>
      <c r="C135" s="56"/>
      <c r="D135" s="29"/>
      <c r="E135" s="88">
        <f t="shared" si="5"/>
        <v>0</v>
      </c>
      <c r="F135" s="38"/>
      <c r="G135" s="158"/>
      <c r="H135" s="142" t="s">
        <v>37</v>
      </c>
      <c r="I135" s="84">
        <v>2000.0</v>
      </c>
      <c r="J135" s="136"/>
      <c r="K135" s="29"/>
      <c r="L135" s="64"/>
      <c r="M135" s="65"/>
      <c r="N135" s="9"/>
      <c r="O135" s="9"/>
      <c r="P135" s="43">
        <f t="shared" si="2"/>
        <v>2000</v>
      </c>
      <c r="Q135" s="32" t="str">
        <f t="shared" si="3"/>
        <v> lore</v>
      </c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2.0" customHeight="1">
      <c r="A136" s="140"/>
      <c r="B136" s="59"/>
      <c r="C136" s="56"/>
      <c r="D136" s="29"/>
      <c r="E136" s="88">
        <f t="shared" si="5"/>
        <v>0</v>
      </c>
      <c r="F136" s="38"/>
      <c r="G136" s="157">
        <v>44336.0</v>
      </c>
      <c r="H136" s="142" t="s">
        <v>76</v>
      </c>
      <c r="I136" s="84">
        <v>560.0</v>
      </c>
      <c r="J136" s="136"/>
      <c r="K136" s="29"/>
      <c r="L136" s="64"/>
      <c r="M136" s="65"/>
      <c r="N136" s="9"/>
      <c r="O136" s="9"/>
      <c r="P136" s="43" t="str">
        <f t="shared" si="2"/>
        <v/>
      </c>
      <c r="Q136" s="32" t="str">
        <f t="shared" si="3"/>
        <v/>
      </c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2.0" customHeight="1">
      <c r="A137" s="140"/>
      <c r="B137" s="59"/>
      <c r="C137" s="56"/>
      <c r="D137" s="29"/>
      <c r="E137" s="88">
        <f t="shared" si="5"/>
        <v>0</v>
      </c>
      <c r="F137" s="38"/>
      <c r="G137" s="158"/>
      <c r="H137" s="142" t="s">
        <v>29</v>
      </c>
      <c r="I137" s="84">
        <v>1500.0</v>
      </c>
      <c r="J137" s="136"/>
      <c r="K137" s="29"/>
      <c r="L137" s="64"/>
      <c r="M137" s="65"/>
      <c r="N137" s="9"/>
      <c r="O137" s="9"/>
      <c r="P137" s="43">
        <f t="shared" si="2"/>
        <v>1500</v>
      </c>
      <c r="Q137" s="32" t="str">
        <f t="shared" si="3"/>
        <v> adrian gonzalez</v>
      </c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2.0" customHeight="1">
      <c r="A138" s="140"/>
      <c r="B138" s="59"/>
      <c r="C138" s="56"/>
      <c r="D138" s="29"/>
      <c r="E138" s="88">
        <f t="shared" si="5"/>
        <v>0</v>
      </c>
      <c r="F138" s="38"/>
      <c r="G138" s="164"/>
      <c r="H138" s="142" t="s">
        <v>28</v>
      </c>
      <c r="I138" s="84">
        <v>2000.0</v>
      </c>
      <c r="J138" s="136"/>
      <c r="K138" s="29"/>
      <c r="L138" s="64"/>
      <c r="M138" s="65"/>
      <c r="N138" s="9"/>
      <c r="O138" s="9"/>
      <c r="P138" s="43">
        <f t="shared" si="2"/>
        <v>2000</v>
      </c>
      <c r="Q138" s="32" t="str">
        <f t="shared" si="3"/>
        <v> orellano alexis</v>
      </c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2.0" customHeight="1">
      <c r="A139" s="140"/>
      <c r="B139" s="59"/>
      <c r="C139" s="56"/>
      <c r="D139" s="29"/>
      <c r="E139" s="88">
        <f t="shared" si="5"/>
        <v>0</v>
      </c>
      <c r="F139" s="38"/>
      <c r="G139" s="158"/>
      <c r="H139" s="142" t="s">
        <v>65</v>
      </c>
      <c r="I139" s="84">
        <v>2000.0</v>
      </c>
      <c r="J139" s="136"/>
      <c r="K139" s="29"/>
      <c r="L139" s="64"/>
      <c r="M139" s="65"/>
      <c r="N139" s="9"/>
      <c r="O139" s="9"/>
      <c r="P139" s="43">
        <f t="shared" si="2"/>
        <v>2000</v>
      </c>
      <c r="Q139" s="32" t="str">
        <f t="shared" si="3"/>
        <v> miguel nuñez</v>
      </c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2.0" customHeight="1">
      <c r="A140" s="140"/>
      <c r="B140" s="59"/>
      <c r="C140" s="56"/>
      <c r="D140" s="29"/>
      <c r="E140" s="88">
        <f t="shared" si="5"/>
        <v>0</v>
      </c>
      <c r="F140" s="38"/>
      <c r="G140" s="158"/>
      <c r="H140" s="142" t="s">
        <v>21</v>
      </c>
      <c r="I140" s="84">
        <v>1000.0</v>
      </c>
      <c r="J140" s="136"/>
      <c r="K140" s="29"/>
      <c r="L140" s="64"/>
      <c r="M140" s="65"/>
      <c r="N140" s="9"/>
      <c r="O140" s="9"/>
      <c r="P140" s="43">
        <f t="shared" si="2"/>
        <v>1000</v>
      </c>
      <c r="Q140" s="32" t="str">
        <f t="shared" si="3"/>
        <v> nicolas correa</v>
      </c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2.0" customHeight="1">
      <c r="A141" s="140"/>
      <c r="B141" s="59"/>
      <c r="C141" s="56"/>
      <c r="D141" s="29"/>
      <c r="E141" s="88">
        <f t="shared" si="5"/>
        <v>0</v>
      </c>
      <c r="F141" s="38"/>
      <c r="G141" s="157">
        <v>44337.0</v>
      </c>
      <c r="H141" s="142" t="s">
        <v>77</v>
      </c>
      <c r="I141" s="84">
        <v>14484.0</v>
      </c>
      <c r="J141" s="136"/>
      <c r="K141" s="29"/>
      <c r="L141" s="64"/>
      <c r="M141" s="65"/>
      <c r="N141" s="9"/>
      <c r="O141" s="9"/>
      <c r="P141" s="43" t="str">
        <f t="shared" si="2"/>
        <v/>
      </c>
      <c r="Q141" s="32" t="str">
        <f t="shared" si="3"/>
        <v/>
      </c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2.0" customHeight="1">
      <c r="A142" s="140"/>
      <c r="B142" s="59"/>
      <c r="C142" s="56"/>
      <c r="D142" s="29"/>
      <c r="E142" s="88">
        <f t="shared" si="5"/>
        <v>0</v>
      </c>
      <c r="F142" s="38"/>
      <c r="G142" s="157">
        <v>44339.0</v>
      </c>
      <c r="H142" s="142" t="s">
        <v>54</v>
      </c>
      <c r="I142" s="84">
        <v>100000.0</v>
      </c>
      <c r="J142" s="136"/>
      <c r="K142" s="29"/>
      <c r="L142" s="64"/>
      <c r="M142" s="65"/>
      <c r="N142" s="9"/>
      <c r="O142" s="9"/>
      <c r="P142" s="43" t="str">
        <f t="shared" si="2"/>
        <v/>
      </c>
      <c r="Q142" s="32" t="str">
        <f t="shared" si="3"/>
        <v/>
      </c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2.0" customHeight="1">
      <c r="A143" s="140"/>
      <c r="B143" s="59"/>
      <c r="C143" s="56"/>
      <c r="D143" s="29"/>
      <c r="E143" s="88">
        <f t="shared" si="5"/>
        <v>0</v>
      </c>
      <c r="F143" s="38"/>
      <c r="G143" s="157">
        <v>44337.0</v>
      </c>
      <c r="H143" s="142" t="s">
        <v>21</v>
      </c>
      <c r="I143" s="84">
        <v>1000.0</v>
      </c>
      <c r="J143" s="136"/>
      <c r="K143" s="29"/>
      <c r="L143" s="64"/>
      <c r="M143" s="65"/>
      <c r="N143" s="9"/>
      <c r="O143" s="9"/>
      <c r="P143" s="43">
        <f t="shared" si="2"/>
        <v>1000</v>
      </c>
      <c r="Q143" s="32" t="str">
        <f t="shared" si="3"/>
        <v> nicolas correa</v>
      </c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2.0" customHeight="1">
      <c r="A144" s="140"/>
      <c r="B144" s="59"/>
      <c r="C144" s="56"/>
      <c r="D144" s="29"/>
      <c r="E144" s="88">
        <f t="shared" si="5"/>
        <v>0</v>
      </c>
      <c r="F144" s="38"/>
      <c r="G144" s="158"/>
      <c r="H144" s="142" t="s">
        <v>28</v>
      </c>
      <c r="I144" s="84">
        <v>1000.0</v>
      </c>
      <c r="J144" s="136"/>
      <c r="K144" s="29"/>
      <c r="L144" s="64"/>
      <c r="M144" s="65"/>
      <c r="N144" s="9"/>
      <c r="O144" s="9"/>
      <c r="P144" s="43">
        <f t="shared" si="2"/>
        <v>1000</v>
      </c>
      <c r="Q144" s="32" t="str">
        <f t="shared" si="3"/>
        <v> orellano alexis</v>
      </c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2.0" customHeight="1">
      <c r="A145" s="140"/>
      <c r="B145" s="59"/>
      <c r="C145" s="56"/>
      <c r="D145" s="29"/>
      <c r="E145" s="88">
        <f t="shared" si="5"/>
        <v>0</v>
      </c>
      <c r="F145" s="38"/>
      <c r="G145" s="158"/>
      <c r="H145" s="76" t="s">
        <v>19</v>
      </c>
      <c r="I145" s="69">
        <v>1500.0</v>
      </c>
      <c r="J145" s="30"/>
      <c r="K145" s="29"/>
      <c r="L145" s="64"/>
      <c r="M145" s="65"/>
      <c r="N145" s="9"/>
      <c r="O145" s="9"/>
      <c r="P145" s="43">
        <f t="shared" si="2"/>
        <v>1500</v>
      </c>
      <c r="Q145" s="32" t="str">
        <f t="shared" si="3"/>
        <v> ramon segovia</v>
      </c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2.0" customHeight="1">
      <c r="A146" s="140"/>
      <c r="B146" s="59"/>
      <c r="C146" s="56"/>
      <c r="D146" s="29"/>
      <c r="E146" s="88">
        <f t="shared" si="5"/>
        <v>0</v>
      </c>
      <c r="F146" s="38"/>
      <c r="G146" s="158"/>
      <c r="H146" s="76" t="s">
        <v>78</v>
      </c>
      <c r="I146" s="69">
        <v>1500.0</v>
      </c>
      <c r="J146" s="30"/>
      <c r="K146" s="29"/>
      <c r="L146" s="64"/>
      <c r="M146" s="65"/>
      <c r="N146" s="9"/>
      <c r="O146" s="9"/>
      <c r="P146" s="43">
        <f t="shared" si="2"/>
        <v>1500</v>
      </c>
      <c r="Q146" s="32" t="str">
        <f t="shared" si="3"/>
        <v> ramon quiroz</v>
      </c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2.0" customHeight="1">
      <c r="A147" s="140"/>
      <c r="B147" s="59"/>
      <c r="C147" s="56"/>
      <c r="D147" s="29"/>
      <c r="E147" s="88">
        <f t="shared" si="5"/>
        <v>0</v>
      </c>
      <c r="F147" s="38"/>
      <c r="G147" s="158"/>
      <c r="H147" s="76" t="s">
        <v>79</v>
      </c>
      <c r="I147" s="69">
        <v>2000.0</v>
      </c>
      <c r="J147" s="30"/>
      <c r="K147" s="29"/>
      <c r="L147" s="64"/>
      <c r="M147" s="65"/>
      <c r="N147" s="9"/>
      <c r="O147" s="9"/>
      <c r="P147" s="43">
        <f t="shared" si="2"/>
        <v>2000</v>
      </c>
      <c r="Q147" s="32" t="str">
        <f t="shared" si="3"/>
        <v> sebastian medina</v>
      </c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2.0" customHeight="1">
      <c r="A148" s="153"/>
      <c r="B148" s="154"/>
      <c r="C148" s="155"/>
      <c r="D148" s="156"/>
      <c r="E148" s="88">
        <f t="shared" si="5"/>
        <v>0</v>
      </c>
      <c r="F148" s="38"/>
      <c r="G148" s="39"/>
      <c r="H148" s="76" t="s">
        <v>80</v>
      </c>
      <c r="I148" s="69">
        <v>1000.0</v>
      </c>
      <c r="J148" s="30"/>
      <c r="K148" s="29"/>
      <c r="L148" s="64"/>
      <c r="M148" s="65"/>
      <c r="N148" s="9"/>
      <c r="O148" s="9"/>
      <c r="P148" s="43">
        <f t="shared" si="2"/>
        <v>1000</v>
      </c>
      <c r="Q148" s="32" t="str">
        <f t="shared" si="3"/>
        <v>  lore</v>
      </c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2.0" customHeight="1">
      <c r="A149" s="153"/>
      <c r="B149" s="154"/>
      <c r="C149" s="155"/>
      <c r="D149" s="156"/>
      <c r="E149" s="88">
        <f t="shared" si="5"/>
        <v>0</v>
      </c>
      <c r="F149" s="38"/>
      <c r="G149" s="75">
        <v>44339.0</v>
      </c>
      <c r="H149" s="76" t="s">
        <v>81</v>
      </c>
      <c r="I149" s="69">
        <v>200.0</v>
      </c>
      <c r="J149" s="30"/>
      <c r="K149" s="29"/>
      <c r="L149" s="64"/>
      <c r="M149" s="65"/>
      <c r="N149" s="9"/>
      <c r="O149" s="9"/>
      <c r="P149" s="43" t="str">
        <f t="shared" si="2"/>
        <v/>
      </c>
      <c r="Q149" s="32" t="str">
        <f t="shared" si="3"/>
        <v/>
      </c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2.0" customHeight="1">
      <c r="A150" s="153"/>
      <c r="B150" s="154"/>
      <c r="C150" s="155"/>
      <c r="D150" s="156"/>
      <c r="E150" s="88">
        <f t="shared" si="5"/>
        <v>0</v>
      </c>
      <c r="F150" s="38"/>
      <c r="G150" s="39"/>
      <c r="H150" s="76" t="s">
        <v>56</v>
      </c>
      <c r="I150" s="69">
        <v>2200.0</v>
      </c>
      <c r="J150" s="30"/>
      <c r="K150" s="29"/>
      <c r="L150" s="64"/>
      <c r="M150" s="65"/>
      <c r="N150" s="9"/>
      <c r="O150" s="9"/>
      <c r="P150" s="43">
        <f t="shared" si="2"/>
        <v>2200</v>
      </c>
      <c r="Q150" s="32" t="str">
        <f t="shared" si="3"/>
        <v> david corbalan</v>
      </c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2.0" customHeight="1">
      <c r="A151" s="153"/>
      <c r="B151" s="154"/>
      <c r="C151" s="155"/>
      <c r="D151" s="156"/>
      <c r="E151" s="88">
        <f t="shared" si="5"/>
        <v>0</v>
      </c>
      <c r="F151" s="38"/>
      <c r="G151" s="75">
        <v>44340.0</v>
      </c>
      <c r="H151" s="76" t="s">
        <v>37</v>
      </c>
      <c r="I151" s="69">
        <v>2000.0</v>
      </c>
      <c r="J151" s="30"/>
      <c r="K151" s="29"/>
      <c r="L151" s="64"/>
      <c r="M151" s="65"/>
      <c r="N151" s="9"/>
      <c r="O151" s="9"/>
      <c r="P151" s="43">
        <f t="shared" si="2"/>
        <v>2000</v>
      </c>
      <c r="Q151" s="32" t="str">
        <f t="shared" si="3"/>
        <v> lore</v>
      </c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2.0" customHeight="1">
      <c r="A152" s="153"/>
      <c r="B152" s="154"/>
      <c r="C152" s="155"/>
      <c r="D152" s="156"/>
      <c r="E152" s="88">
        <f t="shared" si="5"/>
        <v>0</v>
      </c>
      <c r="F152" s="38"/>
      <c r="G152" s="165">
        <v>44340.0</v>
      </c>
      <c r="H152" s="76" t="s">
        <v>28</v>
      </c>
      <c r="I152" s="69">
        <v>100.0</v>
      </c>
      <c r="J152" s="30"/>
      <c r="K152" s="29"/>
      <c r="L152" s="64"/>
      <c r="M152" s="65"/>
      <c r="N152" s="9"/>
      <c r="O152" s="9"/>
      <c r="P152" s="43">
        <f t="shared" si="2"/>
        <v>100</v>
      </c>
      <c r="Q152" s="32" t="str">
        <f t="shared" si="3"/>
        <v> orellano alexis</v>
      </c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2.0" customHeight="1">
      <c r="A153" s="153"/>
      <c r="B153" s="154"/>
      <c r="C153" s="155"/>
      <c r="D153" s="156"/>
      <c r="E153" s="88">
        <f t="shared" si="5"/>
        <v>0</v>
      </c>
      <c r="F153" s="38"/>
      <c r="G153" s="165">
        <v>44341.0</v>
      </c>
      <c r="H153" s="76" t="s">
        <v>79</v>
      </c>
      <c r="I153" s="69">
        <v>2000.0</v>
      </c>
      <c r="J153" s="30"/>
      <c r="K153" s="29"/>
      <c r="L153" s="64"/>
      <c r="M153" s="65"/>
      <c r="N153" s="9"/>
      <c r="O153" s="9"/>
      <c r="P153" s="43">
        <f t="shared" si="2"/>
        <v>2000</v>
      </c>
      <c r="Q153" s="32" t="str">
        <f t="shared" si="3"/>
        <v> sebastian medina</v>
      </c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2.0" customHeight="1">
      <c r="A154" s="153"/>
      <c r="B154" s="154"/>
      <c r="C154" s="155"/>
      <c r="D154" s="156"/>
      <c r="E154" s="88">
        <f t="shared" si="5"/>
        <v>0</v>
      </c>
      <c r="F154" s="38"/>
      <c r="G154" s="165">
        <v>44342.0</v>
      </c>
      <c r="H154" s="142" t="s">
        <v>28</v>
      </c>
      <c r="I154" s="84">
        <v>1000.0</v>
      </c>
      <c r="J154" s="136"/>
      <c r="K154" s="29"/>
      <c r="L154" s="64"/>
      <c r="M154" s="65"/>
      <c r="N154" s="9"/>
      <c r="O154" s="9"/>
      <c r="P154" s="43">
        <f t="shared" si="2"/>
        <v>1000</v>
      </c>
      <c r="Q154" s="32" t="str">
        <f t="shared" si="3"/>
        <v> orellano alexis</v>
      </c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2.0" customHeight="1">
      <c r="A155" s="153"/>
      <c r="B155" s="154"/>
      <c r="C155" s="155"/>
      <c r="D155" s="156"/>
      <c r="E155" s="88">
        <f t="shared" si="5"/>
        <v>0</v>
      </c>
      <c r="F155" s="38"/>
      <c r="G155" s="95"/>
      <c r="H155" s="142" t="s">
        <v>29</v>
      </c>
      <c r="I155" s="84">
        <v>500.0</v>
      </c>
      <c r="J155" s="136"/>
      <c r="K155" s="29"/>
      <c r="L155" s="64"/>
      <c r="M155" s="65"/>
      <c r="N155" s="9"/>
      <c r="O155" s="9"/>
      <c r="P155" s="43">
        <f t="shared" si="2"/>
        <v>500</v>
      </c>
      <c r="Q155" s="32" t="str">
        <f t="shared" si="3"/>
        <v> adrian gonzalez</v>
      </c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2.0" customHeight="1">
      <c r="A156" s="153"/>
      <c r="B156" s="154"/>
      <c r="C156" s="155"/>
      <c r="D156" s="156"/>
      <c r="E156" s="88">
        <f t="shared" si="5"/>
        <v>0</v>
      </c>
      <c r="F156" s="38"/>
      <c r="G156" s="165">
        <v>44343.0</v>
      </c>
      <c r="H156" s="76" t="s">
        <v>28</v>
      </c>
      <c r="I156" s="69">
        <v>1000.0</v>
      </c>
      <c r="J156" s="30"/>
      <c r="K156" s="29"/>
      <c r="L156" s="64"/>
      <c r="M156" s="65"/>
      <c r="N156" s="9"/>
      <c r="O156" s="9"/>
      <c r="P156" s="43">
        <f t="shared" si="2"/>
        <v>1000</v>
      </c>
      <c r="Q156" s="32" t="str">
        <f t="shared" si="3"/>
        <v> orellano alexis</v>
      </c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2.0" customHeight="1">
      <c r="A157" s="153"/>
      <c r="B157" s="154"/>
      <c r="C157" s="155"/>
      <c r="D157" s="156"/>
      <c r="E157" s="88">
        <f t="shared" si="5"/>
        <v>0</v>
      </c>
      <c r="F157" s="38"/>
      <c r="G157" s="165">
        <v>44344.0</v>
      </c>
      <c r="H157" s="76" t="s">
        <v>46</v>
      </c>
      <c r="I157" s="69">
        <v>3820.0</v>
      </c>
      <c r="J157" s="30"/>
      <c r="K157" s="29"/>
      <c r="L157" s="64"/>
      <c r="M157" s="65"/>
      <c r="N157" s="9"/>
      <c r="O157" s="9"/>
      <c r="P157" s="43" t="str">
        <f t="shared" si="2"/>
        <v/>
      </c>
      <c r="Q157" s="32" t="str">
        <f t="shared" si="3"/>
        <v/>
      </c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2.0" customHeight="1">
      <c r="A158" s="153"/>
      <c r="B158" s="154"/>
      <c r="C158" s="155"/>
      <c r="D158" s="156"/>
      <c r="E158" s="88">
        <f t="shared" si="5"/>
        <v>0</v>
      </c>
      <c r="F158" s="38"/>
      <c r="G158" s="95"/>
      <c r="H158" s="76" t="s">
        <v>37</v>
      </c>
      <c r="I158" s="69">
        <v>1000.0</v>
      </c>
      <c r="J158" s="30"/>
      <c r="K158" s="29"/>
      <c r="L158" s="64"/>
      <c r="M158" s="65"/>
      <c r="N158" s="9"/>
      <c r="O158" s="9"/>
      <c r="P158" s="43">
        <f t="shared" si="2"/>
        <v>1000</v>
      </c>
      <c r="Q158" s="32" t="str">
        <f t="shared" si="3"/>
        <v> lore</v>
      </c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2.0" customHeight="1">
      <c r="A159" s="153"/>
      <c r="B159" s="154"/>
      <c r="C159" s="155"/>
      <c r="D159" s="156"/>
      <c r="E159" s="88">
        <f t="shared" si="5"/>
        <v>0</v>
      </c>
      <c r="F159" s="38"/>
      <c r="G159" s="165">
        <v>44344.0</v>
      </c>
      <c r="H159" s="76" t="s">
        <v>19</v>
      </c>
      <c r="I159" s="69">
        <v>1500.0</v>
      </c>
      <c r="J159" s="30"/>
      <c r="K159" s="29"/>
      <c r="L159" s="64"/>
      <c r="M159" s="65"/>
      <c r="N159" s="9"/>
      <c r="O159" s="9"/>
      <c r="P159" s="43">
        <f t="shared" si="2"/>
        <v>1500</v>
      </c>
      <c r="Q159" s="32" t="str">
        <f t="shared" si="3"/>
        <v> ramon segovia</v>
      </c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2.0" customHeight="1">
      <c r="A160" s="153"/>
      <c r="B160" s="154"/>
      <c r="C160" s="155"/>
      <c r="D160" s="156"/>
      <c r="E160" s="88">
        <f t="shared" si="5"/>
        <v>0</v>
      </c>
      <c r="F160" s="38"/>
      <c r="G160" s="95"/>
      <c r="H160" s="76" t="s">
        <v>21</v>
      </c>
      <c r="I160" s="69">
        <v>500.0</v>
      </c>
      <c r="J160" s="30"/>
      <c r="K160" s="29"/>
      <c r="L160" s="64"/>
      <c r="M160" s="65"/>
      <c r="N160" s="9"/>
      <c r="O160" s="9"/>
      <c r="P160" s="43">
        <f t="shared" si="2"/>
        <v>500</v>
      </c>
      <c r="Q160" s="32" t="str">
        <f t="shared" si="3"/>
        <v> nicolas correa</v>
      </c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2.0" customHeight="1">
      <c r="A161" s="153"/>
      <c r="B161" s="154"/>
      <c r="C161" s="155"/>
      <c r="D161" s="156"/>
      <c r="E161" s="88">
        <f t="shared" si="5"/>
        <v>0</v>
      </c>
      <c r="F161" s="38"/>
      <c r="G161" s="95"/>
      <c r="H161" s="76" t="s">
        <v>56</v>
      </c>
      <c r="I161" s="69">
        <v>1500.0</v>
      </c>
      <c r="J161" s="30"/>
      <c r="K161" s="29"/>
      <c r="L161" s="64"/>
      <c r="M161" s="65"/>
      <c r="N161" s="9"/>
      <c r="O161" s="9"/>
      <c r="P161" s="43">
        <f t="shared" si="2"/>
        <v>1500</v>
      </c>
      <c r="Q161" s="32" t="str">
        <f t="shared" si="3"/>
        <v> david corbalan</v>
      </c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2.0" customHeight="1">
      <c r="A162" s="153"/>
      <c r="B162" s="154"/>
      <c r="C162" s="155"/>
      <c r="D162" s="156"/>
      <c r="E162" s="88">
        <f t="shared" si="5"/>
        <v>0</v>
      </c>
      <c r="F162" s="38"/>
      <c r="G162" s="165">
        <v>44345.0</v>
      </c>
      <c r="H162" s="76" t="s">
        <v>66</v>
      </c>
      <c r="I162" s="69">
        <v>1500.0</v>
      </c>
      <c r="J162" s="30"/>
      <c r="K162" s="29"/>
      <c r="L162" s="64"/>
      <c r="M162" s="65"/>
      <c r="N162" s="9"/>
      <c r="O162" s="9"/>
      <c r="P162" s="43">
        <f t="shared" si="2"/>
        <v>1500</v>
      </c>
      <c r="Q162" s="32" t="str">
        <f t="shared" si="3"/>
        <v> javier perez</v>
      </c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2.0" customHeight="1">
      <c r="A163" s="153"/>
      <c r="B163" s="154"/>
      <c r="C163" s="155"/>
      <c r="D163" s="156"/>
      <c r="E163" s="88">
        <f t="shared" si="5"/>
        <v>0</v>
      </c>
      <c r="F163" s="38"/>
      <c r="G163" s="165">
        <v>44345.0</v>
      </c>
      <c r="H163" s="76" t="s">
        <v>51</v>
      </c>
      <c r="I163" s="69">
        <v>3100.0</v>
      </c>
      <c r="J163" s="30"/>
      <c r="K163" s="29"/>
      <c r="L163" s="64"/>
      <c r="M163" s="65"/>
      <c r="N163" s="55"/>
      <c r="O163" s="9"/>
      <c r="P163" s="43" t="str">
        <f t="shared" si="2"/>
        <v/>
      </c>
      <c r="Q163" s="32" t="str">
        <f t="shared" si="3"/>
        <v/>
      </c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2.75" customHeight="1">
      <c r="A164" s="153"/>
      <c r="B164" s="154"/>
      <c r="C164" s="155"/>
      <c r="D164" s="156"/>
      <c r="E164" s="88">
        <f t="shared" si="5"/>
        <v>0</v>
      </c>
      <c r="F164" s="38"/>
      <c r="G164" s="95"/>
      <c r="H164" s="76" t="s">
        <v>23</v>
      </c>
      <c r="I164" s="69">
        <v>2835.0</v>
      </c>
      <c r="J164" s="30"/>
      <c r="K164" s="29"/>
      <c r="L164" s="64"/>
      <c r="M164" s="65"/>
      <c r="N164" s="9"/>
      <c r="O164" s="55"/>
      <c r="P164" s="43" t="str">
        <f t="shared" si="2"/>
        <v/>
      </c>
      <c r="Q164" s="32" t="str">
        <f t="shared" si="3"/>
        <v/>
      </c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2.75" customHeight="1">
      <c r="A165" s="166"/>
      <c r="B165" s="154"/>
      <c r="C165" s="155"/>
      <c r="D165" s="156"/>
      <c r="E165" s="88">
        <f t="shared" si="5"/>
        <v>0</v>
      </c>
      <c r="F165" s="38"/>
      <c r="G165" s="95"/>
      <c r="H165" s="76" t="s">
        <v>49</v>
      </c>
      <c r="I165" s="69">
        <v>11413.5</v>
      </c>
      <c r="J165" s="30"/>
      <c r="K165" s="29"/>
      <c r="L165" s="64"/>
      <c r="M165" s="65"/>
      <c r="N165" s="9"/>
      <c r="O165" s="9"/>
      <c r="P165" s="43" t="str">
        <f t="shared" si="2"/>
        <v/>
      </c>
      <c r="Q165" s="32" t="str">
        <f t="shared" si="3"/>
        <v/>
      </c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2.75" customHeight="1">
      <c r="A166" s="10"/>
      <c r="B166" s="167">
        <f>SUM(B9:B162)</f>
        <v>1230246</v>
      </c>
      <c r="C166" s="168">
        <f>SUM(C8:C162)</f>
        <v>1416605</v>
      </c>
      <c r="D166" s="169">
        <f>SUM(D9:D162)</f>
        <v>1127795</v>
      </c>
      <c r="E166" s="170">
        <f>SUM(E6:E165)</f>
        <v>1993105.01</v>
      </c>
      <c r="F166" s="38"/>
      <c r="G166" s="95"/>
      <c r="H166" s="76" t="s">
        <v>50</v>
      </c>
      <c r="I166" s="69">
        <v>6303.0</v>
      </c>
      <c r="J166" s="30"/>
      <c r="K166" s="29"/>
      <c r="L166" s="64"/>
      <c r="M166" s="65"/>
      <c r="N166" s="9"/>
      <c r="O166" s="9"/>
      <c r="P166" s="43" t="str">
        <f t="shared" si="2"/>
        <v/>
      </c>
      <c r="Q166" s="32" t="str">
        <f t="shared" si="3"/>
        <v/>
      </c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2.0" customHeight="1">
      <c r="A167" s="10"/>
      <c r="B167" s="3"/>
      <c r="C167" s="9"/>
      <c r="D167" s="8"/>
      <c r="E167" s="8"/>
      <c r="F167" s="38"/>
      <c r="G167" s="165">
        <v>44346.0</v>
      </c>
      <c r="H167" s="76" t="s">
        <v>81</v>
      </c>
      <c r="I167" s="69">
        <v>200.0</v>
      </c>
      <c r="J167" s="30"/>
      <c r="K167" s="29"/>
      <c r="L167" s="64"/>
      <c r="M167" s="65"/>
      <c r="N167" s="9"/>
      <c r="O167" s="9"/>
      <c r="P167" s="43" t="str">
        <f t="shared" si="2"/>
        <v/>
      </c>
      <c r="Q167" s="32" t="str">
        <f t="shared" si="3"/>
        <v/>
      </c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2.0" customHeight="1">
      <c r="A168" s="10"/>
      <c r="B168" s="171" t="s">
        <v>82</v>
      </c>
      <c r="C168" s="16"/>
      <c r="D168" s="172"/>
      <c r="E168" s="171">
        <f>SUM(B166+C166)</f>
        <v>2646851</v>
      </c>
      <c r="F168" s="38"/>
      <c r="G168" s="95"/>
      <c r="H168" s="76" t="s">
        <v>56</v>
      </c>
      <c r="I168" s="69">
        <v>3000.0</v>
      </c>
      <c r="J168" s="30"/>
      <c r="K168" s="29"/>
      <c r="L168" s="64"/>
      <c r="M168" s="65"/>
      <c r="N168" s="55"/>
      <c r="O168" s="9"/>
      <c r="P168" s="43">
        <f t="shared" si="2"/>
        <v>3000</v>
      </c>
      <c r="Q168" s="32" t="str">
        <f t="shared" si="3"/>
        <v> david corbalan</v>
      </c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2.0" customHeight="1">
      <c r="A169" s="10"/>
      <c r="B169" s="3"/>
      <c r="C169" s="9"/>
      <c r="D169" s="8"/>
      <c r="E169" s="8"/>
      <c r="F169" s="38"/>
      <c r="G169" s="95"/>
      <c r="H169" s="76" t="s">
        <v>21</v>
      </c>
      <c r="I169" s="69">
        <v>500.0</v>
      </c>
      <c r="J169" s="30"/>
      <c r="K169" s="29"/>
      <c r="L169" s="64"/>
      <c r="M169" s="65"/>
      <c r="N169" s="9"/>
      <c r="O169" s="9"/>
      <c r="P169" s="43">
        <f t="shared" si="2"/>
        <v>500</v>
      </c>
      <c r="Q169" s="32" t="str">
        <f t="shared" si="3"/>
        <v> nicolas correa</v>
      </c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2.0" customHeight="1">
      <c r="A170" s="10"/>
      <c r="B170" s="173" t="s">
        <v>83</v>
      </c>
      <c r="C170" s="174"/>
      <c r="D170" s="175"/>
      <c r="E170" s="175">
        <f>D166</f>
        <v>1127795</v>
      </c>
      <c r="F170" s="38"/>
      <c r="G170" s="95"/>
      <c r="H170" s="76" t="s">
        <v>79</v>
      </c>
      <c r="I170" s="69">
        <v>3000.0</v>
      </c>
      <c r="J170" s="30"/>
      <c r="K170" s="29"/>
      <c r="L170" s="64"/>
      <c r="M170" s="65"/>
      <c r="N170" s="9"/>
      <c r="O170" s="9"/>
      <c r="P170" s="43">
        <f t="shared" si="2"/>
        <v>3000</v>
      </c>
      <c r="Q170" s="32" t="str">
        <f t="shared" si="3"/>
        <v> sebastian medina</v>
      </c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2.0" customHeight="1">
      <c r="A171" s="10"/>
      <c r="B171" s="3"/>
      <c r="C171" s="9"/>
      <c r="D171" s="8"/>
      <c r="E171" s="8"/>
      <c r="F171" s="38"/>
      <c r="G171" s="165">
        <v>44347.0</v>
      </c>
      <c r="H171" s="76" t="s">
        <v>51</v>
      </c>
      <c r="I171" s="69">
        <v>4700.0</v>
      </c>
      <c r="J171" s="30"/>
      <c r="K171" s="29"/>
      <c r="L171" s="64"/>
      <c r="M171" s="89"/>
      <c r="N171" s="55"/>
      <c r="O171" s="9"/>
      <c r="P171" s="43" t="str">
        <f t="shared" si="2"/>
        <v/>
      </c>
      <c r="Q171" s="32" t="str">
        <f t="shared" si="3"/>
        <v/>
      </c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2.0" customHeight="1">
      <c r="A172" s="10"/>
      <c r="B172" s="176" t="s">
        <v>84</v>
      </c>
      <c r="C172" s="177"/>
      <c r="D172" s="1"/>
      <c r="E172" s="176">
        <f>E168-E170</f>
        <v>1519056</v>
      </c>
      <c r="F172" s="38"/>
      <c r="G172" s="95"/>
      <c r="H172" s="76" t="s">
        <v>49</v>
      </c>
      <c r="I172" s="69">
        <v>2915.0</v>
      </c>
      <c r="J172" s="30"/>
      <c r="K172" s="29"/>
      <c r="L172" s="64"/>
      <c r="M172" s="65"/>
      <c r="N172" s="9"/>
      <c r="O172" s="9"/>
      <c r="P172" s="43" t="str">
        <f t="shared" si="2"/>
        <v/>
      </c>
      <c r="Q172" s="32" t="str">
        <f t="shared" si="3"/>
        <v/>
      </c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2.0" customHeight="1">
      <c r="A173" s="10"/>
      <c r="B173" s="3"/>
      <c r="C173" s="9"/>
      <c r="D173" s="8"/>
      <c r="E173" s="8"/>
      <c r="F173" s="38"/>
      <c r="G173" s="165">
        <v>44347.0</v>
      </c>
      <c r="H173" s="76" t="s">
        <v>85</v>
      </c>
      <c r="I173" s="69">
        <v>500.0</v>
      </c>
      <c r="J173" s="30"/>
      <c r="K173" s="29"/>
      <c r="L173" s="64"/>
      <c r="M173" s="65"/>
      <c r="N173" s="9"/>
      <c r="O173" s="9"/>
      <c r="P173" s="43">
        <f t="shared" si="2"/>
        <v>500</v>
      </c>
      <c r="Q173" s="32" t="str">
        <f t="shared" si="3"/>
        <v> jorge carril</v>
      </c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2.0" customHeight="1">
      <c r="A174" s="10"/>
      <c r="B174" s="3"/>
      <c r="C174" s="9"/>
      <c r="D174" s="8"/>
      <c r="E174" s="8"/>
      <c r="F174" s="38"/>
      <c r="G174" s="95"/>
      <c r="H174" s="76" t="s">
        <v>52</v>
      </c>
      <c r="I174" s="69">
        <v>6850.0</v>
      </c>
      <c r="J174" s="30"/>
      <c r="K174" s="29"/>
      <c r="L174" s="64"/>
      <c r="M174" s="65"/>
      <c r="N174" s="9"/>
      <c r="O174" s="9"/>
      <c r="P174" s="43" t="str">
        <f t="shared" si="2"/>
        <v/>
      </c>
      <c r="Q174" s="32" t="str">
        <f t="shared" si="3"/>
        <v/>
      </c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2.0" customHeight="1">
      <c r="A175" s="10"/>
      <c r="B175" s="3"/>
      <c r="C175" s="9"/>
      <c r="D175" s="8"/>
      <c r="E175" s="8"/>
      <c r="F175" s="38"/>
      <c r="G175" s="95"/>
      <c r="H175" s="76" t="s">
        <v>78</v>
      </c>
      <c r="I175" s="69">
        <v>500.0</v>
      </c>
      <c r="J175" s="30"/>
      <c r="K175" s="29"/>
      <c r="L175" s="64"/>
      <c r="M175" s="65"/>
      <c r="N175" s="9"/>
      <c r="O175" s="9"/>
      <c r="P175" s="43">
        <f t="shared" si="2"/>
        <v>500</v>
      </c>
      <c r="Q175" s="32" t="str">
        <f t="shared" si="3"/>
        <v> ramon quiroz</v>
      </c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2.0" customHeight="1">
      <c r="A176" s="10"/>
      <c r="B176" s="3"/>
      <c r="C176" s="9"/>
      <c r="D176" s="8"/>
      <c r="E176" s="8"/>
      <c r="F176" s="38"/>
      <c r="G176" s="95"/>
      <c r="H176" s="76" t="s">
        <v>28</v>
      </c>
      <c r="I176" s="69">
        <v>1000.0</v>
      </c>
      <c r="J176" s="30"/>
      <c r="K176" s="29"/>
      <c r="L176" s="64"/>
      <c r="M176" s="65"/>
      <c r="N176" s="9"/>
      <c r="O176" s="9"/>
      <c r="P176" s="43">
        <f t="shared" si="2"/>
        <v>1000</v>
      </c>
      <c r="Q176" s="32" t="str">
        <f t="shared" si="3"/>
        <v> orellano alexis</v>
      </c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2.0" customHeight="1">
      <c r="A177" s="10"/>
      <c r="B177" s="3"/>
      <c r="C177" s="9"/>
      <c r="D177" s="8"/>
      <c r="E177" s="8"/>
      <c r="F177" s="38"/>
      <c r="G177" s="95"/>
      <c r="H177" s="76" t="s">
        <v>29</v>
      </c>
      <c r="I177" s="69">
        <v>1000.0</v>
      </c>
      <c r="J177" s="30"/>
      <c r="K177" s="29"/>
      <c r="L177" s="64"/>
      <c r="M177" s="65"/>
      <c r="N177" s="9"/>
      <c r="O177" s="9"/>
      <c r="P177" s="43">
        <f t="shared" si="2"/>
        <v>1000</v>
      </c>
      <c r="Q177" s="32" t="str">
        <f t="shared" si="3"/>
        <v> adrian gonzalez</v>
      </c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2.0" customHeight="1">
      <c r="A178" s="10"/>
      <c r="B178" s="3"/>
      <c r="C178" s="9"/>
      <c r="D178" s="8"/>
      <c r="E178" s="8"/>
      <c r="F178" s="38"/>
      <c r="G178" s="95"/>
      <c r="H178" s="76" t="s">
        <v>86</v>
      </c>
      <c r="I178" s="69">
        <v>1000.0</v>
      </c>
      <c r="J178" s="30"/>
      <c r="K178" s="29"/>
      <c r="L178" s="64"/>
      <c r="M178" s="65"/>
      <c r="N178" s="9"/>
      <c r="O178" s="9"/>
      <c r="P178" s="43">
        <f t="shared" si="2"/>
        <v>1000</v>
      </c>
      <c r="Q178" s="32" t="str">
        <f t="shared" si="3"/>
        <v> emilio avalos</v>
      </c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2.0" customHeight="1">
      <c r="A179" s="10"/>
      <c r="B179" s="3"/>
      <c r="C179" s="9"/>
      <c r="D179" s="8"/>
      <c r="E179" s="8"/>
      <c r="F179" s="38"/>
      <c r="G179" s="95"/>
      <c r="H179" s="49"/>
      <c r="I179" s="30"/>
      <c r="J179" s="30"/>
      <c r="K179" s="29"/>
      <c r="L179" s="64"/>
      <c r="M179" s="65"/>
      <c r="N179" s="9"/>
      <c r="O179" s="9"/>
      <c r="P179" s="43" t="str">
        <f t="shared" si="2"/>
        <v/>
      </c>
      <c r="Q179" s="32" t="str">
        <f t="shared" si="3"/>
        <v/>
      </c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2.0" customHeight="1">
      <c r="A180" s="10"/>
      <c r="B180" s="3"/>
      <c r="C180" s="9"/>
      <c r="D180" s="8"/>
      <c r="E180" s="8"/>
      <c r="F180" s="38"/>
      <c r="G180" s="95"/>
      <c r="H180" s="49"/>
      <c r="I180" s="30"/>
      <c r="J180" s="30"/>
      <c r="K180" s="29"/>
      <c r="L180" s="64"/>
      <c r="M180" s="65"/>
      <c r="N180" s="9"/>
      <c r="O180" s="9"/>
      <c r="P180" s="43" t="str">
        <f t="shared" si="2"/>
        <v/>
      </c>
      <c r="Q180" s="32" t="str">
        <f t="shared" si="3"/>
        <v/>
      </c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2.0" customHeight="1">
      <c r="A181" s="10"/>
      <c r="B181" s="3"/>
      <c r="C181" s="9"/>
      <c r="D181" s="8"/>
      <c r="E181" s="8"/>
      <c r="F181" s="38"/>
      <c r="G181" s="95"/>
      <c r="H181" s="49"/>
      <c r="I181" s="30"/>
      <c r="J181" s="30"/>
      <c r="K181" s="29"/>
      <c r="L181" s="64"/>
      <c r="M181" s="65"/>
      <c r="N181" s="9"/>
      <c r="O181" s="9"/>
      <c r="P181" s="43" t="str">
        <f t="shared" si="2"/>
        <v/>
      </c>
      <c r="Q181" s="32" t="str">
        <f t="shared" si="3"/>
        <v/>
      </c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2.0" customHeight="1">
      <c r="A182" s="10"/>
      <c r="B182" s="3"/>
      <c r="C182" s="9"/>
      <c r="D182" s="8"/>
      <c r="E182" s="8"/>
      <c r="F182" s="38"/>
      <c r="G182" s="95"/>
      <c r="H182" s="49"/>
      <c r="I182" s="30"/>
      <c r="J182" s="30"/>
      <c r="K182" s="29"/>
      <c r="L182" s="64"/>
      <c r="M182" s="65"/>
      <c r="N182" s="9"/>
      <c r="O182" s="9"/>
      <c r="P182" s="43" t="str">
        <f t="shared" si="2"/>
        <v/>
      </c>
      <c r="Q182" s="32" t="str">
        <f t="shared" si="3"/>
        <v/>
      </c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2.0" customHeight="1">
      <c r="A183" s="10"/>
      <c r="B183" s="3"/>
      <c r="C183" s="9"/>
      <c r="D183" s="8"/>
      <c r="E183" s="8"/>
      <c r="F183" s="38"/>
      <c r="G183" s="95"/>
      <c r="H183" s="49"/>
      <c r="I183" s="30"/>
      <c r="J183" s="30"/>
      <c r="K183" s="29"/>
      <c r="L183" s="64"/>
      <c r="M183" s="65"/>
      <c r="N183" s="9"/>
      <c r="O183" s="9"/>
      <c r="P183" s="43" t="str">
        <f t="shared" si="2"/>
        <v/>
      </c>
      <c r="Q183" s="32" t="str">
        <f t="shared" si="3"/>
        <v/>
      </c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2.0" customHeight="1">
      <c r="A184" s="10"/>
      <c r="B184" s="3"/>
      <c r="C184" s="9"/>
      <c r="D184" s="8"/>
      <c r="E184" s="8"/>
      <c r="F184" s="38"/>
      <c r="G184" s="178"/>
      <c r="H184" s="179"/>
      <c r="I184" s="180"/>
      <c r="J184" s="105"/>
      <c r="K184" s="106"/>
      <c r="L184" s="64"/>
      <c r="M184" s="65"/>
      <c r="N184" s="9"/>
      <c r="O184" s="9"/>
      <c r="P184" s="43" t="str">
        <f t="shared" si="2"/>
        <v/>
      </c>
      <c r="Q184" s="32" t="str">
        <f t="shared" si="3"/>
        <v/>
      </c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2.0" customHeight="1">
      <c r="A185" s="10"/>
      <c r="B185" s="3"/>
      <c r="C185" s="9"/>
      <c r="D185" s="8"/>
      <c r="E185" s="8"/>
      <c r="F185" s="38"/>
      <c r="G185" s="181"/>
      <c r="H185" s="49"/>
      <c r="I185" s="30"/>
      <c r="J185" s="30"/>
      <c r="K185" s="29"/>
      <c r="L185" s="64"/>
      <c r="M185" s="65"/>
      <c r="N185" s="9"/>
      <c r="O185" s="9"/>
      <c r="P185" s="43" t="str">
        <f t="shared" si="2"/>
        <v/>
      </c>
      <c r="Q185" s="32" t="str">
        <f t="shared" si="3"/>
        <v/>
      </c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2.0" customHeight="1">
      <c r="A186" s="10"/>
      <c r="B186" s="3"/>
      <c r="C186" s="9"/>
      <c r="D186" s="8"/>
      <c r="E186" s="8"/>
      <c r="F186" s="38"/>
      <c r="G186" s="181"/>
      <c r="H186" s="182"/>
      <c r="I186" s="136"/>
      <c r="J186" s="136"/>
      <c r="K186" s="29"/>
      <c r="L186" s="64"/>
      <c r="M186" s="65"/>
      <c r="N186" s="9"/>
      <c r="O186" s="9"/>
      <c r="P186" s="43" t="str">
        <f t="shared" si="2"/>
        <v/>
      </c>
      <c r="Q186" s="32" t="str">
        <f t="shared" si="3"/>
        <v/>
      </c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2.0" customHeight="1">
      <c r="A187" s="10"/>
      <c r="B187" s="3"/>
      <c r="C187" s="9"/>
      <c r="D187" s="8"/>
      <c r="E187" s="8"/>
      <c r="F187" s="38"/>
      <c r="G187" s="181"/>
      <c r="H187" s="182"/>
      <c r="I187" s="136"/>
      <c r="J187" s="136"/>
      <c r="K187" s="29"/>
      <c r="L187" s="64"/>
      <c r="M187" s="89"/>
      <c r="N187" s="9"/>
      <c r="O187" s="9"/>
      <c r="P187" s="43" t="str">
        <f t="shared" si="2"/>
        <v/>
      </c>
      <c r="Q187" s="32" t="str">
        <f t="shared" si="3"/>
        <v/>
      </c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2.0" customHeight="1">
      <c r="A188" s="10"/>
      <c r="B188" s="3"/>
      <c r="C188" s="9"/>
      <c r="D188" s="8"/>
      <c r="E188" s="8"/>
      <c r="F188" s="38"/>
      <c r="G188" s="181"/>
      <c r="H188" s="182"/>
      <c r="I188" s="136"/>
      <c r="J188" s="136"/>
      <c r="K188" s="29"/>
      <c r="L188" s="64"/>
      <c r="M188" s="65"/>
      <c r="N188" s="9"/>
      <c r="O188" s="55"/>
      <c r="P188" s="43" t="str">
        <f t="shared" si="2"/>
        <v/>
      </c>
      <c r="Q188" s="32" t="str">
        <f t="shared" si="3"/>
        <v/>
      </c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2.0" customHeight="1">
      <c r="A189" s="10"/>
      <c r="B189" s="3"/>
      <c r="C189" s="9"/>
      <c r="D189" s="8"/>
      <c r="E189" s="8"/>
      <c r="F189" s="38"/>
      <c r="G189" s="181"/>
      <c r="H189" s="182"/>
      <c r="I189" s="136"/>
      <c r="J189" s="136"/>
      <c r="K189" s="29"/>
      <c r="L189" s="64"/>
      <c r="M189" s="65"/>
      <c r="N189" s="9"/>
      <c r="O189" s="55"/>
      <c r="P189" s="43" t="str">
        <f t="shared" si="2"/>
        <v/>
      </c>
      <c r="Q189" s="32" t="str">
        <f t="shared" si="3"/>
        <v/>
      </c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2.0" customHeight="1">
      <c r="A190" s="10"/>
      <c r="B190" s="3"/>
      <c r="C190" s="9"/>
      <c r="D190" s="8"/>
      <c r="E190" s="8"/>
      <c r="F190" s="38"/>
      <c r="G190" s="181"/>
      <c r="H190" s="182"/>
      <c r="I190" s="136"/>
      <c r="J190" s="136"/>
      <c r="K190" s="29"/>
      <c r="L190" s="64"/>
      <c r="M190" s="65"/>
      <c r="N190" s="9"/>
      <c r="O190" s="9"/>
      <c r="P190" s="43" t="str">
        <f t="shared" si="2"/>
        <v/>
      </c>
      <c r="Q190" s="32" t="str">
        <f t="shared" si="3"/>
        <v/>
      </c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2.0" customHeight="1">
      <c r="A191" s="10"/>
      <c r="B191" s="3"/>
      <c r="C191" s="9"/>
      <c r="D191" s="8"/>
      <c r="E191" s="8"/>
      <c r="F191" s="38"/>
      <c r="G191" s="181"/>
      <c r="H191" s="182"/>
      <c r="I191" s="136"/>
      <c r="J191" s="136"/>
      <c r="K191" s="29"/>
      <c r="L191" s="64"/>
      <c r="M191" s="65"/>
      <c r="N191" s="9"/>
      <c r="O191" s="9"/>
      <c r="P191" s="43" t="str">
        <f t="shared" si="2"/>
        <v/>
      </c>
      <c r="Q191" s="32" t="str">
        <f t="shared" si="3"/>
        <v/>
      </c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2.0" customHeight="1">
      <c r="A192" s="10"/>
      <c r="B192" s="3"/>
      <c r="C192" s="9"/>
      <c r="D192" s="8"/>
      <c r="E192" s="8"/>
      <c r="F192" s="38"/>
      <c r="G192" s="181"/>
      <c r="H192" s="182"/>
      <c r="I192" s="136"/>
      <c r="J192" s="136"/>
      <c r="K192" s="29"/>
      <c r="L192" s="64"/>
      <c r="M192" s="65"/>
      <c r="N192" s="9"/>
      <c r="O192" s="9"/>
      <c r="P192" s="43" t="str">
        <f t="shared" si="2"/>
        <v/>
      </c>
      <c r="Q192" s="32" t="str">
        <f t="shared" si="3"/>
        <v/>
      </c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2.0" customHeight="1">
      <c r="A193" s="10"/>
      <c r="B193" s="3"/>
      <c r="C193" s="9"/>
      <c r="D193" s="8"/>
      <c r="E193" s="8"/>
      <c r="F193" s="38"/>
      <c r="G193" s="181"/>
      <c r="H193" s="182"/>
      <c r="I193" s="136"/>
      <c r="J193" s="136"/>
      <c r="K193" s="29"/>
      <c r="L193" s="64"/>
      <c r="M193" s="65"/>
      <c r="N193" s="9"/>
      <c r="O193" s="9"/>
      <c r="P193" s="43" t="str">
        <f t="shared" si="2"/>
        <v/>
      </c>
      <c r="Q193" s="32" t="str">
        <f t="shared" si="3"/>
        <v/>
      </c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2.0" customHeight="1">
      <c r="A194" s="10"/>
      <c r="B194" s="3"/>
      <c r="C194" s="9"/>
      <c r="D194" s="8"/>
      <c r="E194" s="8"/>
      <c r="F194" s="38"/>
      <c r="G194" s="181"/>
      <c r="H194" s="182"/>
      <c r="I194" s="136"/>
      <c r="J194" s="136"/>
      <c r="K194" s="29"/>
      <c r="L194" s="64"/>
      <c r="M194" s="65"/>
      <c r="N194" s="55"/>
      <c r="O194" s="9"/>
      <c r="P194" s="43" t="str">
        <f t="shared" si="2"/>
        <v/>
      </c>
      <c r="Q194" s="32" t="str">
        <f t="shared" si="3"/>
        <v/>
      </c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2.0" customHeight="1">
      <c r="A195" s="10"/>
      <c r="B195" s="3"/>
      <c r="C195" s="9"/>
      <c r="D195" s="8"/>
      <c r="E195" s="8"/>
      <c r="F195" s="38"/>
      <c r="G195" s="181"/>
      <c r="H195" s="182"/>
      <c r="I195" s="136"/>
      <c r="J195" s="136"/>
      <c r="K195" s="29"/>
      <c r="L195" s="64"/>
      <c r="M195" s="65"/>
      <c r="N195" s="9"/>
      <c r="O195" s="9"/>
      <c r="P195" s="43" t="str">
        <f t="shared" si="2"/>
        <v/>
      </c>
      <c r="Q195" s="32" t="str">
        <f t="shared" si="3"/>
        <v/>
      </c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2.0" customHeight="1">
      <c r="A196" s="10"/>
      <c r="B196" s="3"/>
      <c r="C196" s="9"/>
      <c r="D196" s="8"/>
      <c r="E196" s="8"/>
      <c r="F196" s="38"/>
      <c r="G196" s="181"/>
      <c r="H196" s="182"/>
      <c r="I196" s="136"/>
      <c r="J196" s="136"/>
      <c r="K196" s="29"/>
      <c r="L196" s="64"/>
      <c r="M196" s="65"/>
      <c r="N196" s="9"/>
      <c r="O196" s="9"/>
      <c r="P196" s="43" t="str">
        <f t="shared" si="2"/>
        <v/>
      </c>
      <c r="Q196" s="32" t="str">
        <f t="shared" si="3"/>
        <v/>
      </c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2.0" customHeight="1">
      <c r="A197" s="10"/>
      <c r="B197" s="3"/>
      <c r="C197" s="9"/>
      <c r="D197" s="8"/>
      <c r="E197" s="8"/>
      <c r="F197" s="38"/>
      <c r="G197" s="181"/>
      <c r="H197" s="182"/>
      <c r="I197" s="136"/>
      <c r="J197" s="136"/>
      <c r="K197" s="29"/>
      <c r="L197" s="64"/>
      <c r="M197" s="65"/>
      <c r="N197" s="9"/>
      <c r="O197" s="9"/>
      <c r="P197" s="43" t="str">
        <f t="shared" si="2"/>
        <v/>
      </c>
      <c r="Q197" s="32" t="str">
        <f t="shared" si="3"/>
        <v/>
      </c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2.0" customHeight="1">
      <c r="A198" s="10"/>
      <c r="B198" s="3"/>
      <c r="C198" s="9"/>
      <c r="D198" s="8"/>
      <c r="E198" s="8"/>
      <c r="F198" s="38"/>
      <c r="G198" s="120"/>
      <c r="H198" s="183"/>
      <c r="I198" s="118"/>
      <c r="J198" s="136"/>
      <c r="K198" s="29"/>
      <c r="L198" s="64"/>
      <c r="M198" s="65"/>
      <c r="N198" s="9"/>
      <c r="O198" s="9"/>
      <c r="P198" s="43" t="str">
        <f t="shared" si="2"/>
        <v/>
      </c>
      <c r="Q198" s="32" t="str">
        <f t="shared" si="3"/>
        <v/>
      </c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2.0" customHeight="1">
      <c r="A199" s="10"/>
      <c r="B199" s="3"/>
      <c r="C199" s="9"/>
      <c r="D199" s="8"/>
      <c r="E199" s="8"/>
      <c r="F199" s="38"/>
      <c r="G199" s="120"/>
      <c r="H199" s="183"/>
      <c r="I199" s="118"/>
      <c r="J199" s="136"/>
      <c r="K199" s="29"/>
      <c r="L199" s="64"/>
      <c r="M199" s="65"/>
      <c r="N199" s="9"/>
      <c r="O199" s="9"/>
      <c r="P199" s="43" t="str">
        <f t="shared" si="2"/>
        <v/>
      </c>
      <c r="Q199" s="32" t="str">
        <f t="shared" si="3"/>
        <v/>
      </c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2.0" customHeight="1">
      <c r="A200" s="10"/>
      <c r="B200" s="3"/>
      <c r="C200" s="9"/>
      <c r="D200" s="8"/>
      <c r="E200" s="8"/>
      <c r="F200" s="38"/>
      <c r="G200" s="120"/>
      <c r="H200" s="183"/>
      <c r="I200" s="118"/>
      <c r="J200" s="136"/>
      <c r="K200" s="29"/>
      <c r="L200" s="64"/>
      <c r="M200" s="65"/>
      <c r="N200" s="9"/>
      <c r="O200" s="9"/>
      <c r="P200" s="43" t="str">
        <f t="shared" si="2"/>
        <v/>
      </c>
      <c r="Q200" s="32" t="str">
        <f t="shared" si="3"/>
        <v/>
      </c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2.0" customHeight="1">
      <c r="A201" s="10"/>
      <c r="B201" s="3"/>
      <c r="C201" s="9"/>
      <c r="D201" s="8"/>
      <c r="E201" s="8"/>
      <c r="F201" s="38"/>
      <c r="G201" s="120"/>
      <c r="H201" s="183"/>
      <c r="I201" s="118"/>
      <c r="J201" s="136"/>
      <c r="K201" s="29"/>
      <c r="L201" s="64"/>
      <c r="M201" s="65"/>
      <c r="N201" s="9"/>
      <c r="O201" s="9"/>
      <c r="P201" s="43" t="str">
        <f t="shared" si="2"/>
        <v/>
      </c>
      <c r="Q201" s="32" t="str">
        <f t="shared" si="3"/>
        <v/>
      </c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2.0" customHeight="1">
      <c r="A202" s="10"/>
      <c r="B202" s="3"/>
      <c r="C202" s="9"/>
      <c r="D202" s="8"/>
      <c r="E202" s="8"/>
      <c r="F202" s="38"/>
      <c r="G202" s="120"/>
      <c r="H202" s="183"/>
      <c r="I202" s="118"/>
      <c r="J202" s="136"/>
      <c r="K202" s="29"/>
      <c r="L202" s="64"/>
      <c r="M202" s="65"/>
      <c r="N202" s="9"/>
      <c r="O202" s="9"/>
      <c r="P202" s="43" t="str">
        <f t="shared" si="2"/>
        <v/>
      </c>
      <c r="Q202" s="32" t="str">
        <f t="shared" si="3"/>
        <v/>
      </c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2.0" customHeight="1">
      <c r="A203" s="10"/>
      <c r="B203" s="3"/>
      <c r="C203" s="9"/>
      <c r="D203" s="8"/>
      <c r="E203" s="8"/>
      <c r="F203" s="38"/>
      <c r="G203" s="123"/>
      <c r="H203" s="184"/>
      <c r="I203" s="185"/>
      <c r="J203" s="126"/>
      <c r="K203" s="106"/>
      <c r="L203" s="64"/>
      <c r="M203" s="65"/>
      <c r="N203" s="9"/>
      <c r="O203" s="9"/>
      <c r="P203" s="43" t="str">
        <f t="shared" si="2"/>
        <v/>
      </c>
      <c r="Q203" s="32" t="str">
        <f t="shared" si="3"/>
        <v/>
      </c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2.0" customHeight="1">
      <c r="A204" s="10"/>
      <c r="B204" s="3"/>
      <c r="C204" s="9"/>
      <c r="D204" s="8"/>
      <c r="E204" s="8"/>
      <c r="F204" s="38"/>
      <c r="G204" s="151"/>
      <c r="H204" s="183"/>
      <c r="I204" s="118"/>
      <c r="J204" s="136"/>
      <c r="K204" s="29"/>
      <c r="L204" s="64"/>
      <c r="M204" s="65"/>
      <c r="N204" s="9"/>
      <c r="O204" s="9"/>
      <c r="P204" s="43" t="str">
        <f t="shared" si="2"/>
        <v/>
      </c>
      <c r="Q204" s="32" t="str">
        <f t="shared" si="3"/>
        <v/>
      </c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2.0" customHeight="1">
      <c r="A205" s="10"/>
      <c r="B205" s="3"/>
      <c r="C205" s="9"/>
      <c r="D205" s="8"/>
      <c r="E205" s="8"/>
      <c r="F205" s="38"/>
      <c r="G205" s="151"/>
      <c r="H205" s="186"/>
      <c r="I205" s="187"/>
      <c r="J205" s="30"/>
      <c r="K205" s="29"/>
      <c r="L205" s="64"/>
      <c r="M205" s="65"/>
      <c r="N205" s="9"/>
      <c r="O205" s="9"/>
      <c r="P205" s="43" t="str">
        <f t="shared" si="2"/>
        <v/>
      </c>
      <c r="Q205" s="32" t="str">
        <f t="shared" si="3"/>
        <v/>
      </c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2.0" customHeight="1">
      <c r="A206" s="10"/>
      <c r="B206" s="3"/>
      <c r="C206" s="9"/>
      <c r="D206" s="8"/>
      <c r="E206" s="8"/>
      <c r="F206" s="38"/>
      <c r="G206" s="151"/>
      <c r="H206" s="186"/>
      <c r="I206" s="187"/>
      <c r="J206" s="30"/>
      <c r="K206" s="29"/>
      <c r="L206" s="64"/>
      <c r="M206" s="65"/>
      <c r="N206" s="9"/>
      <c r="O206" s="9"/>
      <c r="P206" s="43" t="str">
        <f t="shared" si="2"/>
        <v/>
      </c>
      <c r="Q206" s="32" t="str">
        <f t="shared" si="3"/>
        <v/>
      </c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2.0" customHeight="1">
      <c r="A207" s="10"/>
      <c r="B207" s="3"/>
      <c r="C207" s="9"/>
      <c r="D207" s="8"/>
      <c r="E207" s="8"/>
      <c r="F207" s="38"/>
      <c r="G207" s="39"/>
      <c r="H207" s="49"/>
      <c r="I207" s="30"/>
      <c r="J207" s="30"/>
      <c r="K207" s="29"/>
      <c r="L207" s="64"/>
      <c r="M207" s="65"/>
      <c r="N207" s="9"/>
      <c r="O207" s="9"/>
      <c r="P207" s="43" t="str">
        <f t="shared" si="2"/>
        <v/>
      </c>
      <c r="Q207" s="32" t="str">
        <f t="shared" si="3"/>
        <v/>
      </c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2.0" customHeight="1">
      <c r="A208" s="10"/>
      <c r="B208" s="3"/>
      <c r="C208" s="9"/>
      <c r="D208" s="8"/>
      <c r="E208" s="8"/>
      <c r="F208" s="38"/>
      <c r="G208" s="39"/>
      <c r="H208" s="49"/>
      <c r="I208" s="30"/>
      <c r="J208" s="30"/>
      <c r="K208" s="29"/>
      <c r="L208" s="64"/>
      <c r="M208" s="65"/>
      <c r="N208" s="9"/>
      <c r="O208" s="9"/>
      <c r="P208" s="43" t="str">
        <f t="shared" si="2"/>
        <v/>
      </c>
      <c r="Q208" s="32" t="str">
        <f t="shared" si="3"/>
        <v/>
      </c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2.0" customHeight="1">
      <c r="A209" s="10"/>
      <c r="B209" s="3"/>
      <c r="C209" s="9"/>
      <c r="D209" s="8"/>
      <c r="E209" s="8"/>
      <c r="F209" s="38"/>
      <c r="G209" s="188"/>
      <c r="H209" s="179"/>
      <c r="I209" s="180"/>
      <c r="J209" s="105"/>
      <c r="K209" s="106"/>
      <c r="L209" s="64"/>
      <c r="M209" s="65"/>
      <c r="N209" s="9"/>
      <c r="O209" s="9"/>
      <c r="P209" s="43" t="str">
        <f t="shared" si="2"/>
        <v/>
      </c>
      <c r="Q209" s="32" t="str">
        <f t="shared" si="3"/>
        <v/>
      </c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2.0" customHeight="1">
      <c r="A210" s="10"/>
      <c r="B210" s="3"/>
      <c r="C210" s="9"/>
      <c r="D210" s="8"/>
      <c r="E210" s="8"/>
      <c r="F210" s="38"/>
      <c r="G210" s="188"/>
      <c r="H210" s="189"/>
      <c r="I210" s="29"/>
      <c r="J210" s="29"/>
      <c r="K210" s="29"/>
      <c r="L210" s="64"/>
      <c r="M210" s="65"/>
      <c r="N210" s="9" t="s">
        <v>87</v>
      </c>
      <c r="O210" s="9"/>
      <c r="P210" s="43" t="str">
        <f t="shared" si="2"/>
        <v/>
      </c>
      <c r="Q210" s="32" t="str">
        <f t="shared" si="3"/>
        <v/>
      </c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2.0" customHeight="1">
      <c r="A211" s="10"/>
      <c r="B211" s="3"/>
      <c r="C211" s="9"/>
      <c r="D211" s="8"/>
      <c r="E211" s="8"/>
      <c r="F211" s="38"/>
      <c r="G211" s="39"/>
      <c r="H211" s="49"/>
      <c r="I211" s="29"/>
      <c r="J211" s="29"/>
      <c r="K211" s="29"/>
      <c r="L211" s="64"/>
      <c r="M211" s="65"/>
      <c r="N211" s="9"/>
      <c r="O211" s="9"/>
      <c r="P211" s="43" t="str">
        <f t="shared" si="2"/>
        <v/>
      </c>
      <c r="Q211" s="32" t="str">
        <f t="shared" si="3"/>
        <v/>
      </c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2.0" customHeight="1">
      <c r="A212" s="10"/>
      <c r="B212" s="3"/>
      <c r="C212" s="9"/>
      <c r="D212" s="8"/>
      <c r="E212" s="8"/>
      <c r="F212" s="38"/>
      <c r="G212" s="39"/>
      <c r="H212" s="49"/>
      <c r="I212" s="29"/>
      <c r="J212" s="29"/>
      <c r="K212" s="29"/>
      <c r="L212" s="64"/>
      <c r="M212" s="65"/>
      <c r="N212" s="9"/>
      <c r="O212" s="9"/>
      <c r="P212" s="43" t="str">
        <f t="shared" si="2"/>
        <v/>
      </c>
      <c r="Q212" s="32" t="str">
        <f t="shared" si="3"/>
        <v/>
      </c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2.0" customHeight="1">
      <c r="A213" s="10"/>
      <c r="B213" s="3"/>
      <c r="C213" s="9"/>
      <c r="D213" s="8"/>
      <c r="E213" s="8"/>
      <c r="F213" s="38"/>
      <c r="G213" s="39"/>
      <c r="H213" s="49"/>
      <c r="I213" s="29"/>
      <c r="J213" s="29"/>
      <c r="K213" s="29"/>
      <c r="L213" s="64"/>
      <c r="M213" s="65"/>
      <c r="N213" s="9"/>
      <c r="O213" s="9"/>
      <c r="P213" s="43" t="str">
        <f t="shared" si="2"/>
        <v/>
      </c>
      <c r="Q213" s="32" t="str">
        <f t="shared" si="3"/>
        <v/>
      </c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2.0" customHeight="1">
      <c r="A214" s="10"/>
      <c r="B214" s="3"/>
      <c r="C214" s="9"/>
      <c r="D214" s="8"/>
      <c r="E214" s="8"/>
      <c r="F214" s="38"/>
      <c r="G214" s="39"/>
      <c r="H214" s="49"/>
      <c r="I214" s="29"/>
      <c r="J214" s="29"/>
      <c r="K214" s="29"/>
      <c r="L214" s="64"/>
      <c r="M214" s="65"/>
      <c r="N214" s="9"/>
      <c r="O214" s="9"/>
      <c r="P214" s="43" t="str">
        <f t="shared" si="2"/>
        <v/>
      </c>
      <c r="Q214" s="32" t="str">
        <f t="shared" si="3"/>
        <v/>
      </c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2.0" customHeight="1">
      <c r="A215" s="10"/>
      <c r="B215" s="3"/>
      <c r="C215" s="9"/>
      <c r="D215" s="8"/>
      <c r="E215" s="8"/>
      <c r="F215" s="38"/>
      <c r="G215" s="39"/>
      <c r="H215" s="49"/>
      <c r="I215" s="29"/>
      <c r="J215" s="29"/>
      <c r="K215" s="29"/>
      <c r="L215" s="64"/>
      <c r="M215" s="89"/>
      <c r="N215" s="9"/>
      <c r="O215" s="9"/>
      <c r="P215" s="43" t="str">
        <f t="shared" si="2"/>
        <v/>
      </c>
      <c r="Q215" s="32" t="str">
        <f t="shared" si="3"/>
        <v/>
      </c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2.0" customHeight="1">
      <c r="A216" s="10"/>
      <c r="B216" s="3"/>
      <c r="C216" s="9"/>
      <c r="D216" s="8"/>
      <c r="E216" s="8"/>
      <c r="F216" s="38"/>
      <c r="G216" s="39"/>
      <c r="H216" s="49"/>
      <c r="I216" s="30"/>
      <c r="J216" s="30"/>
      <c r="K216" s="29"/>
      <c r="L216" s="64"/>
      <c r="M216" s="65"/>
      <c r="N216" s="9"/>
      <c r="O216" s="9"/>
      <c r="P216" s="43" t="str">
        <f t="shared" si="2"/>
        <v/>
      </c>
      <c r="Q216" s="32" t="str">
        <f t="shared" si="3"/>
        <v/>
      </c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2.0" customHeight="1">
      <c r="A217" s="10"/>
      <c r="B217" s="3"/>
      <c r="C217" s="9"/>
      <c r="D217" s="8"/>
      <c r="E217" s="8"/>
      <c r="F217" s="38"/>
      <c r="G217" s="39"/>
      <c r="H217" s="49"/>
      <c r="I217" s="30"/>
      <c r="J217" s="30"/>
      <c r="K217" s="29"/>
      <c r="L217" s="64"/>
      <c r="M217" s="65"/>
      <c r="N217" s="9"/>
      <c r="O217" s="9"/>
      <c r="P217" s="43" t="str">
        <f t="shared" si="2"/>
        <v/>
      </c>
      <c r="Q217" s="32" t="str">
        <f t="shared" si="3"/>
        <v/>
      </c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2.0" customHeight="1">
      <c r="A218" s="10"/>
      <c r="B218" s="3"/>
      <c r="C218" s="9"/>
      <c r="D218" s="8"/>
      <c r="E218" s="8"/>
      <c r="F218" s="38"/>
      <c r="G218" s="39"/>
      <c r="H218" s="49"/>
      <c r="I218" s="30"/>
      <c r="J218" s="30"/>
      <c r="K218" s="29"/>
      <c r="L218" s="64"/>
      <c r="M218" s="65"/>
      <c r="N218" s="55"/>
      <c r="O218" s="9"/>
      <c r="P218" s="43" t="str">
        <f t="shared" si="2"/>
        <v/>
      </c>
      <c r="Q218" s="32" t="str">
        <f t="shared" si="3"/>
        <v/>
      </c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2.0" customHeight="1">
      <c r="A219" s="10"/>
      <c r="B219" s="3"/>
      <c r="C219" s="9"/>
      <c r="D219" s="8"/>
      <c r="E219" s="8"/>
      <c r="F219" s="38"/>
      <c r="G219" s="39"/>
      <c r="H219" s="49"/>
      <c r="I219" s="30"/>
      <c r="J219" s="30"/>
      <c r="K219" s="29"/>
      <c r="L219" s="64"/>
      <c r="M219" s="65"/>
      <c r="N219" s="9"/>
      <c r="O219" s="9"/>
      <c r="P219" s="43" t="str">
        <f t="shared" si="2"/>
        <v/>
      </c>
      <c r="Q219" s="32" t="str">
        <f t="shared" si="3"/>
        <v/>
      </c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2.0" customHeight="1">
      <c r="A220" s="10"/>
      <c r="B220" s="3"/>
      <c r="C220" s="9"/>
      <c r="D220" s="8"/>
      <c r="E220" s="8"/>
      <c r="F220" s="38"/>
      <c r="G220" s="39"/>
      <c r="H220" s="49"/>
      <c r="I220" s="30"/>
      <c r="J220" s="30"/>
      <c r="K220" s="29"/>
      <c r="L220" s="64"/>
      <c r="M220" s="65"/>
      <c r="N220" s="9"/>
      <c r="O220" s="9"/>
      <c r="P220" s="43" t="str">
        <f t="shared" si="2"/>
        <v/>
      </c>
      <c r="Q220" s="32" t="str">
        <f t="shared" si="3"/>
        <v/>
      </c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2.0" customHeight="1">
      <c r="A221" s="10"/>
      <c r="B221" s="3"/>
      <c r="C221" s="9"/>
      <c r="D221" s="8"/>
      <c r="E221" s="8"/>
      <c r="F221" s="38"/>
      <c r="G221" s="39"/>
      <c r="H221" s="49"/>
      <c r="I221" s="30"/>
      <c r="J221" s="30"/>
      <c r="K221" s="29"/>
      <c r="L221" s="64"/>
      <c r="M221" s="65"/>
      <c r="N221" s="9"/>
      <c r="O221" s="9"/>
      <c r="P221" s="43" t="str">
        <f t="shared" si="2"/>
        <v/>
      </c>
      <c r="Q221" s="32" t="str">
        <f t="shared" si="3"/>
        <v/>
      </c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2.0" customHeight="1">
      <c r="A222" s="10"/>
      <c r="B222" s="3"/>
      <c r="C222" s="9"/>
      <c r="D222" s="8"/>
      <c r="E222" s="8"/>
      <c r="F222" s="38"/>
      <c r="G222" s="39"/>
      <c r="H222" s="49"/>
      <c r="I222" s="30"/>
      <c r="J222" s="30"/>
      <c r="K222" s="29"/>
      <c r="L222" s="64"/>
      <c r="M222" s="65"/>
      <c r="N222" s="9"/>
      <c r="O222" s="9"/>
      <c r="P222" s="43" t="str">
        <f t="shared" si="2"/>
        <v/>
      </c>
      <c r="Q222" s="32" t="str">
        <f t="shared" si="3"/>
        <v/>
      </c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2.0" customHeight="1">
      <c r="A223" s="10"/>
      <c r="B223" s="3"/>
      <c r="C223" s="9"/>
      <c r="D223" s="8"/>
      <c r="E223" s="8"/>
      <c r="F223" s="38"/>
      <c r="G223" s="190"/>
      <c r="H223" s="49"/>
      <c r="I223" s="30"/>
      <c r="J223" s="30"/>
      <c r="K223" s="29"/>
      <c r="L223" s="64"/>
      <c r="M223" s="65"/>
      <c r="N223" s="9"/>
      <c r="O223" s="9"/>
      <c r="P223" s="43" t="str">
        <f t="shared" si="2"/>
        <v/>
      </c>
      <c r="Q223" s="32" t="str">
        <f t="shared" si="3"/>
        <v/>
      </c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2.0" customHeight="1">
      <c r="A224" s="10"/>
      <c r="B224" s="3"/>
      <c r="C224" s="9"/>
      <c r="D224" s="8"/>
      <c r="E224" s="8"/>
      <c r="F224" s="38"/>
      <c r="G224" s="39"/>
      <c r="H224" s="49"/>
      <c r="I224" s="30"/>
      <c r="J224" s="30"/>
      <c r="K224" s="29"/>
      <c r="L224" s="64"/>
      <c r="M224" s="65"/>
      <c r="N224" s="55"/>
      <c r="O224" s="9"/>
      <c r="P224" s="43" t="str">
        <f t="shared" si="2"/>
        <v/>
      </c>
      <c r="Q224" s="32" t="str">
        <f t="shared" si="3"/>
        <v/>
      </c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2.0" customHeight="1">
      <c r="A225" s="10"/>
      <c r="B225" s="3"/>
      <c r="C225" s="9"/>
      <c r="D225" s="8"/>
      <c r="E225" s="8"/>
      <c r="F225" s="38"/>
      <c r="G225" s="39"/>
      <c r="H225" s="49"/>
      <c r="I225" s="30"/>
      <c r="J225" s="30"/>
      <c r="K225" s="29"/>
      <c r="L225" s="64"/>
      <c r="M225" s="65"/>
      <c r="N225" s="9"/>
      <c r="O225" s="9"/>
      <c r="P225" s="43" t="str">
        <f t="shared" si="2"/>
        <v/>
      </c>
      <c r="Q225" s="32" t="str">
        <f t="shared" si="3"/>
        <v/>
      </c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2.0" customHeight="1">
      <c r="A226" s="10"/>
      <c r="B226" s="3"/>
      <c r="C226" s="9"/>
      <c r="D226" s="8"/>
      <c r="E226" s="8"/>
      <c r="F226" s="38"/>
      <c r="G226" s="39"/>
      <c r="H226" s="49"/>
      <c r="I226" s="30"/>
      <c r="J226" s="30"/>
      <c r="K226" s="29"/>
      <c r="L226" s="64"/>
      <c r="M226" s="65"/>
      <c r="N226" s="9"/>
      <c r="O226" s="9"/>
      <c r="P226" s="43" t="str">
        <f t="shared" si="2"/>
        <v/>
      </c>
      <c r="Q226" s="32" t="str">
        <f t="shared" si="3"/>
        <v/>
      </c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2.0" customHeight="1">
      <c r="A227" s="10"/>
      <c r="B227" s="3"/>
      <c r="C227" s="9"/>
      <c r="D227" s="8"/>
      <c r="E227" s="8"/>
      <c r="F227" s="38"/>
      <c r="G227" s="39"/>
      <c r="H227" s="49"/>
      <c r="I227" s="30"/>
      <c r="J227" s="30"/>
      <c r="K227" s="29"/>
      <c r="L227" s="64"/>
      <c r="M227" s="65"/>
      <c r="N227" s="9"/>
      <c r="O227" s="9"/>
      <c r="P227" s="43" t="str">
        <f t="shared" si="2"/>
        <v/>
      </c>
      <c r="Q227" s="32" t="str">
        <f t="shared" si="3"/>
        <v/>
      </c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2.0" customHeight="1">
      <c r="A228" s="10"/>
      <c r="B228" s="3"/>
      <c r="C228" s="9"/>
      <c r="D228" s="8"/>
      <c r="E228" s="8"/>
      <c r="F228" s="38"/>
      <c r="G228" s="39"/>
      <c r="H228" s="49"/>
      <c r="I228" s="30"/>
      <c r="J228" s="30"/>
      <c r="K228" s="29"/>
      <c r="L228" s="64"/>
      <c r="M228" s="65"/>
      <c r="N228" s="9"/>
      <c r="O228" s="9"/>
      <c r="P228" s="43" t="str">
        <f t="shared" si="2"/>
        <v/>
      </c>
      <c r="Q228" s="32" t="str">
        <f t="shared" si="3"/>
        <v/>
      </c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2.0" customHeight="1">
      <c r="A229" s="10"/>
      <c r="B229" s="3"/>
      <c r="C229" s="9"/>
      <c r="D229" s="8"/>
      <c r="E229" s="8"/>
      <c r="F229" s="38"/>
      <c r="G229" s="39"/>
      <c r="H229" s="49"/>
      <c r="I229" s="30"/>
      <c r="J229" s="30"/>
      <c r="K229" s="29"/>
      <c r="L229" s="64"/>
      <c r="M229" s="65"/>
      <c r="N229" s="9"/>
      <c r="O229" s="9"/>
      <c r="P229" s="43" t="str">
        <f t="shared" si="2"/>
        <v/>
      </c>
      <c r="Q229" s="32" t="str">
        <f t="shared" si="3"/>
        <v/>
      </c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2.0" customHeight="1">
      <c r="A230" s="10"/>
      <c r="B230" s="3"/>
      <c r="C230" s="9"/>
      <c r="D230" s="8"/>
      <c r="E230" s="8"/>
      <c r="F230" s="38"/>
      <c r="G230" s="39"/>
      <c r="H230" s="49"/>
      <c r="I230" s="30"/>
      <c r="J230" s="30"/>
      <c r="K230" s="29"/>
      <c r="L230" s="64"/>
      <c r="M230" s="65"/>
      <c r="N230" s="9"/>
      <c r="O230" s="9"/>
      <c r="P230" s="43" t="str">
        <f t="shared" si="2"/>
        <v/>
      </c>
      <c r="Q230" s="32" t="str">
        <f t="shared" si="3"/>
        <v/>
      </c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2.0" customHeight="1">
      <c r="A231" s="10"/>
      <c r="B231" s="3"/>
      <c r="C231" s="9"/>
      <c r="D231" s="8"/>
      <c r="E231" s="8"/>
      <c r="F231" s="38"/>
      <c r="G231" s="39"/>
      <c r="H231" s="49"/>
      <c r="I231" s="30"/>
      <c r="J231" s="30"/>
      <c r="K231" s="29"/>
      <c r="L231" s="64"/>
      <c r="M231" s="65"/>
      <c r="N231" s="9"/>
      <c r="O231" s="9"/>
      <c r="P231" s="43" t="str">
        <f t="shared" si="2"/>
        <v/>
      </c>
      <c r="Q231" s="32" t="str">
        <f t="shared" si="3"/>
        <v/>
      </c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2.0" customHeight="1">
      <c r="A232" s="10"/>
      <c r="B232" s="3"/>
      <c r="C232" s="9"/>
      <c r="D232" s="8"/>
      <c r="E232" s="8"/>
      <c r="F232" s="38"/>
      <c r="G232" s="39"/>
      <c r="H232" s="49"/>
      <c r="I232" s="30"/>
      <c r="J232" s="30"/>
      <c r="K232" s="29"/>
      <c r="L232" s="64"/>
      <c r="M232" s="65"/>
      <c r="N232" s="9"/>
      <c r="O232" s="9"/>
      <c r="P232" s="43" t="str">
        <f t="shared" si="2"/>
        <v/>
      </c>
      <c r="Q232" s="32" t="str">
        <f t="shared" si="3"/>
        <v/>
      </c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2.0" customHeight="1">
      <c r="A233" s="10"/>
      <c r="B233" s="3"/>
      <c r="C233" s="9"/>
      <c r="D233" s="8"/>
      <c r="E233" s="8"/>
      <c r="F233" s="38"/>
      <c r="G233" s="39"/>
      <c r="H233" s="49"/>
      <c r="I233" s="30"/>
      <c r="J233" s="30"/>
      <c r="K233" s="29"/>
      <c r="L233" s="64"/>
      <c r="M233" s="65"/>
      <c r="N233" s="9"/>
      <c r="O233" s="9"/>
      <c r="P233" s="43" t="str">
        <f t="shared" si="2"/>
        <v/>
      </c>
      <c r="Q233" s="32" t="str">
        <f t="shared" si="3"/>
        <v/>
      </c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ht="12.0" customHeight="1">
      <c r="A234" s="10"/>
      <c r="B234" s="3"/>
      <c r="C234" s="9"/>
      <c r="D234" s="8"/>
      <c r="E234" s="8"/>
      <c r="F234" s="38"/>
      <c r="G234" s="39"/>
      <c r="H234" s="49"/>
      <c r="I234" s="30"/>
      <c r="J234" s="30"/>
      <c r="K234" s="29"/>
      <c r="L234" s="64"/>
      <c r="M234" s="65"/>
      <c r="N234" s="9"/>
      <c r="O234" s="9"/>
      <c r="P234" s="43" t="str">
        <f t="shared" si="2"/>
        <v/>
      </c>
      <c r="Q234" s="32" t="str">
        <f t="shared" si="3"/>
        <v/>
      </c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ht="12.0" customHeight="1">
      <c r="A235" s="10"/>
      <c r="B235" s="3"/>
      <c r="C235" s="9"/>
      <c r="D235" s="8"/>
      <c r="E235" s="8"/>
      <c r="F235" s="38"/>
      <c r="G235" s="39"/>
      <c r="H235" s="49"/>
      <c r="I235" s="30"/>
      <c r="J235" s="30"/>
      <c r="K235" s="29"/>
      <c r="L235" s="64"/>
      <c r="M235" s="65"/>
      <c r="N235" s="9"/>
      <c r="O235" s="9"/>
      <c r="P235" s="43" t="str">
        <f t="shared" si="2"/>
        <v/>
      </c>
      <c r="Q235" s="32" t="str">
        <f t="shared" si="3"/>
        <v/>
      </c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ht="12.0" customHeight="1">
      <c r="A236" s="10"/>
      <c r="B236" s="3"/>
      <c r="C236" s="9"/>
      <c r="D236" s="8"/>
      <c r="E236" s="8"/>
      <c r="F236" s="38"/>
      <c r="G236" s="39"/>
      <c r="H236" s="49"/>
      <c r="I236" s="30"/>
      <c r="J236" s="30"/>
      <c r="K236" s="29"/>
      <c r="L236" s="64"/>
      <c r="M236" s="65"/>
      <c r="N236" s="9"/>
      <c r="O236" s="9"/>
      <c r="P236" s="43" t="str">
        <f t="shared" si="2"/>
        <v/>
      </c>
      <c r="Q236" s="32" t="str">
        <f t="shared" si="3"/>
        <v/>
      </c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ht="12.0" customHeight="1">
      <c r="A237" s="10"/>
      <c r="B237" s="3"/>
      <c r="C237" s="9"/>
      <c r="D237" s="8"/>
      <c r="E237" s="8"/>
      <c r="F237" s="38"/>
      <c r="G237" s="39"/>
      <c r="H237" s="49"/>
      <c r="I237" s="30"/>
      <c r="J237" s="30"/>
      <c r="K237" s="29"/>
      <c r="L237" s="64"/>
      <c r="M237" s="65"/>
      <c r="N237" s="9"/>
      <c r="O237" s="9"/>
      <c r="P237" s="43" t="str">
        <f t="shared" si="2"/>
        <v/>
      </c>
      <c r="Q237" s="32" t="str">
        <f t="shared" si="3"/>
        <v/>
      </c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ht="12.0" customHeight="1">
      <c r="A238" s="10"/>
      <c r="B238" s="3"/>
      <c r="C238" s="9"/>
      <c r="D238" s="8"/>
      <c r="E238" s="8"/>
      <c r="F238" s="38"/>
      <c r="G238" s="39"/>
      <c r="H238" s="49"/>
      <c r="I238" s="30"/>
      <c r="J238" s="30"/>
      <c r="K238" s="29"/>
      <c r="L238" s="64"/>
      <c r="M238" s="65"/>
      <c r="N238" s="9"/>
      <c r="O238" s="9"/>
      <c r="P238" s="43" t="str">
        <f t="shared" si="2"/>
        <v/>
      </c>
      <c r="Q238" s="32" t="str">
        <f t="shared" si="3"/>
        <v/>
      </c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ht="12.0" customHeight="1">
      <c r="A239" s="10"/>
      <c r="B239" s="3"/>
      <c r="C239" s="9"/>
      <c r="D239" s="8"/>
      <c r="E239" s="8"/>
      <c r="F239" s="38"/>
      <c r="G239" s="39"/>
      <c r="H239" s="49"/>
      <c r="I239" s="30"/>
      <c r="J239" s="30"/>
      <c r="K239" s="29"/>
      <c r="L239" s="64"/>
      <c r="M239" s="65"/>
      <c r="N239" s="9"/>
      <c r="O239" s="9"/>
      <c r="P239" s="43" t="str">
        <f t="shared" si="2"/>
        <v/>
      </c>
      <c r="Q239" s="32" t="str">
        <f t="shared" si="3"/>
        <v/>
      </c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ht="12.0" customHeight="1">
      <c r="A240" s="10"/>
      <c r="B240" s="3"/>
      <c r="C240" s="9"/>
      <c r="D240" s="8"/>
      <c r="E240" s="8"/>
      <c r="F240" s="38"/>
      <c r="G240" s="39"/>
      <c r="H240" s="49"/>
      <c r="I240" s="30"/>
      <c r="J240" s="30"/>
      <c r="K240" s="29"/>
      <c r="L240" s="64"/>
      <c r="M240" s="65"/>
      <c r="N240" s="9"/>
      <c r="O240" s="9"/>
      <c r="P240" s="43" t="str">
        <f t="shared" si="2"/>
        <v/>
      </c>
      <c r="Q240" s="32" t="str">
        <f t="shared" si="3"/>
        <v/>
      </c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ht="12.0" customHeight="1">
      <c r="A241" s="10"/>
      <c r="B241" s="3"/>
      <c r="C241" s="9"/>
      <c r="D241" s="8"/>
      <c r="E241" s="8"/>
      <c r="F241" s="38"/>
      <c r="G241" s="39"/>
      <c r="H241" s="49"/>
      <c r="I241" s="30"/>
      <c r="J241" s="30"/>
      <c r="K241" s="29"/>
      <c r="L241" s="64"/>
      <c r="M241" s="65"/>
      <c r="N241" s="9"/>
      <c r="O241" s="9"/>
      <c r="P241" s="43" t="str">
        <f t="shared" si="2"/>
        <v/>
      </c>
      <c r="Q241" s="32" t="str">
        <f t="shared" si="3"/>
        <v/>
      </c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ht="12.0" customHeight="1">
      <c r="A242" s="10"/>
      <c r="B242" s="3"/>
      <c r="C242" s="9"/>
      <c r="D242" s="8"/>
      <c r="E242" s="8"/>
      <c r="F242" s="38"/>
      <c r="G242" s="39"/>
      <c r="H242" s="49"/>
      <c r="I242" s="30"/>
      <c r="J242" s="30"/>
      <c r="K242" s="29"/>
      <c r="L242" s="64"/>
      <c r="M242" s="65"/>
      <c r="N242" s="9"/>
      <c r="O242" s="9"/>
      <c r="P242" s="43" t="str">
        <f t="shared" si="2"/>
        <v/>
      </c>
      <c r="Q242" s="32" t="str">
        <f t="shared" si="3"/>
        <v/>
      </c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ht="12.0" customHeight="1">
      <c r="A243" s="10"/>
      <c r="B243" s="3"/>
      <c r="C243" s="9"/>
      <c r="D243" s="8"/>
      <c r="E243" s="8"/>
      <c r="F243" s="38"/>
      <c r="G243" s="39"/>
      <c r="H243" s="49"/>
      <c r="I243" s="30"/>
      <c r="J243" s="30"/>
      <c r="K243" s="29"/>
      <c r="L243" s="64"/>
      <c r="M243" s="65"/>
      <c r="N243" s="9"/>
      <c r="O243" s="9"/>
      <c r="P243" s="43" t="str">
        <f t="shared" si="2"/>
        <v/>
      </c>
      <c r="Q243" s="32" t="str">
        <f t="shared" si="3"/>
        <v/>
      </c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12.0" customHeight="1">
      <c r="A244" s="10"/>
      <c r="B244" s="3"/>
      <c r="C244" s="9"/>
      <c r="D244" s="8"/>
      <c r="E244" s="8"/>
      <c r="F244" s="38"/>
      <c r="G244" s="39"/>
      <c r="H244" s="49"/>
      <c r="I244" s="30"/>
      <c r="J244" s="30"/>
      <c r="K244" s="29"/>
      <c r="L244" s="64"/>
      <c r="M244" s="65"/>
      <c r="N244" s="9"/>
      <c r="O244" s="9"/>
      <c r="P244" s="43" t="str">
        <f t="shared" si="2"/>
        <v/>
      </c>
      <c r="Q244" s="32" t="str">
        <f t="shared" si="3"/>
        <v/>
      </c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ht="12.0" customHeight="1">
      <c r="A245" s="10"/>
      <c r="B245" s="3"/>
      <c r="C245" s="9"/>
      <c r="D245" s="8"/>
      <c r="E245" s="8"/>
      <c r="F245" s="38"/>
      <c r="G245" s="39"/>
      <c r="H245" s="49"/>
      <c r="I245" s="30"/>
      <c r="J245" s="30"/>
      <c r="K245" s="29"/>
      <c r="L245" s="64"/>
      <c r="M245" s="65"/>
      <c r="N245" s="9"/>
      <c r="O245" s="55"/>
      <c r="P245" s="43" t="str">
        <f t="shared" si="2"/>
        <v/>
      </c>
      <c r="Q245" s="32" t="str">
        <f t="shared" si="3"/>
        <v/>
      </c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ht="12.0" customHeight="1">
      <c r="A246" s="10"/>
      <c r="B246" s="3"/>
      <c r="C246" s="9"/>
      <c r="D246" s="8"/>
      <c r="E246" s="8"/>
      <c r="F246" s="38"/>
      <c r="G246" s="39"/>
      <c r="H246" s="49"/>
      <c r="I246" s="30"/>
      <c r="J246" s="30"/>
      <c r="K246" s="29"/>
      <c r="L246" s="64"/>
      <c r="M246" s="65"/>
      <c r="N246" s="9"/>
      <c r="O246" s="9"/>
      <c r="P246" s="43" t="str">
        <f t="shared" si="2"/>
        <v/>
      </c>
      <c r="Q246" s="32" t="str">
        <f t="shared" si="3"/>
        <v/>
      </c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ht="12.0" customHeight="1">
      <c r="A247" s="10"/>
      <c r="B247" s="3"/>
      <c r="C247" s="9"/>
      <c r="D247" s="8"/>
      <c r="E247" s="8"/>
      <c r="F247" s="38"/>
      <c r="G247" s="39"/>
      <c r="H247" s="49"/>
      <c r="I247" s="30"/>
      <c r="J247" s="30"/>
      <c r="K247" s="29"/>
      <c r="L247" s="64"/>
      <c r="M247" s="65"/>
      <c r="N247" s="9"/>
      <c r="O247" s="9"/>
      <c r="P247" s="43" t="str">
        <f t="shared" si="2"/>
        <v/>
      </c>
      <c r="Q247" s="32" t="str">
        <f t="shared" si="3"/>
        <v/>
      </c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ht="12.0" customHeight="1">
      <c r="A248" s="10"/>
      <c r="B248" s="3"/>
      <c r="C248" s="9"/>
      <c r="D248" s="8"/>
      <c r="E248" s="8"/>
      <c r="F248" s="38"/>
      <c r="G248" s="39"/>
      <c r="H248" s="49"/>
      <c r="I248" s="30"/>
      <c r="J248" s="30"/>
      <c r="K248" s="29"/>
      <c r="L248" s="64"/>
      <c r="M248" s="65"/>
      <c r="N248" s="9"/>
      <c r="O248" s="9"/>
      <c r="P248" s="43" t="str">
        <f t="shared" si="2"/>
        <v/>
      </c>
      <c r="Q248" s="32" t="str">
        <f t="shared" si="3"/>
        <v/>
      </c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ht="12.0" customHeight="1">
      <c r="A249" s="10"/>
      <c r="B249" s="3"/>
      <c r="C249" s="9"/>
      <c r="D249" s="8"/>
      <c r="E249" s="8"/>
      <c r="F249" s="38"/>
      <c r="G249" s="39"/>
      <c r="H249" s="49"/>
      <c r="I249" s="30"/>
      <c r="J249" s="30"/>
      <c r="K249" s="29"/>
      <c r="L249" s="64"/>
      <c r="M249" s="65"/>
      <c r="N249" s="55"/>
      <c r="O249" s="55"/>
      <c r="P249" s="43" t="str">
        <f t="shared" si="2"/>
        <v/>
      </c>
      <c r="Q249" s="32" t="str">
        <f t="shared" si="3"/>
        <v/>
      </c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ht="12.0" customHeight="1">
      <c r="A250" s="10"/>
      <c r="B250" s="3"/>
      <c r="C250" s="9"/>
      <c r="D250" s="8"/>
      <c r="E250" s="8"/>
      <c r="F250" s="38"/>
      <c r="G250" s="39"/>
      <c r="H250" s="49"/>
      <c r="I250" s="30"/>
      <c r="J250" s="30"/>
      <c r="K250" s="29"/>
      <c r="L250" s="64"/>
      <c r="M250" s="65"/>
      <c r="N250" s="9"/>
      <c r="O250" s="9"/>
      <c r="P250" s="43" t="str">
        <f t="shared" si="2"/>
        <v/>
      </c>
      <c r="Q250" s="32" t="str">
        <f t="shared" si="3"/>
        <v/>
      </c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ht="12.0" customHeight="1">
      <c r="A251" s="10"/>
      <c r="B251" s="3"/>
      <c r="C251" s="9"/>
      <c r="D251" s="8"/>
      <c r="E251" s="8"/>
      <c r="F251" s="38"/>
      <c r="G251" s="39"/>
      <c r="H251" s="49"/>
      <c r="I251" s="30"/>
      <c r="J251" s="30"/>
      <c r="K251" s="29"/>
      <c r="L251" s="64"/>
      <c r="M251" s="65"/>
      <c r="N251" s="9"/>
      <c r="O251" s="9"/>
      <c r="P251" s="43" t="str">
        <f t="shared" si="2"/>
        <v/>
      </c>
      <c r="Q251" s="32" t="str">
        <f t="shared" si="3"/>
        <v/>
      </c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ht="12.0" customHeight="1">
      <c r="A252" s="10"/>
      <c r="B252" s="3"/>
      <c r="C252" s="9"/>
      <c r="D252" s="8"/>
      <c r="E252" s="8"/>
      <c r="F252" s="38"/>
      <c r="G252" s="39"/>
      <c r="H252" s="49"/>
      <c r="I252" s="30"/>
      <c r="J252" s="30"/>
      <c r="K252" s="29"/>
      <c r="L252" s="64"/>
      <c r="M252" s="65"/>
      <c r="N252" s="9"/>
      <c r="O252" s="9"/>
      <c r="P252" s="43" t="str">
        <f t="shared" si="2"/>
        <v/>
      </c>
      <c r="Q252" s="32" t="str">
        <f t="shared" si="3"/>
        <v/>
      </c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ht="12.0" customHeight="1">
      <c r="A253" s="10"/>
      <c r="B253" s="3"/>
      <c r="C253" s="9"/>
      <c r="D253" s="8"/>
      <c r="E253" s="8"/>
      <c r="F253" s="38"/>
      <c r="G253" s="39"/>
      <c r="H253" s="49"/>
      <c r="I253" s="30"/>
      <c r="J253" s="30"/>
      <c r="K253" s="29"/>
      <c r="L253" s="64"/>
      <c r="M253" s="65"/>
      <c r="N253" s="9"/>
      <c r="O253" s="9"/>
      <c r="P253" s="43" t="str">
        <f t="shared" si="2"/>
        <v/>
      </c>
      <c r="Q253" s="32" t="str">
        <f t="shared" si="3"/>
        <v/>
      </c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ht="12.0" customHeight="1">
      <c r="A254" s="10"/>
      <c r="B254" s="3"/>
      <c r="C254" s="9"/>
      <c r="D254" s="8"/>
      <c r="E254" s="8"/>
      <c r="F254" s="38"/>
      <c r="G254" s="39"/>
      <c r="H254" s="49"/>
      <c r="I254" s="30"/>
      <c r="J254" s="30"/>
      <c r="K254" s="29"/>
      <c r="L254" s="64"/>
      <c r="M254" s="65"/>
      <c r="N254" s="9"/>
      <c r="O254" s="9"/>
      <c r="P254" s="43" t="str">
        <f t="shared" si="2"/>
        <v/>
      </c>
      <c r="Q254" s="32" t="str">
        <f t="shared" si="3"/>
        <v/>
      </c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ht="12.0" customHeight="1">
      <c r="A255" s="10"/>
      <c r="B255" s="3"/>
      <c r="C255" s="9"/>
      <c r="D255" s="8"/>
      <c r="E255" s="8"/>
      <c r="F255" s="38"/>
      <c r="G255" s="39"/>
      <c r="H255" s="49"/>
      <c r="I255" s="30"/>
      <c r="J255" s="30"/>
      <c r="K255" s="29"/>
      <c r="L255" s="64"/>
      <c r="M255" s="65"/>
      <c r="N255" s="55"/>
      <c r="O255" s="9"/>
      <c r="P255" s="43" t="str">
        <f t="shared" si="2"/>
        <v/>
      </c>
      <c r="Q255" s="32" t="str">
        <f t="shared" si="3"/>
        <v/>
      </c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ht="12.0" customHeight="1">
      <c r="A256" s="10"/>
      <c r="B256" s="3"/>
      <c r="C256" s="9"/>
      <c r="D256" s="8"/>
      <c r="E256" s="8"/>
      <c r="F256" s="38"/>
      <c r="G256" s="39"/>
      <c r="H256" s="49"/>
      <c r="I256" s="30"/>
      <c r="J256" s="30"/>
      <c r="K256" s="29"/>
      <c r="L256" s="64"/>
      <c r="M256" s="65"/>
      <c r="N256" s="9"/>
      <c r="O256" s="9"/>
      <c r="P256" s="43" t="str">
        <f t="shared" si="2"/>
        <v/>
      </c>
      <c r="Q256" s="32" t="str">
        <f t="shared" si="3"/>
        <v/>
      </c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ht="12.0" customHeight="1">
      <c r="A257" s="10"/>
      <c r="B257" s="3"/>
      <c r="C257" s="9"/>
      <c r="D257" s="8"/>
      <c r="E257" s="8"/>
      <c r="F257" s="38"/>
      <c r="G257" s="39"/>
      <c r="H257" s="179"/>
      <c r="I257" s="180"/>
      <c r="J257" s="105"/>
      <c r="K257" s="106"/>
      <c r="L257" s="64"/>
      <c r="M257" s="65"/>
      <c r="N257" s="9"/>
      <c r="O257" s="9"/>
      <c r="P257" s="43" t="str">
        <f t="shared" si="2"/>
        <v/>
      </c>
      <c r="Q257" s="32" t="str">
        <f t="shared" si="3"/>
        <v/>
      </c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ht="12.0" customHeight="1">
      <c r="A258" s="10"/>
      <c r="B258" s="3"/>
      <c r="C258" s="9"/>
      <c r="D258" s="8"/>
      <c r="E258" s="8"/>
      <c r="F258" s="38"/>
      <c r="G258" s="39"/>
      <c r="H258" s="49"/>
      <c r="I258" s="30"/>
      <c r="J258" s="30"/>
      <c r="K258" s="29"/>
      <c r="L258" s="64"/>
      <c r="M258" s="65"/>
      <c r="N258" s="9"/>
      <c r="O258" s="9"/>
      <c r="P258" s="43" t="str">
        <f t="shared" si="2"/>
        <v/>
      </c>
      <c r="Q258" s="32" t="str">
        <f t="shared" si="3"/>
        <v/>
      </c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ht="12.0" customHeight="1">
      <c r="A259" s="10"/>
      <c r="B259" s="3"/>
      <c r="C259" s="9"/>
      <c r="D259" s="8"/>
      <c r="E259" s="8"/>
      <c r="F259" s="38"/>
      <c r="G259" s="39"/>
      <c r="H259" s="49"/>
      <c r="I259" s="30"/>
      <c r="J259" s="30"/>
      <c r="K259" s="29"/>
      <c r="L259" s="64"/>
      <c r="M259" s="65"/>
      <c r="N259" s="9"/>
      <c r="O259" s="9"/>
      <c r="P259" s="43" t="str">
        <f t="shared" si="2"/>
        <v/>
      </c>
      <c r="Q259" s="32" t="str">
        <f t="shared" si="3"/>
        <v/>
      </c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ht="12.0" customHeight="1">
      <c r="A260" s="10"/>
      <c r="B260" s="3"/>
      <c r="C260" s="9"/>
      <c r="D260" s="8"/>
      <c r="E260" s="8"/>
      <c r="F260" s="38"/>
      <c r="G260" s="39"/>
      <c r="H260" s="49"/>
      <c r="I260" s="30"/>
      <c r="J260" s="30"/>
      <c r="K260" s="29"/>
      <c r="L260" s="64"/>
      <c r="M260" s="65"/>
      <c r="N260" s="9"/>
      <c r="O260" s="9"/>
      <c r="P260" s="43" t="str">
        <f t="shared" si="2"/>
        <v/>
      </c>
      <c r="Q260" s="32" t="str">
        <f t="shared" si="3"/>
        <v/>
      </c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ht="12.0" customHeight="1">
      <c r="A261" s="10"/>
      <c r="B261" s="3"/>
      <c r="C261" s="9"/>
      <c r="D261" s="8"/>
      <c r="E261" s="8"/>
      <c r="F261" s="38"/>
      <c r="G261" s="39"/>
      <c r="H261" s="49"/>
      <c r="I261" s="30"/>
      <c r="J261" s="30"/>
      <c r="K261" s="29"/>
      <c r="L261" s="64"/>
      <c r="M261" s="65"/>
      <c r="N261" s="9"/>
      <c r="O261" s="9"/>
      <c r="P261" s="43" t="str">
        <f t="shared" si="2"/>
        <v/>
      </c>
      <c r="Q261" s="32" t="str">
        <f t="shared" si="3"/>
        <v/>
      </c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ht="12.0" customHeight="1">
      <c r="A262" s="10"/>
      <c r="B262" s="3"/>
      <c r="C262" s="9"/>
      <c r="D262" s="8"/>
      <c r="E262" s="8"/>
      <c r="F262" s="38"/>
      <c r="G262" s="39"/>
      <c r="H262" s="49"/>
      <c r="I262" s="30"/>
      <c r="J262" s="30"/>
      <c r="K262" s="29"/>
      <c r="L262" s="64"/>
      <c r="M262" s="65"/>
      <c r="N262" s="9"/>
      <c r="O262" s="9"/>
      <c r="P262" s="43" t="str">
        <f t="shared" si="2"/>
        <v/>
      </c>
      <c r="Q262" s="32" t="str">
        <f t="shared" si="3"/>
        <v/>
      </c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ht="12.0" customHeight="1">
      <c r="A263" s="10"/>
      <c r="B263" s="3"/>
      <c r="C263" s="9"/>
      <c r="D263" s="8"/>
      <c r="E263" s="8"/>
      <c r="F263" s="38"/>
      <c r="G263" s="39"/>
      <c r="H263" s="49"/>
      <c r="I263" s="30"/>
      <c r="J263" s="30"/>
      <c r="K263" s="29"/>
      <c r="L263" s="64"/>
      <c r="M263" s="65"/>
      <c r="N263" s="9"/>
      <c r="O263" s="9"/>
      <c r="P263" s="43" t="str">
        <f t="shared" si="2"/>
        <v/>
      </c>
      <c r="Q263" s="32" t="str">
        <f t="shared" si="3"/>
        <v/>
      </c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ht="12.0" customHeight="1">
      <c r="A264" s="10"/>
      <c r="B264" s="3"/>
      <c r="C264" s="9"/>
      <c r="D264" s="8"/>
      <c r="E264" s="8"/>
      <c r="F264" s="38"/>
      <c r="G264" s="39"/>
      <c r="H264" s="49"/>
      <c r="I264" s="30"/>
      <c r="J264" s="30"/>
      <c r="K264" s="29"/>
      <c r="L264" s="64"/>
      <c r="M264" s="65"/>
      <c r="N264" s="9"/>
      <c r="O264" s="9"/>
      <c r="P264" s="43" t="str">
        <f t="shared" si="2"/>
        <v/>
      </c>
      <c r="Q264" s="32" t="str">
        <f t="shared" si="3"/>
        <v/>
      </c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ht="12.0" customHeight="1">
      <c r="A265" s="10"/>
      <c r="B265" s="3"/>
      <c r="C265" s="9"/>
      <c r="D265" s="8"/>
      <c r="E265" s="8"/>
      <c r="F265" s="38"/>
      <c r="G265" s="39"/>
      <c r="H265" s="49"/>
      <c r="I265" s="30"/>
      <c r="J265" s="30"/>
      <c r="K265" s="29"/>
      <c r="L265" s="64"/>
      <c r="M265" s="89"/>
      <c r="N265" s="55"/>
      <c r="O265" s="9"/>
      <c r="P265" s="43" t="str">
        <f t="shared" si="2"/>
        <v/>
      </c>
      <c r="Q265" s="32" t="str">
        <f t="shared" si="3"/>
        <v/>
      </c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ht="12.0" customHeight="1">
      <c r="A266" s="10"/>
      <c r="B266" s="3"/>
      <c r="C266" s="9"/>
      <c r="D266" s="8"/>
      <c r="E266" s="8"/>
      <c r="F266" s="38"/>
      <c r="G266" s="39"/>
      <c r="H266" s="49"/>
      <c r="I266" s="30"/>
      <c r="J266" s="30"/>
      <c r="K266" s="29"/>
      <c r="L266" s="64"/>
      <c r="M266" s="65"/>
      <c r="N266" s="9"/>
      <c r="O266" s="9"/>
      <c r="P266" s="43" t="str">
        <f t="shared" si="2"/>
        <v/>
      </c>
      <c r="Q266" s="32" t="str">
        <f t="shared" si="3"/>
        <v/>
      </c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ht="12.0" customHeight="1">
      <c r="A267" s="10"/>
      <c r="B267" s="3"/>
      <c r="C267" s="9"/>
      <c r="D267" s="8"/>
      <c r="E267" s="8"/>
      <c r="F267" s="38"/>
      <c r="G267" s="39"/>
      <c r="H267" s="49"/>
      <c r="I267" s="30"/>
      <c r="J267" s="30"/>
      <c r="K267" s="29"/>
      <c r="L267" s="64"/>
      <c r="M267" s="65"/>
      <c r="N267" s="9"/>
      <c r="O267" s="9"/>
      <c r="P267" s="43" t="str">
        <f t="shared" si="2"/>
        <v/>
      </c>
      <c r="Q267" s="32" t="str">
        <f t="shared" si="3"/>
        <v/>
      </c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ht="12.0" customHeight="1">
      <c r="A268" s="10"/>
      <c r="B268" s="3"/>
      <c r="C268" s="9"/>
      <c r="D268" s="8"/>
      <c r="E268" s="8"/>
      <c r="F268" s="38"/>
      <c r="G268" s="39"/>
      <c r="H268" s="49"/>
      <c r="I268" s="30"/>
      <c r="J268" s="30"/>
      <c r="K268" s="29"/>
      <c r="L268" s="64"/>
      <c r="M268" s="65"/>
      <c r="N268" s="9"/>
      <c r="O268" s="9"/>
      <c r="P268" s="43" t="str">
        <f t="shared" si="2"/>
        <v/>
      </c>
      <c r="Q268" s="32" t="str">
        <f t="shared" si="3"/>
        <v/>
      </c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ht="12.0" customHeight="1">
      <c r="A269" s="10"/>
      <c r="B269" s="3"/>
      <c r="C269" s="9"/>
      <c r="D269" s="8"/>
      <c r="E269" s="8"/>
      <c r="F269" s="38"/>
      <c r="G269" s="39"/>
      <c r="H269" s="49"/>
      <c r="I269" s="30"/>
      <c r="J269" s="30"/>
      <c r="K269" s="29"/>
      <c r="L269" s="64"/>
      <c r="M269" s="65"/>
      <c r="N269" s="9"/>
      <c r="O269" s="9"/>
      <c r="P269" s="43" t="str">
        <f t="shared" si="2"/>
        <v/>
      </c>
      <c r="Q269" s="32" t="str">
        <f t="shared" si="3"/>
        <v/>
      </c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t="12.0" customHeight="1">
      <c r="A270" s="10"/>
      <c r="B270" s="3"/>
      <c r="C270" s="9"/>
      <c r="D270" s="8"/>
      <c r="E270" s="8"/>
      <c r="F270" s="38"/>
      <c r="G270" s="39"/>
      <c r="H270" s="49"/>
      <c r="I270" s="30"/>
      <c r="J270" s="30"/>
      <c r="K270" s="29"/>
      <c r="L270" s="64"/>
      <c r="M270" s="65"/>
      <c r="N270" s="9"/>
      <c r="O270" s="9"/>
      <c r="P270" s="43" t="str">
        <f t="shared" si="2"/>
        <v/>
      </c>
      <c r="Q270" s="32" t="str">
        <f t="shared" si="3"/>
        <v/>
      </c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ht="12.0" customHeight="1">
      <c r="A271" s="10"/>
      <c r="B271" s="3"/>
      <c r="C271" s="9"/>
      <c r="D271" s="8"/>
      <c r="E271" s="8"/>
      <c r="F271" s="38"/>
      <c r="G271" s="39"/>
      <c r="H271" s="49"/>
      <c r="I271" s="30"/>
      <c r="J271" s="30"/>
      <c r="K271" s="29"/>
      <c r="L271" s="64"/>
      <c r="M271" s="65"/>
      <c r="N271" s="9"/>
      <c r="O271" s="9"/>
      <c r="P271" s="43" t="str">
        <f t="shared" si="2"/>
        <v/>
      </c>
      <c r="Q271" s="32" t="str">
        <f t="shared" si="3"/>
        <v/>
      </c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ht="12.0" customHeight="1">
      <c r="A272" s="10"/>
      <c r="B272" s="3"/>
      <c r="C272" s="9"/>
      <c r="D272" s="8"/>
      <c r="E272" s="8"/>
      <c r="F272" s="38"/>
      <c r="G272" s="39"/>
      <c r="H272" s="49"/>
      <c r="I272" s="30"/>
      <c r="J272" s="30"/>
      <c r="K272" s="29"/>
      <c r="L272" s="64"/>
      <c r="M272" s="65"/>
      <c r="N272" s="9"/>
      <c r="O272" s="9"/>
      <c r="P272" s="43" t="str">
        <f t="shared" si="2"/>
        <v/>
      </c>
      <c r="Q272" s="32" t="str">
        <f t="shared" si="3"/>
        <v/>
      </c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ht="12.0" customHeight="1">
      <c r="A273" s="10"/>
      <c r="B273" s="3"/>
      <c r="C273" s="9"/>
      <c r="D273" s="8"/>
      <c r="E273" s="8"/>
      <c r="F273" s="38"/>
      <c r="G273" s="39"/>
      <c r="H273" s="49"/>
      <c r="I273" s="30"/>
      <c r="J273" s="30"/>
      <c r="K273" s="29"/>
      <c r="L273" s="64"/>
      <c r="M273" s="65"/>
      <c r="N273" s="9"/>
      <c r="O273" s="9"/>
      <c r="P273" s="43" t="str">
        <f t="shared" si="2"/>
        <v/>
      </c>
      <c r="Q273" s="32" t="str">
        <f t="shared" si="3"/>
        <v/>
      </c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ht="12.0" customHeight="1">
      <c r="A274" s="10"/>
      <c r="B274" s="3"/>
      <c r="C274" s="9"/>
      <c r="D274" s="8"/>
      <c r="E274" s="8"/>
      <c r="F274" s="38"/>
      <c r="G274" s="39"/>
      <c r="H274" s="49"/>
      <c r="I274" s="30"/>
      <c r="J274" s="30"/>
      <c r="K274" s="29"/>
      <c r="L274" s="64"/>
      <c r="M274" s="65"/>
      <c r="N274" s="9"/>
      <c r="O274" s="9"/>
      <c r="P274" s="43" t="str">
        <f t="shared" si="2"/>
        <v/>
      </c>
      <c r="Q274" s="32" t="str">
        <f t="shared" si="3"/>
        <v/>
      </c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ht="12.0" customHeight="1">
      <c r="A275" s="10"/>
      <c r="B275" s="3"/>
      <c r="C275" s="9"/>
      <c r="D275" s="8"/>
      <c r="E275" s="8"/>
      <c r="F275" s="38"/>
      <c r="G275" s="39"/>
      <c r="H275" s="49"/>
      <c r="I275" s="30"/>
      <c r="J275" s="30"/>
      <c r="K275" s="29"/>
      <c r="L275" s="64"/>
      <c r="M275" s="65"/>
      <c r="N275" s="9"/>
      <c r="O275" s="9"/>
      <c r="P275" s="43" t="str">
        <f t="shared" si="2"/>
        <v/>
      </c>
      <c r="Q275" s="32" t="str">
        <f t="shared" si="3"/>
        <v/>
      </c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ht="12.0" customHeight="1">
      <c r="A276" s="10"/>
      <c r="B276" s="3"/>
      <c r="C276" s="9"/>
      <c r="D276" s="8"/>
      <c r="E276" s="8"/>
      <c r="F276" s="38"/>
      <c r="G276" s="39"/>
      <c r="H276" s="49"/>
      <c r="I276" s="30"/>
      <c r="J276" s="30"/>
      <c r="K276" s="29"/>
      <c r="L276" s="64"/>
      <c r="M276" s="65"/>
      <c r="N276" s="9"/>
      <c r="O276" s="9"/>
      <c r="P276" s="43" t="str">
        <f t="shared" si="2"/>
        <v/>
      </c>
      <c r="Q276" s="32" t="str">
        <f t="shared" si="3"/>
        <v/>
      </c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2.0" customHeight="1">
      <c r="A277" s="10"/>
      <c r="B277" s="3"/>
      <c r="C277" s="9"/>
      <c r="D277" s="8"/>
      <c r="E277" s="8"/>
      <c r="F277" s="38"/>
      <c r="G277" s="39"/>
      <c r="H277" s="49"/>
      <c r="I277" s="30"/>
      <c r="J277" s="30"/>
      <c r="K277" s="29"/>
      <c r="L277" s="64"/>
      <c r="M277" s="65"/>
      <c r="N277" s="9"/>
      <c r="O277" s="9"/>
      <c r="P277" s="43" t="str">
        <f t="shared" si="2"/>
        <v/>
      </c>
      <c r="Q277" s="32" t="str">
        <f t="shared" si="3"/>
        <v/>
      </c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2.0" customHeight="1">
      <c r="A278" s="10"/>
      <c r="B278" s="3"/>
      <c r="C278" s="9"/>
      <c r="D278" s="8"/>
      <c r="E278" s="8"/>
      <c r="F278" s="38"/>
      <c r="G278" s="39"/>
      <c r="H278" s="49"/>
      <c r="I278" s="30"/>
      <c r="J278" s="30"/>
      <c r="K278" s="29"/>
      <c r="L278" s="64"/>
      <c r="M278" s="65"/>
      <c r="N278" s="9"/>
      <c r="O278" s="9"/>
      <c r="P278" s="43" t="str">
        <f t="shared" si="2"/>
        <v/>
      </c>
      <c r="Q278" s="32" t="str">
        <f t="shared" si="3"/>
        <v/>
      </c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2.0" customHeight="1">
      <c r="A279" s="10"/>
      <c r="B279" s="3"/>
      <c r="C279" s="9"/>
      <c r="D279" s="8"/>
      <c r="E279" s="8"/>
      <c r="F279" s="38"/>
      <c r="G279" s="39"/>
      <c r="H279" s="49"/>
      <c r="I279" s="30"/>
      <c r="J279" s="30"/>
      <c r="K279" s="29"/>
      <c r="L279" s="64"/>
      <c r="M279" s="65"/>
      <c r="N279" s="9"/>
      <c r="O279" s="9"/>
      <c r="P279" s="43" t="str">
        <f t="shared" si="2"/>
        <v/>
      </c>
      <c r="Q279" s="32" t="str">
        <f t="shared" si="3"/>
        <v/>
      </c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2.0" customHeight="1">
      <c r="A280" s="10"/>
      <c r="B280" s="3"/>
      <c r="C280" s="9"/>
      <c r="D280" s="8"/>
      <c r="E280" s="8"/>
      <c r="F280" s="38"/>
      <c r="G280" s="39"/>
      <c r="H280" s="49"/>
      <c r="I280" s="30"/>
      <c r="J280" s="30"/>
      <c r="K280" s="29"/>
      <c r="L280" s="64"/>
      <c r="M280" s="65"/>
      <c r="N280" s="9"/>
      <c r="O280" s="9"/>
      <c r="P280" s="43" t="str">
        <f t="shared" si="2"/>
        <v/>
      </c>
      <c r="Q280" s="32" t="str">
        <f t="shared" si="3"/>
        <v/>
      </c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2.0" customHeight="1">
      <c r="A281" s="10"/>
      <c r="B281" s="3"/>
      <c r="C281" s="9"/>
      <c r="D281" s="8"/>
      <c r="E281" s="8"/>
      <c r="F281" s="38"/>
      <c r="G281" s="39"/>
      <c r="H281" s="49"/>
      <c r="I281" s="30"/>
      <c r="J281" s="30"/>
      <c r="K281" s="29"/>
      <c r="L281" s="64"/>
      <c r="M281" s="65"/>
      <c r="N281" s="9"/>
      <c r="O281" s="9"/>
      <c r="P281" s="43" t="str">
        <f t="shared" si="2"/>
        <v/>
      </c>
      <c r="Q281" s="32" t="str">
        <f t="shared" si="3"/>
        <v/>
      </c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2.0" customHeight="1">
      <c r="A282" s="10"/>
      <c r="B282" s="3"/>
      <c r="C282" s="9"/>
      <c r="D282" s="8"/>
      <c r="E282" s="8"/>
      <c r="F282" s="38"/>
      <c r="G282" s="190"/>
      <c r="H282" s="49"/>
      <c r="I282" s="30"/>
      <c r="J282" s="30"/>
      <c r="K282" s="29"/>
      <c r="L282" s="64"/>
      <c r="M282" s="65"/>
      <c r="N282" s="9"/>
      <c r="O282" s="9"/>
      <c r="P282" s="43" t="str">
        <f t="shared" si="2"/>
        <v/>
      </c>
      <c r="Q282" s="32" t="str">
        <f t="shared" si="3"/>
        <v/>
      </c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ht="12.0" customHeight="1">
      <c r="A283" s="10"/>
      <c r="B283" s="3"/>
      <c r="C283" s="9"/>
      <c r="D283" s="8"/>
      <c r="E283" s="8"/>
      <c r="F283" s="38"/>
      <c r="G283" s="39"/>
      <c r="H283" s="49"/>
      <c r="I283" s="30"/>
      <c r="J283" s="30"/>
      <c r="K283" s="29"/>
      <c r="L283" s="64"/>
      <c r="M283" s="65"/>
      <c r="N283" s="9"/>
      <c r="O283" s="9"/>
      <c r="P283" s="43" t="str">
        <f t="shared" si="2"/>
        <v/>
      </c>
      <c r="Q283" s="32" t="str">
        <f t="shared" si="3"/>
        <v/>
      </c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ht="12.0" customHeight="1">
      <c r="A284" s="10"/>
      <c r="B284" s="3"/>
      <c r="C284" s="9"/>
      <c r="D284" s="8"/>
      <c r="E284" s="8"/>
      <c r="F284" s="38"/>
      <c r="G284" s="39"/>
      <c r="H284" s="49"/>
      <c r="I284" s="30"/>
      <c r="J284" s="30"/>
      <c r="K284" s="29"/>
      <c r="L284" s="64"/>
      <c r="M284" s="65"/>
      <c r="N284" s="9"/>
      <c r="O284" s="9"/>
      <c r="P284" s="43" t="str">
        <f t="shared" si="2"/>
        <v/>
      </c>
      <c r="Q284" s="32" t="str">
        <f t="shared" si="3"/>
        <v/>
      </c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ht="12.0" customHeight="1">
      <c r="A285" s="10"/>
      <c r="B285" s="3"/>
      <c r="C285" s="9"/>
      <c r="D285" s="8"/>
      <c r="E285" s="8"/>
      <c r="F285" s="38"/>
      <c r="G285" s="39"/>
      <c r="H285" s="49"/>
      <c r="I285" s="30"/>
      <c r="J285" s="30"/>
      <c r="K285" s="29"/>
      <c r="L285" s="64"/>
      <c r="M285" s="65"/>
      <c r="N285" s="9"/>
      <c r="O285" s="9"/>
      <c r="P285" s="43" t="str">
        <f t="shared" si="2"/>
        <v/>
      </c>
      <c r="Q285" s="32" t="str">
        <f t="shared" si="3"/>
        <v/>
      </c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ht="12.0" customHeight="1">
      <c r="A286" s="10"/>
      <c r="B286" s="3"/>
      <c r="C286" s="9"/>
      <c r="D286" s="8"/>
      <c r="E286" s="8"/>
      <c r="F286" s="38"/>
      <c r="G286" s="39"/>
      <c r="H286" s="49"/>
      <c r="I286" s="30"/>
      <c r="J286" s="30"/>
      <c r="K286" s="29"/>
      <c r="L286" s="64"/>
      <c r="M286" s="65"/>
      <c r="N286" s="9"/>
      <c r="O286" s="9"/>
      <c r="P286" s="43" t="str">
        <f t="shared" si="2"/>
        <v/>
      </c>
      <c r="Q286" s="32" t="str">
        <f t="shared" si="3"/>
        <v/>
      </c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ht="12.0" customHeight="1">
      <c r="A287" s="10"/>
      <c r="B287" s="3"/>
      <c r="C287" s="9"/>
      <c r="D287" s="8"/>
      <c r="E287" s="8"/>
      <c r="F287" s="38"/>
      <c r="G287" s="39"/>
      <c r="H287" s="49"/>
      <c r="I287" s="30"/>
      <c r="J287" s="30"/>
      <c r="K287" s="29"/>
      <c r="L287" s="64"/>
      <c r="M287" s="65"/>
      <c r="N287" s="55"/>
      <c r="O287" s="9"/>
      <c r="P287" s="43" t="str">
        <f t="shared" si="2"/>
        <v/>
      </c>
      <c r="Q287" s="32" t="str">
        <f t="shared" si="3"/>
        <v/>
      </c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ht="12.0" customHeight="1">
      <c r="A288" s="10"/>
      <c r="B288" s="3"/>
      <c r="C288" s="9"/>
      <c r="D288" s="8"/>
      <c r="E288" s="8"/>
      <c r="F288" s="38"/>
      <c r="G288" s="39"/>
      <c r="H288" s="49"/>
      <c r="I288" s="30"/>
      <c r="J288" s="30"/>
      <c r="K288" s="29"/>
      <c r="L288" s="64"/>
      <c r="M288" s="65"/>
      <c r="N288" s="9"/>
      <c r="O288" s="9"/>
      <c r="P288" s="43" t="str">
        <f t="shared" si="2"/>
        <v/>
      </c>
      <c r="Q288" s="32" t="str">
        <f t="shared" si="3"/>
        <v/>
      </c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ht="12.0" customHeight="1">
      <c r="A289" s="10"/>
      <c r="B289" s="3"/>
      <c r="C289" s="9"/>
      <c r="D289" s="8"/>
      <c r="E289" s="8"/>
      <c r="F289" s="38"/>
      <c r="G289" s="39"/>
      <c r="H289" s="49"/>
      <c r="I289" s="30"/>
      <c r="J289" s="30"/>
      <c r="K289" s="29"/>
      <c r="L289" s="64"/>
      <c r="M289" s="65"/>
      <c r="N289" s="9"/>
      <c r="O289" s="9"/>
      <c r="P289" s="43" t="str">
        <f t="shared" si="2"/>
        <v/>
      </c>
      <c r="Q289" s="32" t="str">
        <f t="shared" si="3"/>
        <v/>
      </c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ht="12.0" customHeight="1">
      <c r="A290" s="10"/>
      <c r="B290" s="3"/>
      <c r="C290" s="9"/>
      <c r="D290" s="8"/>
      <c r="E290" s="8"/>
      <c r="F290" s="38"/>
      <c r="G290" s="39"/>
      <c r="H290" s="49"/>
      <c r="I290" s="30"/>
      <c r="J290" s="30"/>
      <c r="K290" s="29"/>
      <c r="L290" s="64"/>
      <c r="M290" s="65"/>
      <c r="N290" s="9"/>
      <c r="O290" s="55"/>
      <c r="P290" s="43" t="str">
        <f t="shared" si="2"/>
        <v/>
      </c>
      <c r="Q290" s="32" t="str">
        <f t="shared" si="3"/>
        <v/>
      </c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ht="12.0" customHeight="1">
      <c r="A291" s="10"/>
      <c r="B291" s="3"/>
      <c r="C291" s="9"/>
      <c r="D291" s="8"/>
      <c r="E291" s="8"/>
      <c r="F291" s="38"/>
      <c r="G291" s="39"/>
      <c r="H291" s="49"/>
      <c r="I291" s="30"/>
      <c r="J291" s="30"/>
      <c r="K291" s="29"/>
      <c r="L291" s="64"/>
      <c r="M291" s="65"/>
      <c r="N291" s="9"/>
      <c r="O291" s="9"/>
      <c r="P291" s="43" t="str">
        <f t="shared" si="2"/>
        <v/>
      </c>
      <c r="Q291" s="32" t="str">
        <f t="shared" si="3"/>
        <v/>
      </c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ht="12.0" customHeight="1">
      <c r="A292" s="10"/>
      <c r="B292" s="3"/>
      <c r="C292" s="9"/>
      <c r="D292" s="8"/>
      <c r="E292" s="8"/>
      <c r="F292" s="38"/>
      <c r="G292" s="39"/>
      <c r="H292" s="49"/>
      <c r="I292" s="30"/>
      <c r="J292" s="30"/>
      <c r="K292" s="29"/>
      <c r="L292" s="64"/>
      <c r="M292" s="65"/>
      <c r="N292" s="9"/>
      <c r="O292" s="9"/>
      <c r="P292" s="43" t="str">
        <f t="shared" si="2"/>
        <v/>
      </c>
      <c r="Q292" s="32" t="str">
        <f t="shared" si="3"/>
        <v/>
      </c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ht="12.0" customHeight="1">
      <c r="A293" s="10"/>
      <c r="B293" s="3"/>
      <c r="C293" s="9"/>
      <c r="D293" s="8"/>
      <c r="E293" s="8"/>
      <c r="F293" s="38"/>
      <c r="G293" s="39"/>
      <c r="H293" s="49"/>
      <c r="I293" s="30"/>
      <c r="J293" s="30"/>
      <c r="K293" s="29"/>
      <c r="L293" s="64"/>
      <c r="M293" s="65"/>
      <c r="N293" s="9"/>
      <c r="O293" s="9"/>
      <c r="P293" s="43" t="str">
        <f t="shared" si="2"/>
        <v/>
      </c>
      <c r="Q293" s="32" t="str">
        <f t="shared" si="3"/>
        <v/>
      </c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ht="12.0" customHeight="1">
      <c r="A294" s="10"/>
      <c r="B294" s="3"/>
      <c r="C294" s="9"/>
      <c r="D294" s="8"/>
      <c r="E294" s="8"/>
      <c r="F294" s="38"/>
      <c r="G294" s="39"/>
      <c r="H294" s="49"/>
      <c r="I294" s="30"/>
      <c r="J294" s="30"/>
      <c r="K294" s="29"/>
      <c r="L294" s="64"/>
      <c r="M294" s="65"/>
      <c r="N294" s="55"/>
      <c r="O294" s="9"/>
      <c r="P294" s="43" t="str">
        <f t="shared" si="2"/>
        <v/>
      </c>
      <c r="Q294" s="32" t="str">
        <f t="shared" si="3"/>
        <v/>
      </c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ht="12.0" customHeight="1">
      <c r="A295" s="10"/>
      <c r="B295" s="3"/>
      <c r="C295" s="9"/>
      <c r="D295" s="8"/>
      <c r="E295" s="8"/>
      <c r="F295" s="38"/>
      <c r="G295" s="39"/>
      <c r="H295" s="49"/>
      <c r="I295" s="30"/>
      <c r="J295" s="30"/>
      <c r="K295" s="29"/>
      <c r="L295" s="64"/>
      <c r="M295" s="65"/>
      <c r="N295" s="9"/>
      <c r="O295" s="9"/>
      <c r="P295" s="43" t="str">
        <f t="shared" si="2"/>
        <v/>
      </c>
      <c r="Q295" s="32" t="str">
        <f t="shared" si="3"/>
        <v/>
      </c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ht="12.0" customHeight="1">
      <c r="A296" s="10"/>
      <c r="B296" s="3"/>
      <c r="C296" s="9"/>
      <c r="D296" s="8"/>
      <c r="E296" s="8"/>
      <c r="F296" s="38"/>
      <c r="G296" s="39"/>
      <c r="H296" s="49"/>
      <c r="I296" s="30"/>
      <c r="J296" s="30"/>
      <c r="K296" s="29"/>
      <c r="L296" s="64"/>
      <c r="M296" s="65"/>
      <c r="N296" s="55"/>
      <c r="O296" s="9"/>
      <c r="P296" s="43" t="str">
        <f t="shared" si="2"/>
        <v/>
      </c>
      <c r="Q296" s="32" t="str">
        <f t="shared" si="3"/>
        <v/>
      </c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ht="12.0" customHeight="1">
      <c r="A297" s="10"/>
      <c r="B297" s="3"/>
      <c r="C297" s="9"/>
      <c r="D297" s="8"/>
      <c r="E297" s="8"/>
      <c r="F297" s="38"/>
      <c r="G297" s="39"/>
      <c r="H297" s="49"/>
      <c r="I297" s="30"/>
      <c r="J297" s="30"/>
      <c r="K297" s="29"/>
      <c r="L297" s="64"/>
      <c r="M297" s="65"/>
      <c r="N297" s="9"/>
      <c r="O297" s="9"/>
      <c r="P297" s="43" t="str">
        <f t="shared" si="2"/>
        <v/>
      </c>
      <c r="Q297" s="32" t="str">
        <f t="shared" si="3"/>
        <v/>
      </c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ht="12.0" customHeight="1">
      <c r="A298" s="10"/>
      <c r="B298" s="3"/>
      <c r="C298" s="9"/>
      <c r="D298" s="8"/>
      <c r="E298" s="8"/>
      <c r="F298" s="38"/>
      <c r="G298" s="39"/>
      <c r="H298" s="49"/>
      <c r="I298" s="30"/>
      <c r="J298" s="30"/>
      <c r="K298" s="29"/>
      <c r="L298" s="64"/>
      <c r="M298" s="65"/>
      <c r="N298" s="9"/>
      <c r="O298" s="9"/>
      <c r="P298" s="43" t="str">
        <f t="shared" si="2"/>
        <v/>
      </c>
      <c r="Q298" s="32" t="str">
        <f t="shared" si="3"/>
        <v/>
      </c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ht="12.0" customHeight="1">
      <c r="A299" s="10"/>
      <c r="B299" s="3"/>
      <c r="C299" s="9"/>
      <c r="D299" s="8"/>
      <c r="E299" s="8"/>
      <c r="F299" s="38"/>
      <c r="G299" s="39"/>
      <c r="H299" s="49"/>
      <c r="I299" s="30"/>
      <c r="J299" s="30"/>
      <c r="K299" s="29"/>
      <c r="L299" s="64"/>
      <c r="M299" s="65"/>
      <c r="N299" s="9"/>
      <c r="O299" s="9"/>
      <c r="P299" s="43" t="str">
        <f t="shared" si="2"/>
        <v/>
      </c>
      <c r="Q299" s="32" t="str">
        <f t="shared" si="3"/>
        <v/>
      </c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ht="12.0" customHeight="1">
      <c r="A300" s="10"/>
      <c r="B300" s="3"/>
      <c r="C300" s="9"/>
      <c r="D300" s="8"/>
      <c r="E300" s="8"/>
      <c r="F300" s="38"/>
      <c r="G300" s="39"/>
      <c r="H300" s="49"/>
      <c r="I300" s="30"/>
      <c r="J300" s="30"/>
      <c r="K300" s="29"/>
      <c r="L300" s="64"/>
      <c r="M300" s="65"/>
      <c r="N300" s="9"/>
      <c r="O300" s="9"/>
      <c r="P300" s="43" t="str">
        <f t="shared" si="2"/>
        <v/>
      </c>
      <c r="Q300" s="32" t="str">
        <f t="shared" si="3"/>
        <v/>
      </c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12.0" customHeight="1">
      <c r="A301" s="10"/>
      <c r="B301" s="3"/>
      <c r="C301" s="9"/>
      <c r="D301" s="8"/>
      <c r="E301" s="8"/>
      <c r="F301" s="38"/>
      <c r="G301" s="39"/>
      <c r="H301" s="49"/>
      <c r="I301" s="30"/>
      <c r="J301" s="30"/>
      <c r="K301" s="29"/>
      <c r="L301" s="64"/>
      <c r="M301" s="65"/>
      <c r="N301" s="9"/>
      <c r="O301" s="9"/>
      <c r="P301" s="43" t="str">
        <f t="shared" si="2"/>
        <v/>
      </c>
      <c r="Q301" s="32" t="str">
        <f t="shared" si="3"/>
        <v/>
      </c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ht="12.0" customHeight="1">
      <c r="A302" s="10"/>
      <c r="B302" s="3"/>
      <c r="C302" s="9"/>
      <c r="D302" s="8"/>
      <c r="E302" s="8"/>
      <c r="F302" s="38"/>
      <c r="G302" s="39"/>
      <c r="H302" s="49"/>
      <c r="I302" s="30"/>
      <c r="J302" s="30"/>
      <c r="K302" s="29"/>
      <c r="L302" s="64"/>
      <c r="M302" s="65"/>
      <c r="N302" s="9"/>
      <c r="O302" s="9"/>
      <c r="P302" s="43" t="str">
        <f t="shared" si="2"/>
        <v/>
      </c>
      <c r="Q302" s="32" t="str">
        <f t="shared" si="3"/>
        <v/>
      </c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ht="12.0" customHeight="1">
      <c r="A303" s="10"/>
      <c r="B303" s="3"/>
      <c r="C303" s="9"/>
      <c r="D303" s="8"/>
      <c r="E303" s="8"/>
      <c r="F303" s="38"/>
      <c r="G303" s="39"/>
      <c r="H303" s="49"/>
      <c r="I303" s="30"/>
      <c r="J303" s="30"/>
      <c r="K303" s="29"/>
      <c r="L303" s="64"/>
      <c r="M303" s="65"/>
      <c r="N303" s="9"/>
      <c r="O303" s="9"/>
      <c r="P303" s="43" t="str">
        <f t="shared" si="2"/>
        <v/>
      </c>
      <c r="Q303" s="32" t="str">
        <f t="shared" si="3"/>
        <v/>
      </c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ht="12.0" customHeight="1">
      <c r="A304" s="10"/>
      <c r="B304" s="3"/>
      <c r="C304" s="9"/>
      <c r="D304" s="8"/>
      <c r="E304" s="8"/>
      <c r="F304" s="38"/>
      <c r="G304" s="39"/>
      <c r="H304" s="49"/>
      <c r="I304" s="30"/>
      <c r="J304" s="30"/>
      <c r="K304" s="29"/>
      <c r="L304" s="64"/>
      <c r="M304" s="65"/>
      <c r="N304" s="9"/>
      <c r="O304" s="9"/>
      <c r="P304" s="43" t="str">
        <f t="shared" si="2"/>
        <v/>
      </c>
      <c r="Q304" s="32" t="str">
        <f t="shared" si="3"/>
        <v/>
      </c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2.0" customHeight="1">
      <c r="A305" s="10"/>
      <c r="B305" s="3"/>
      <c r="C305" s="9"/>
      <c r="D305" s="8"/>
      <c r="E305" s="8"/>
      <c r="F305" s="38"/>
      <c r="G305" s="191"/>
      <c r="H305" s="49"/>
      <c r="I305" s="30"/>
      <c r="J305" s="30"/>
      <c r="K305" s="29"/>
      <c r="L305" s="64"/>
      <c r="M305" s="65"/>
      <c r="N305" s="9"/>
      <c r="O305" s="9"/>
      <c r="P305" s="43" t="str">
        <f t="shared" si="2"/>
        <v/>
      </c>
      <c r="Q305" s="32" t="str">
        <f t="shared" si="3"/>
        <v/>
      </c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2.0" customHeight="1">
      <c r="A306" s="10"/>
      <c r="B306" s="3"/>
      <c r="C306" s="9"/>
      <c r="D306" s="8"/>
      <c r="E306" s="8"/>
      <c r="F306" s="38"/>
      <c r="G306" s="39"/>
      <c r="H306" s="49"/>
      <c r="I306" s="30"/>
      <c r="J306" s="30"/>
      <c r="K306" s="29"/>
      <c r="L306" s="64"/>
      <c r="M306" s="65"/>
      <c r="N306" s="9"/>
      <c r="O306" s="9"/>
      <c r="P306" s="43" t="str">
        <f t="shared" si="2"/>
        <v/>
      </c>
      <c r="Q306" s="32" t="str">
        <f t="shared" si="3"/>
        <v/>
      </c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2.0" customHeight="1">
      <c r="A307" s="10"/>
      <c r="B307" s="3"/>
      <c r="C307" s="9"/>
      <c r="D307" s="8"/>
      <c r="E307" s="8"/>
      <c r="F307" s="38"/>
      <c r="G307" s="39"/>
      <c r="H307" s="49"/>
      <c r="I307" s="30"/>
      <c r="J307" s="30"/>
      <c r="K307" s="29"/>
      <c r="L307" s="64"/>
      <c r="M307" s="65"/>
      <c r="N307" s="9"/>
      <c r="O307" s="9"/>
      <c r="P307" s="43" t="str">
        <f t="shared" si="2"/>
        <v/>
      </c>
      <c r="Q307" s="32" t="str">
        <f t="shared" si="3"/>
        <v/>
      </c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2.0" customHeight="1">
      <c r="A308" s="10"/>
      <c r="B308" s="3"/>
      <c r="C308" s="9"/>
      <c r="D308" s="8"/>
      <c r="E308" s="8"/>
      <c r="F308" s="38"/>
      <c r="G308" s="39"/>
      <c r="H308" s="49"/>
      <c r="I308" s="30"/>
      <c r="J308" s="30"/>
      <c r="K308" s="29"/>
      <c r="L308" s="64"/>
      <c r="M308" s="65"/>
      <c r="N308" s="9"/>
      <c r="O308" s="9"/>
      <c r="P308" s="43" t="str">
        <f t="shared" si="2"/>
        <v/>
      </c>
      <c r="Q308" s="32" t="str">
        <f t="shared" si="3"/>
        <v/>
      </c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2.0" customHeight="1">
      <c r="A309" s="10"/>
      <c r="B309" s="3"/>
      <c r="C309" s="9"/>
      <c r="D309" s="8"/>
      <c r="E309" s="8"/>
      <c r="F309" s="38"/>
      <c r="G309" s="39"/>
      <c r="H309" s="49"/>
      <c r="I309" s="30"/>
      <c r="J309" s="30"/>
      <c r="K309" s="29"/>
      <c r="L309" s="64"/>
      <c r="M309" s="65"/>
      <c r="N309" s="9"/>
      <c r="O309" s="9"/>
      <c r="P309" s="43" t="str">
        <f t="shared" si="2"/>
        <v/>
      </c>
      <c r="Q309" s="32" t="str">
        <f t="shared" si="3"/>
        <v/>
      </c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2.0" customHeight="1">
      <c r="A310" s="10"/>
      <c r="B310" s="3"/>
      <c r="C310" s="9"/>
      <c r="D310" s="8"/>
      <c r="E310" s="8"/>
      <c r="F310" s="38"/>
      <c r="G310" s="39"/>
      <c r="H310" s="49"/>
      <c r="I310" s="30"/>
      <c r="J310" s="30"/>
      <c r="K310" s="29"/>
      <c r="L310" s="64"/>
      <c r="M310" s="65"/>
      <c r="N310" s="9"/>
      <c r="O310" s="9"/>
      <c r="P310" s="43" t="str">
        <f t="shared" si="2"/>
        <v/>
      </c>
      <c r="Q310" s="32" t="str">
        <f t="shared" si="3"/>
        <v/>
      </c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2.0" customHeight="1">
      <c r="A311" s="10"/>
      <c r="B311" s="3"/>
      <c r="C311" s="9"/>
      <c r="D311" s="8"/>
      <c r="E311" s="8"/>
      <c r="F311" s="38"/>
      <c r="G311" s="39"/>
      <c r="H311" s="49"/>
      <c r="I311" s="30"/>
      <c r="J311" s="30"/>
      <c r="K311" s="29"/>
      <c r="L311" s="64"/>
      <c r="M311" s="65"/>
      <c r="N311" s="9"/>
      <c r="O311" s="9"/>
      <c r="P311" s="43" t="str">
        <f t="shared" si="2"/>
        <v/>
      </c>
      <c r="Q311" s="32" t="str">
        <f t="shared" si="3"/>
        <v/>
      </c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2.0" customHeight="1">
      <c r="A312" s="10"/>
      <c r="B312" s="3"/>
      <c r="C312" s="9"/>
      <c r="D312" s="8"/>
      <c r="E312" s="8"/>
      <c r="F312" s="38"/>
      <c r="G312" s="39"/>
      <c r="H312" s="49"/>
      <c r="I312" s="30"/>
      <c r="J312" s="30"/>
      <c r="K312" s="29"/>
      <c r="L312" s="64"/>
      <c r="M312" s="65"/>
      <c r="N312" s="9"/>
      <c r="O312" s="9"/>
      <c r="P312" s="43" t="str">
        <f t="shared" si="2"/>
        <v/>
      </c>
      <c r="Q312" s="32" t="str">
        <f t="shared" si="3"/>
        <v/>
      </c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2.0" customHeight="1">
      <c r="A313" s="10"/>
      <c r="B313" s="3"/>
      <c r="C313" s="9"/>
      <c r="D313" s="8"/>
      <c r="E313" s="8"/>
      <c r="F313" s="38"/>
      <c r="G313" s="39"/>
      <c r="H313" s="49"/>
      <c r="I313" s="30"/>
      <c r="J313" s="30"/>
      <c r="K313" s="29"/>
      <c r="L313" s="64"/>
      <c r="M313" s="65"/>
      <c r="N313" s="9"/>
      <c r="O313" s="9"/>
      <c r="P313" s="43" t="str">
        <f t="shared" si="2"/>
        <v/>
      </c>
      <c r="Q313" s="32" t="str">
        <f t="shared" si="3"/>
        <v/>
      </c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2.0" customHeight="1">
      <c r="A314" s="10"/>
      <c r="B314" s="3"/>
      <c r="C314" s="9"/>
      <c r="D314" s="8"/>
      <c r="E314" s="8"/>
      <c r="F314" s="38"/>
      <c r="G314" s="39"/>
      <c r="H314" s="49"/>
      <c r="I314" s="30"/>
      <c r="J314" s="30"/>
      <c r="K314" s="29"/>
      <c r="L314" s="64"/>
      <c r="M314" s="65"/>
      <c r="N314" s="9"/>
      <c r="O314" s="9"/>
      <c r="P314" s="43" t="str">
        <f t="shared" si="2"/>
        <v/>
      </c>
      <c r="Q314" s="32" t="str">
        <f t="shared" si="3"/>
        <v/>
      </c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2.0" customHeight="1">
      <c r="A315" s="10"/>
      <c r="B315" s="3"/>
      <c r="C315" s="9"/>
      <c r="D315" s="8"/>
      <c r="E315" s="8"/>
      <c r="F315" s="38"/>
      <c r="G315" s="148"/>
      <c r="H315" s="179"/>
      <c r="I315" s="180"/>
      <c r="J315" s="105"/>
      <c r="K315" s="106"/>
      <c r="L315" s="64"/>
      <c r="M315" s="65"/>
      <c r="N315" s="9"/>
      <c r="O315" s="9"/>
      <c r="P315" s="43" t="str">
        <f t="shared" si="2"/>
        <v/>
      </c>
      <c r="Q315" s="32" t="str">
        <f t="shared" si="3"/>
        <v/>
      </c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2.0" customHeight="1">
      <c r="A316" s="10"/>
      <c r="B316" s="3"/>
      <c r="C316" s="9"/>
      <c r="D316" s="8"/>
      <c r="E316" s="8"/>
      <c r="F316" s="38"/>
      <c r="G316" s="148"/>
      <c r="H316" s="179"/>
      <c r="I316" s="180"/>
      <c r="J316" s="105"/>
      <c r="K316" s="106"/>
      <c r="L316" s="64"/>
      <c r="M316" s="65"/>
      <c r="N316" s="9"/>
      <c r="O316" s="9"/>
      <c r="P316" s="43" t="str">
        <f t="shared" si="2"/>
        <v/>
      </c>
      <c r="Q316" s="32" t="str">
        <f t="shared" si="3"/>
        <v/>
      </c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2.0" customHeight="1">
      <c r="A317" s="10"/>
      <c r="B317" s="3"/>
      <c r="C317" s="9"/>
      <c r="D317" s="8"/>
      <c r="E317" s="8"/>
      <c r="F317" s="38"/>
      <c r="G317" s="148"/>
      <c r="H317" s="179"/>
      <c r="I317" s="180"/>
      <c r="J317" s="105"/>
      <c r="K317" s="106"/>
      <c r="L317" s="64"/>
      <c r="M317" s="65"/>
      <c r="N317" s="9"/>
      <c r="O317" s="9"/>
      <c r="P317" s="43" t="str">
        <f t="shared" si="2"/>
        <v/>
      </c>
      <c r="Q317" s="32" t="str">
        <f t="shared" si="3"/>
        <v/>
      </c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2.0" customHeight="1">
      <c r="A318" s="10"/>
      <c r="B318" s="3"/>
      <c r="C318" s="9"/>
      <c r="D318" s="8"/>
      <c r="E318" s="8"/>
      <c r="F318" s="38"/>
      <c r="G318" s="190"/>
      <c r="H318" s="49"/>
      <c r="I318" s="30"/>
      <c r="J318" s="30"/>
      <c r="K318" s="29"/>
      <c r="L318" s="64"/>
      <c r="M318" s="65"/>
      <c r="N318" s="9"/>
      <c r="O318" s="9"/>
      <c r="P318" s="43" t="str">
        <f t="shared" si="2"/>
        <v/>
      </c>
      <c r="Q318" s="32" t="str">
        <f t="shared" si="3"/>
        <v/>
      </c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2.0" customHeight="1">
      <c r="A319" s="10"/>
      <c r="B319" s="3"/>
      <c r="C319" s="9"/>
      <c r="D319" s="8"/>
      <c r="E319" s="8"/>
      <c r="F319" s="38"/>
      <c r="G319" s="39"/>
      <c r="H319" s="49"/>
      <c r="I319" s="30"/>
      <c r="J319" s="30"/>
      <c r="K319" s="29"/>
      <c r="L319" s="64"/>
      <c r="M319" s="65"/>
      <c r="N319" s="9"/>
      <c r="O319" s="9"/>
      <c r="P319" s="43" t="str">
        <f t="shared" si="2"/>
        <v/>
      </c>
      <c r="Q319" s="32" t="str">
        <f t="shared" si="3"/>
        <v/>
      </c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2.0" customHeight="1">
      <c r="A320" s="10"/>
      <c r="B320" s="3"/>
      <c r="C320" s="9"/>
      <c r="D320" s="8"/>
      <c r="E320" s="8"/>
      <c r="F320" s="38"/>
      <c r="G320" s="39"/>
      <c r="H320" s="49"/>
      <c r="I320" s="30"/>
      <c r="J320" s="30"/>
      <c r="K320" s="29"/>
      <c r="L320" s="64"/>
      <c r="M320" s="65"/>
      <c r="N320" s="9"/>
      <c r="O320" s="9"/>
      <c r="P320" s="43" t="str">
        <f t="shared" si="2"/>
        <v/>
      </c>
      <c r="Q320" s="32" t="str">
        <f t="shared" si="3"/>
        <v/>
      </c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2.0" customHeight="1">
      <c r="A321" s="10"/>
      <c r="B321" s="3"/>
      <c r="C321" s="9"/>
      <c r="D321" s="8"/>
      <c r="E321" s="8"/>
      <c r="F321" s="38"/>
      <c r="G321" s="39"/>
      <c r="H321" s="179"/>
      <c r="I321" s="30"/>
      <c r="J321" s="30"/>
      <c r="K321" s="29"/>
      <c r="L321" s="64"/>
      <c r="M321" s="65"/>
      <c r="N321" s="9"/>
      <c r="O321" s="9"/>
      <c r="P321" s="43" t="str">
        <f t="shared" si="2"/>
        <v/>
      </c>
      <c r="Q321" s="32" t="str">
        <f t="shared" si="3"/>
        <v/>
      </c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2.0" customHeight="1">
      <c r="A322" s="10"/>
      <c r="B322" s="3"/>
      <c r="C322" s="9"/>
      <c r="D322" s="8"/>
      <c r="E322" s="8"/>
      <c r="F322" s="38"/>
      <c r="G322" s="39"/>
      <c r="H322" s="49"/>
      <c r="I322" s="30"/>
      <c r="J322" s="30"/>
      <c r="K322" s="29"/>
      <c r="L322" s="64"/>
      <c r="M322" s="65"/>
      <c r="N322" s="9"/>
      <c r="O322" s="9"/>
      <c r="P322" s="43" t="str">
        <f t="shared" si="2"/>
        <v/>
      </c>
      <c r="Q322" s="32" t="str">
        <f t="shared" si="3"/>
        <v/>
      </c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2.0" customHeight="1">
      <c r="A323" s="10"/>
      <c r="B323" s="3"/>
      <c r="C323" s="9"/>
      <c r="D323" s="8"/>
      <c r="E323" s="8"/>
      <c r="F323" s="38"/>
      <c r="G323" s="39"/>
      <c r="H323" s="49"/>
      <c r="I323" s="30"/>
      <c r="J323" s="30"/>
      <c r="K323" s="29"/>
      <c r="L323" s="64"/>
      <c r="M323" s="65"/>
      <c r="N323" s="9"/>
      <c r="O323" s="9"/>
      <c r="P323" s="43" t="str">
        <f t="shared" si="2"/>
        <v/>
      </c>
      <c r="Q323" s="32" t="str">
        <f t="shared" si="3"/>
        <v/>
      </c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2.0" customHeight="1">
      <c r="A324" s="10"/>
      <c r="B324" s="3"/>
      <c r="C324" s="9"/>
      <c r="D324" s="8"/>
      <c r="E324" s="8"/>
      <c r="F324" s="38"/>
      <c r="G324" s="39"/>
      <c r="H324" s="49"/>
      <c r="I324" s="30"/>
      <c r="J324" s="30"/>
      <c r="K324" s="29"/>
      <c r="L324" s="64"/>
      <c r="M324" s="65"/>
      <c r="N324" s="9"/>
      <c r="O324" s="9"/>
      <c r="P324" s="43" t="str">
        <f t="shared" si="2"/>
        <v/>
      </c>
      <c r="Q324" s="32" t="str">
        <f t="shared" si="3"/>
        <v/>
      </c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2.0" customHeight="1">
      <c r="A325" s="10"/>
      <c r="B325" s="3"/>
      <c r="C325" s="9"/>
      <c r="D325" s="8"/>
      <c r="E325" s="8"/>
      <c r="F325" s="38"/>
      <c r="G325" s="39"/>
      <c r="H325" s="49"/>
      <c r="I325" s="30"/>
      <c r="J325" s="30"/>
      <c r="K325" s="29"/>
      <c r="L325" s="64"/>
      <c r="M325" s="65"/>
      <c r="N325" s="9"/>
      <c r="O325" s="9"/>
      <c r="P325" s="43" t="str">
        <f t="shared" si="2"/>
        <v/>
      </c>
      <c r="Q325" s="32" t="str">
        <f t="shared" si="3"/>
        <v/>
      </c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2.0" customHeight="1">
      <c r="A326" s="10"/>
      <c r="B326" s="3"/>
      <c r="C326" s="9"/>
      <c r="D326" s="8"/>
      <c r="E326" s="8"/>
      <c r="F326" s="38"/>
      <c r="G326" s="39"/>
      <c r="H326" s="49"/>
      <c r="I326" s="30"/>
      <c r="J326" s="30"/>
      <c r="K326" s="29"/>
      <c r="L326" s="64"/>
      <c r="M326" s="65"/>
      <c r="N326" s="9"/>
      <c r="O326" s="9"/>
      <c r="P326" s="43" t="str">
        <f t="shared" si="2"/>
        <v/>
      </c>
      <c r="Q326" s="32" t="str">
        <f t="shared" si="3"/>
        <v/>
      </c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2.0" customHeight="1">
      <c r="A327" s="10"/>
      <c r="B327" s="3"/>
      <c r="C327" s="9"/>
      <c r="D327" s="8"/>
      <c r="E327" s="8"/>
      <c r="F327" s="38"/>
      <c r="G327" s="39"/>
      <c r="H327" s="49"/>
      <c r="I327" s="30"/>
      <c r="J327" s="30"/>
      <c r="K327" s="29"/>
      <c r="L327" s="64"/>
      <c r="M327" s="65"/>
      <c r="N327" s="9"/>
      <c r="O327" s="9"/>
      <c r="P327" s="43" t="str">
        <f t="shared" si="2"/>
        <v/>
      </c>
      <c r="Q327" s="32" t="str">
        <f t="shared" si="3"/>
        <v/>
      </c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2.0" customHeight="1">
      <c r="A328" s="10"/>
      <c r="B328" s="3"/>
      <c r="C328" s="9"/>
      <c r="D328" s="8"/>
      <c r="E328" s="8"/>
      <c r="F328" s="38"/>
      <c r="G328" s="39"/>
      <c r="H328" s="49"/>
      <c r="I328" s="30"/>
      <c r="J328" s="30"/>
      <c r="K328" s="29"/>
      <c r="L328" s="64"/>
      <c r="M328" s="65"/>
      <c r="N328" s="9"/>
      <c r="O328" s="9"/>
      <c r="P328" s="43" t="str">
        <f t="shared" si="2"/>
        <v/>
      </c>
      <c r="Q328" s="32" t="str">
        <f t="shared" si="3"/>
        <v/>
      </c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2.0" customHeight="1">
      <c r="A329" s="10"/>
      <c r="B329" s="3"/>
      <c r="C329" s="9"/>
      <c r="D329" s="8"/>
      <c r="E329" s="8"/>
      <c r="F329" s="38"/>
      <c r="G329" s="190"/>
      <c r="H329" s="49"/>
      <c r="I329" s="30"/>
      <c r="J329" s="30"/>
      <c r="K329" s="29"/>
      <c r="L329" s="64"/>
      <c r="M329" s="65"/>
      <c r="N329" s="9"/>
      <c r="O329" s="9"/>
      <c r="P329" s="43" t="str">
        <f t="shared" si="2"/>
        <v/>
      </c>
      <c r="Q329" s="32" t="str">
        <f t="shared" si="3"/>
        <v/>
      </c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2.0" customHeight="1">
      <c r="A330" s="10"/>
      <c r="B330" s="3"/>
      <c r="C330" s="9"/>
      <c r="D330" s="8"/>
      <c r="E330" s="8"/>
      <c r="F330" s="38"/>
      <c r="G330" s="39"/>
      <c r="H330" s="49"/>
      <c r="I330" s="180"/>
      <c r="J330" s="105"/>
      <c r="K330" s="106"/>
      <c r="L330" s="64"/>
      <c r="M330" s="65"/>
      <c r="N330" s="9"/>
      <c r="O330" s="9"/>
      <c r="P330" s="43" t="str">
        <f t="shared" si="2"/>
        <v/>
      </c>
      <c r="Q330" s="32" t="str">
        <f t="shared" si="3"/>
        <v/>
      </c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2.0" customHeight="1">
      <c r="A331" s="10"/>
      <c r="B331" s="3"/>
      <c r="C331" s="9"/>
      <c r="D331" s="8"/>
      <c r="E331" s="8"/>
      <c r="F331" s="38"/>
      <c r="G331" s="39"/>
      <c r="H331" s="49"/>
      <c r="I331" s="30"/>
      <c r="J331" s="30"/>
      <c r="K331" s="29"/>
      <c r="L331" s="64"/>
      <c r="M331" s="65"/>
      <c r="N331" s="9"/>
      <c r="O331" s="9"/>
      <c r="P331" s="43" t="str">
        <f t="shared" si="2"/>
        <v/>
      </c>
      <c r="Q331" s="32" t="str">
        <f t="shared" si="3"/>
        <v/>
      </c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2.0" customHeight="1">
      <c r="A332" s="10"/>
      <c r="B332" s="3"/>
      <c r="C332" s="9"/>
      <c r="D332" s="8"/>
      <c r="E332" s="8"/>
      <c r="F332" s="38"/>
      <c r="G332" s="39"/>
      <c r="H332" s="49"/>
      <c r="I332" s="30"/>
      <c r="J332" s="30"/>
      <c r="K332" s="29"/>
      <c r="L332" s="64"/>
      <c r="M332" s="65"/>
      <c r="N332" s="9"/>
      <c r="O332" s="9"/>
      <c r="P332" s="43" t="str">
        <f t="shared" si="2"/>
        <v/>
      </c>
      <c r="Q332" s="32" t="str">
        <f t="shared" si="3"/>
        <v/>
      </c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2.0" customHeight="1">
      <c r="A333" s="10"/>
      <c r="B333" s="3"/>
      <c r="C333" s="9"/>
      <c r="D333" s="8"/>
      <c r="E333" s="8"/>
      <c r="F333" s="38"/>
      <c r="G333" s="39"/>
      <c r="H333" s="179"/>
      <c r="I333" s="30"/>
      <c r="J333" s="30"/>
      <c r="K333" s="29"/>
      <c r="L333" s="64"/>
      <c r="M333" s="65"/>
      <c r="N333" s="9"/>
      <c r="O333" s="9"/>
      <c r="P333" s="43" t="str">
        <f t="shared" si="2"/>
        <v/>
      </c>
      <c r="Q333" s="32" t="str">
        <f t="shared" si="3"/>
        <v/>
      </c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2.0" customHeight="1">
      <c r="A334" s="10"/>
      <c r="B334" s="3"/>
      <c r="C334" s="9"/>
      <c r="D334" s="8"/>
      <c r="E334" s="8"/>
      <c r="F334" s="38"/>
      <c r="G334" s="39"/>
      <c r="H334" s="179"/>
      <c r="I334" s="30"/>
      <c r="J334" s="30"/>
      <c r="K334" s="29"/>
      <c r="L334" s="64"/>
      <c r="M334" s="65"/>
      <c r="N334" s="9"/>
      <c r="O334" s="9"/>
      <c r="P334" s="43" t="str">
        <f t="shared" si="2"/>
        <v/>
      </c>
      <c r="Q334" s="32" t="str">
        <f t="shared" si="3"/>
        <v/>
      </c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2.0" customHeight="1">
      <c r="A335" s="10"/>
      <c r="B335" s="3"/>
      <c r="C335" s="9"/>
      <c r="D335" s="8"/>
      <c r="E335" s="8"/>
      <c r="F335" s="38"/>
      <c r="G335" s="39"/>
      <c r="H335" s="49"/>
      <c r="I335" s="30"/>
      <c r="J335" s="30"/>
      <c r="K335" s="29"/>
      <c r="L335" s="64"/>
      <c r="M335" s="65"/>
      <c r="N335" s="9"/>
      <c r="O335" s="9"/>
      <c r="P335" s="43" t="str">
        <f t="shared" si="2"/>
        <v/>
      </c>
      <c r="Q335" s="32" t="str">
        <f t="shared" si="3"/>
        <v/>
      </c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2.0" customHeight="1">
      <c r="A336" s="10"/>
      <c r="B336" s="3"/>
      <c r="C336" s="9"/>
      <c r="D336" s="8"/>
      <c r="E336" s="8"/>
      <c r="F336" s="38"/>
      <c r="G336" s="39"/>
      <c r="H336" s="49"/>
      <c r="I336" s="30"/>
      <c r="J336" s="30"/>
      <c r="K336" s="29"/>
      <c r="L336" s="64"/>
      <c r="M336" s="65"/>
      <c r="N336" s="9"/>
      <c r="O336" s="9"/>
      <c r="P336" s="43" t="str">
        <f t="shared" si="2"/>
        <v/>
      </c>
      <c r="Q336" s="32" t="str">
        <f t="shared" si="3"/>
        <v/>
      </c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2.0" customHeight="1">
      <c r="A337" s="10"/>
      <c r="B337" s="3"/>
      <c r="C337" s="9"/>
      <c r="D337" s="8"/>
      <c r="E337" s="8"/>
      <c r="F337" s="38"/>
      <c r="G337" s="39"/>
      <c r="H337" s="49"/>
      <c r="I337" s="30"/>
      <c r="J337" s="30"/>
      <c r="K337" s="29"/>
      <c r="L337" s="64"/>
      <c r="M337" s="65"/>
      <c r="N337" s="9"/>
      <c r="O337" s="9"/>
      <c r="P337" s="43" t="str">
        <f t="shared" si="2"/>
        <v/>
      </c>
      <c r="Q337" s="32" t="str">
        <f t="shared" si="3"/>
        <v/>
      </c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2.0" customHeight="1">
      <c r="A338" s="10"/>
      <c r="B338" s="3"/>
      <c r="C338" s="9"/>
      <c r="D338" s="8"/>
      <c r="E338" s="8"/>
      <c r="F338" s="38"/>
      <c r="G338" s="39"/>
      <c r="H338" s="49"/>
      <c r="I338" s="30"/>
      <c r="J338" s="30"/>
      <c r="K338" s="29"/>
      <c r="L338" s="64"/>
      <c r="M338" s="65"/>
      <c r="N338" s="9"/>
      <c r="O338" s="9"/>
      <c r="P338" s="43" t="str">
        <f t="shared" si="2"/>
        <v/>
      </c>
      <c r="Q338" s="32" t="str">
        <f t="shared" si="3"/>
        <v/>
      </c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2.0" customHeight="1">
      <c r="A339" s="10"/>
      <c r="B339" s="3"/>
      <c r="C339" s="9"/>
      <c r="D339" s="8"/>
      <c r="E339" s="8"/>
      <c r="F339" s="38"/>
      <c r="G339" s="39"/>
      <c r="H339" s="49"/>
      <c r="I339" s="30"/>
      <c r="J339" s="30"/>
      <c r="K339" s="29"/>
      <c r="L339" s="64"/>
      <c r="M339" s="65"/>
      <c r="N339" s="9"/>
      <c r="O339" s="9"/>
      <c r="P339" s="43" t="str">
        <f t="shared" si="2"/>
        <v/>
      </c>
      <c r="Q339" s="32" t="str">
        <f t="shared" si="3"/>
        <v/>
      </c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2.0" customHeight="1">
      <c r="A340" s="10"/>
      <c r="B340" s="3"/>
      <c r="C340" s="9"/>
      <c r="D340" s="8"/>
      <c r="E340" s="8"/>
      <c r="F340" s="38"/>
      <c r="G340" s="39"/>
      <c r="H340" s="49"/>
      <c r="I340" s="30"/>
      <c r="J340" s="30"/>
      <c r="K340" s="29"/>
      <c r="L340" s="64"/>
      <c r="M340" s="65"/>
      <c r="N340" s="9"/>
      <c r="O340" s="9"/>
      <c r="P340" s="43" t="str">
        <f t="shared" si="2"/>
        <v/>
      </c>
      <c r="Q340" s="32" t="str">
        <f t="shared" si="3"/>
        <v/>
      </c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2.0" customHeight="1">
      <c r="A341" s="10"/>
      <c r="B341" s="3"/>
      <c r="C341" s="9"/>
      <c r="D341" s="8"/>
      <c r="E341" s="8"/>
      <c r="F341" s="38"/>
      <c r="G341" s="39"/>
      <c r="H341" s="49"/>
      <c r="I341" s="30"/>
      <c r="J341" s="30"/>
      <c r="K341" s="29"/>
      <c r="L341" s="64"/>
      <c r="M341" s="65"/>
      <c r="N341" s="9"/>
      <c r="O341" s="9"/>
      <c r="P341" s="43" t="str">
        <f t="shared" si="2"/>
        <v/>
      </c>
      <c r="Q341" s="32" t="str">
        <f t="shared" si="3"/>
        <v/>
      </c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2.0" customHeight="1">
      <c r="A342" s="10"/>
      <c r="B342" s="3"/>
      <c r="C342" s="9"/>
      <c r="D342" s="8"/>
      <c r="E342" s="8"/>
      <c r="F342" s="38"/>
      <c r="G342" s="39"/>
      <c r="H342" s="49"/>
      <c r="I342" s="30"/>
      <c r="J342" s="30"/>
      <c r="K342" s="29"/>
      <c r="L342" s="64"/>
      <c r="M342" s="65"/>
      <c r="N342" s="9"/>
      <c r="O342" s="9"/>
      <c r="P342" s="43" t="str">
        <f t="shared" si="2"/>
        <v/>
      </c>
      <c r="Q342" s="32" t="str">
        <f t="shared" si="3"/>
        <v/>
      </c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2.0" customHeight="1">
      <c r="A343" s="10"/>
      <c r="B343" s="3"/>
      <c r="C343" s="9"/>
      <c r="D343" s="8"/>
      <c r="E343" s="8"/>
      <c r="F343" s="38"/>
      <c r="G343" s="39"/>
      <c r="H343" s="49"/>
      <c r="I343" s="30"/>
      <c r="J343" s="30"/>
      <c r="K343" s="29"/>
      <c r="L343" s="64"/>
      <c r="M343" s="65"/>
      <c r="N343" s="9"/>
      <c r="O343" s="9"/>
      <c r="P343" s="43" t="str">
        <f t="shared" si="2"/>
        <v/>
      </c>
      <c r="Q343" s="32" t="str">
        <f t="shared" si="3"/>
        <v/>
      </c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2.0" customHeight="1">
      <c r="A344" s="10"/>
      <c r="B344" s="3"/>
      <c r="C344" s="9"/>
      <c r="D344" s="8"/>
      <c r="E344" s="8"/>
      <c r="F344" s="38"/>
      <c r="G344" s="39"/>
      <c r="H344" s="49"/>
      <c r="I344" s="30"/>
      <c r="J344" s="30"/>
      <c r="K344" s="29"/>
      <c r="L344" s="64"/>
      <c r="M344" s="65"/>
      <c r="N344" s="9"/>
      <c r="O344" s="9"/>
      <c r="P344" s="43" t="str">
        <f t="shared" si="2"/>
        <v/>
      </c>
      <c r="Q344" s="32" t="str">
        <f t="shared" si="3"/>
        <v/>
      </c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2.0" customHeight="1">
      <c r="A345" s="10"/>
      <c r="B345" s="3"/>
      <c r="C345" s="9"/>
      <c r="D345" s="8"/>
      <c r="E345" s="8"/>
      <c r="F345" s="38"/>
      <c r="G345" s="39"/>
      <c r="H345" s="49"/>
      <c r="I345" s="30"/>
      <c r="J345" s="30"/>
      <c r="K345" s="29"/>
      <c r="L345" s="64"/>
      <c r="M345" s="65"/>
      <c r="N345" s="9"/>
      <c r="O345" s="9"/>
      <c r="P345" s="43" t="str">
        <f t="shared" si="2"/>
        <v/>
      </c>
      <c r="Q345" s="32" t="str">
        <f t="shared" si="3"/>
        <v/>
      </c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2.0" customHeight="1">
      <c r="A346" s="10"/>
      <c r="B346" s="3"/>
      <c r="C346" s="9"/>
      <c r="D346" s="8"/>
      <c r="E346" s="8"/>
      <c r="F346" s="38"/>
      <c r="G346" s="39"/>
      <c r="H346" s="49"/>
      <c r="I346" s="30"/>
      <c r="J346" s="30"/>
      <c r="K346" s="29"/>
      <c r="L346" s="64"/>
      <c r="M346" s="65"/>
      <c r="N346" s="9"/>
      <c r="O346" s="9"/>
      <c r="P346" s="43" t="str">
        <f t="shared" si="2"/>
        <v/>
      </c>
      <c r="Q346" s="32" t="str">
        <f t="shared" si="3"/>
        <v/>
      </c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2.0" customHeight="1">
      <c r="A347" s="10"/>
      <c r="B347" s="3"/>
      <c r="C347" s="9"/>
      <c r="D347" s="8"/>
      <c r="E347" s="8"/>
      <c r="F347" s="38"/>
      <c r="G347" s="39"/>
      <c r="H347" s="49"/>
      <c r="I347" s="30"/>
      <c r="J347" s="30"/>
      <c r="K347" s="29"/>
      <c r="L347" s="64"/>
      <c r="M347" s="65"/>
      <c r="N347" s="9"/>
      <c r="O347" s="9"/>
      <c r="P347" s="43" t="str">
        <f t="shared" si="2"/>
        <v/>
      </c>
      <c r="Q347" s="32" t="str">
        <f t="shared" si="3"/>
        <v/>
      </c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2.0" customHeight="1">
      <c r="A348" s="10"/>
      <c r="B348" s="3"/>
      <c r="C348" s="9"/>
      <c r="D348" s="8"/>
      <c r="E348" s="8"/>
      <c r="F348" s="38"/>
      <c r="G348" s="39"/>
      <c r="H348" s="49"/>
      <c r="I348" s="30"/>
      <c r="J348" s="30"/>
      <c r="K348" s="29"/>
      <c r="L348" s="64"/>
      <c r="M348" s="65"/>
      <c r="N348" s="9"/>
      <c r="O348" s="9"/>
      <c r="P348" s="43" t="str">
        <f t="shared" si="2"/>
        <v/>
      </c>
      <c r="Q348" s="32" t="str">
        <f t="shared" si="3"/>
        <v/>
      </c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2.0" customHeight="1">
      <c r="A349" s="10"/>
      <c r="B349" s="3"/>
      <c r="C349" s="9"/>
      <c r="D349" s="8"/>
      <c r="E349" s="8"/>
      <c r="F349" s="38"/>
      <c r="G349" s="39"/>
      <c r="H349" s="49"/>
      <c r="I349" s="30"/>
      <c r="J349" s="30"/>
      <c r="K349" s="29"/>
      <c r="L349" s="64"/>
      <c r="M349" s="65"/>
      <c r="N349" s="9"/>
      <c r="O349" s="9"/>
      <c r="P349" s="43" t="str">
        <f t="shared" si="2"/>
        <v/>
      </c>
      <c r="Q349" s="32" t="str">
        <f t="shared" si="3"/>
        <v/>
      </c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2.0" customHeight="1">
      <c r="A350" s="10"/>
      <c r="B350" s="3"/>
      <c r="C350" s="9"/>
      <c r="D350" s="8"/>
      <c r="E350" s="8"/>
      <c r="F350" s="38"/>
      <c r="G350" s="39"/>
      <c r="H350" s="49"/>
      <c r="I350" s="30"/>
      <c r="J350" s="30"/>
      <c r="K350" s="29"/>
      <c r="L350" s="64"/>
      <c r="M350" s="65"/>
      <c r="N350" s="9"/>
      <c r="O350" s="9"/>
      <c r="P350" s="43" t="str">
        <f t="shared" si="2"/>
        <v/>
      </c>
      <c r="Q350" s="32" t="str">
        <f t="shared" si="3"/>
        <v/>
      </c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2.0" customHeight="1">
      <c r="A351" s="10"/>
      <c r="B351" s="3"/>
      <c r="C351" s="9"/>
      <c r="D351" s="8"/>
      <c r="E351" s="8"/>
      <c r="F351" s="38"/>
      <c r="G351" s="39"/>
      <c r="H351" s="49"/>
      <c r="I351" s="30"/>
      <c r="J351" s="30"/>
      <c r="K351" s="29"/>
      <c r="L351" s="64"/>
      <c r="M351" s="65"/>
      <c r="N351" s="9"/>
      <c r="O351" s="9"/>
      <c r="P351" s="43" t="str">
        <f t="shared" si="2"/>
        <v/>
      </c>
      <c r="Q351" s="32" t="str">
        <f t="shared" si="3"/>
        <v/>
      </c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2.0" customHeight="1">
      <c r="A352" s="10"/>
      <c r="B352" s="3"/>
      <c r="C352" s="9"/>
      <c r="D352" s="8"/>
      <c r="E352" s="8"/>
      <c r="F352" s="38"/>
      <c r="G352" s="39"/>
      <c r="H352" s="49"/>
      <c r="I352" s="30"/>
      <c r="J352" s="30"/>
      <c r="K352" s="29"/>
      <c r="L352" s="64"/>
      <c r="M352" s="65"/>
      <c r="N352" s="9"/>
      <c r="O352" s="9"/>
      <c r="P352" s="43" t="str">
        <f t="shared" si="2"/>
        <v/>
      </c>
      <c r="Q352" s="32" t="str">
        <f t="shared" si="3"/>
        <v/>
      </c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2.0" customHeight="1">
      <c r="A353" s="10"/>
      <c r="B353" s="3"/>
      <c r="C353" s="9"/>
      <c r="D353" s="8"/>
      <c r="E353" s="8"/>
      <c r="F353" s="38"/>
      <c r="G353" s="39"/>
      <c r="H353" s="49"/>
      <c r="I353" s="30"/>
      <c r="J353" s="30"/>
      <c r="K353" s="29"/>
      <c r="L353" s="64"/>
      <c r="M353" s="65"/>
      <c r="N353" s="9"/>
      <c r="O353" s="9"/>
      <c r="P353" s="43" t="str">
        <f t="shared" si="2"/>
        <v/>
      </c>
      <c r="Q353" s="32" t="str">
        <f t="shared" si="3"/>
        <v/>
      </c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2.0" customHeight="1">
      <c r="A354" s="10"/>
      <c r="B354" s="3"/>
      <c r="C354" s="9"/>
      <c r="D354" s="8"/>
      <c r="E354" s="8"/>
      <c r="F354" s="38"/>
      <c r="G354" s="39"/>
      <c r="H354" s="49"/>
      <c r="I354" s="30"/>
      <c r="J354" s="30"/>
      <c r="K354" s="29"/>
      <c r="L354" s="64"/>
      <c r="M354" s="65"/>
      <c r="N354" s="9"/>
      <c r="O354" s="9"/>
      <c r="P354" s="43" t="str">
        <f t="shared" si="2"/>
        <v/>
      </c>
      <c r="Q354" s="32" t="str">
        <f t="shared" si="3"/>
        <v/>
      </c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2.0" customHeight="1">
      <c r="A355" s="10"/>
      <c r="B355" s="3"/>
      <c r="C355" s="9"/>
      <c r="D355" s="8"/>
      <c r="E355" s="8"/>
      <c r="F355" s="38"/>
      <c r="G355" s="39"/>
      <c r="H355" s="49"/>
      <c r="I355" s="30"/>
      <c r="J355" s="30"/>
      <c r="K355" s="29"/>
      <c r="L355" s="64"/>
      <c r="M355" s="65"/>
      <c r="N355" s="9"/>
      <c r="O355" s="9"/>
      <c r="P355" s="43" t="str">
        <f t="shared" si="2"/>
        <v/>
      </c>
      <c r="Q355" s="32" t="str">
        <f t="shared" si="3"/>
        <v/>
      </c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2.0" customHeight="1">
      <c r="A356" s="10"/>
      <c r="B356" s="3"/>
      <c r="C356" s="9"/>
      <c r="D356" s="8"/>
      <c r="E356" s="8"/>
      <c r="F356" s="38"/>
      <c r="G356" s="39"/>
      <c r="H356" s="49"/>
      <c r="I356" s="30"/>
      <c r="J356" s="30"/>
      <c r="K356" s="29"/>
      <c r="L356" s="64"/>
      <c r="M356" s="65"/>
      <c r="N356" s="9"/>
      <c r="O356" s="9"/>
      <c r="P356" s="43" t="str">
        <f t="shared" si="2"/>
        <v/>
      </c>
      <c r="Q356" s="32" t="str">
        <f t="shared" si="3"/>
        <v/>
      </c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2.0" customHeight="1">
      <c r="A357" s="10"/>
      <c r="B357" s="3"/>
      <c r="C357" s="9"/>
      <c r="D357" s="8"/>
      <c r="E357" s="8"/>
      <c r="F357" s="38"/>
      <c r="G357" s="39"/>
      <c r="H357" s="49"/>
      <c r="I357" s="30"/>
      <c r="J357" s="30"/>
      <c r="K357" s="29"/>
      <c r="L357" s="64"/>
      <c r="M357" s="65"/>
      <c r="N357" s="9"/>
      <c r="O357" s="9"/>
      <c r="P357" s="43" t="str">
        <f t="shared" si="2"/>
        <v/>
      </c>
      <c r="Q357" s="32" t="str">
        <f t="shared" si="3"/>
        <v/>
      </c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2.0" customHeight="1">
      <c r="A358" s="10"/>
      <c r="B358" s="3"/>
      <c r="C358" s="9"/>
      <c r="D358" s="8"/>
      <c r="E358" s="8"/>
      <c r="F358" s="38"/>
      <c r="G358" s="190"/>
      <c r="H358" s="49"/>
      <c r="I358" s="30"/>
      <c r="J358" s="30"/>
      <c r="K358" s="29"/>
      <c r="L358" s="64"/>
      <c r="M358" s="65"/>
      <c r="N358" s="9"/>
      <c r="O358" s="9"/>
      <c r="P358" s="43" t="str">
        <f t="shared" si="2"/>
        <v/>
      </c>
      <c r="Q358" s="32" t="str">
        <f t="shared" si="3"/>
        <v/>
      </c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2.0" customHeight="1">
      <c r="A359" s="10"/>
      <c r="B359" s="3"/>
      <c r="C359" s="9"/>
      <c r="D359" s="8"/>
      <c r="E359" s="8"/>
      <c r="F359" s="38"/>
      <c r="G359" s="39"/>
      <c r="H359" s="49"/>
      <c r="I359" s="30"/>
      <c r="J359" s="30"/>
      <c r="K359" s="29"/>
      <c r="L359" s="64"/>
      <c r="M359" s="65"/>
      <c r="N359" s="9"/>
      <c r="O359" s="9"/>
      <c r="P359" s="43" t="str">
        <f t="shared" si="2"/>
        <v/>
      </c>
      <c r="Q359" s="32" t="str">
        <f t="shared" si="3"/>
        <v/>
      </c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2.0" customHeight="1">
      <c r="A360" s="10"/>
      <c r="B360" s="3"/>
      <c r="C360" s="9"/>
      <c r="D360" s="8"/>
      <c r="E360" s="8"/>
      <c r="F360" s="38"/>
      <c r="G360" s="39"/>
      <c r="H360" s="49"/>
      <c r="I360" s="30"/>
      <c r="J360" s="30"/>
      <c r="K360" s="29"/>
      <c r="L360" s="64"/>
      <c r="M360" s="65"/>
      <c r="N360" s="9"/>
      <c r="O360" s="9"/>
      <c r="P360" s="43" t="str">
        <f t="shared" si="2"/>
        <v/>
      </c>
      <c r="Q360" s="32" t="str">
        <f t="shared" si="3"/>
        <v/>
      </c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2.0" customHeight="1">
      <c r="A361" s="10"/>
      <c r="B361" s="3"/>
      <c r="C361" s="9"/>
      <c r="D361" s="8"/>
      <c r="E361" s="8"/>
      <c r="F361" s="38"/>
      <c r="G361" s="39"/>
      <c r="H361" s="49"/>
      <c r="I361" s="30"/>
      <c r="J361" s="30"/>
      <c r="K361" s="29"/>
      <c r="L361" s="64"/>
      <c r="M361" s="65"/>
      <c r="N361" s="9"/>
      <c r="O361" s="9"/>
      <c r="P361" s="43" t="str">
        <f t="shared" si="2"/>
        <v/>
      </c>
      <c r="Q361" s="32" t="str">
        <f t="shared" si="3"/>
        <v/>
      </c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2.0" customHeight="1">
      <c r="A362" s="10"/>
      <c r="B362" s="3"/>
      <c r="C362" s="9"/>
      <c r="D362" s="8"/>
      <c r="E362" s="8"/>
      <c r="F362" s="38"/>
      <c r="G362" s="39"/>
      <c r="H362" s="49"/>
      <c r="I362" s="30"/>
      <c r="J362" s="30"/>
      <c r="K362" s="29"/>
      <c r="L362" s="64"/>
      <c r="M362" s="65"/>
      <c r="N362" s="9"/>
      <c r="O362" s="9"/>
      <c r="P362" s="43" t="str">
        <f t="shared" si="2"/>
        <v/>
      </c>
      <c r="Q362" s="32" t="str">
        <f t="shared" si="3"/>
        <v/>
      </c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2.0" customHeight="1">
      <c r="A363" s="10"/>
      <c r="B363" s="3"/>
      <c r="C363" s="9"/>
      <c r="D363" s="8"/>
      <c r="E363" s="8"/>
      <c r="F363" s="38"/>
      <c r="G363" s="39"/>
      <c r="H363" s="49"/>
      <c r="I363" s="30"/>
      <c r="J363" s="30"/>
      <c r="K363" s="29"/>
      <c r="L363" s="64"/>
      <c r="M363" s="65"/>
      <c r="N363" s="9"/>
      <c r="O363" s="9"/>
      <c r="P363" s="43" t="str">
        <f t="shared" si="2"/>
        <v/>
      </c>
      <c r="Q363" s="32" t="str">
        <f t="shared" si="3"/>
        <v/>
      </c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2.0" customHeight="1">
      <c r="A364" s="10"/>
      <c r="B364" s="3"/>
      <c r="C364" s="9"/>
      <c r="D364" s="8"/>
      <c r="E364" s="8"/>
      <c r="F364" s="38"/>
      <c r="G364" s="39"/>
      <c r="H364" s="49"/>
      <c r="I364" s="30"/>
      <c r="J364" s="30"/>
      <c r="K364" s="29"/>
      <c r="L364" s="64"/>
      <c r="M364" s="65"/>
      <c r="N364" s="9"/>
      <c r="O364" s="9"/>
      <c r="P364" s="43" t="str">
        <f t="shared" si="2"/>
        <v/>
      </c>
      <c r="Q364" s="32" t="str">
        <f t="shared" si="3"/>
        <v/>
      </c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2.0" customHeight="1">
      <c r="A365" s="10"/>
      <c r="B365" s="3"/>
      <c r="C365" s="9"/>
      <c r="D365" s="8"/>
      <c r="E365" s="8"/>
      <c r="F365" s="38"/>
      <c r="G365" s="39"/>
      <c r="H365" s="49"/>
      <c r="I365" s="30"/>
      <c r="J365" s="30"/>
      <c r="K365" s="29"/>
      <c r="L365" s="64"/>
      <c r="M365" s="65"/>
      <c r="N365" s="9"/>
      <c r="O365" s="9"/>
      <c r="P365" s="43" t="str">
        <f t="shared" si="2"/>
        <v/>
      </c>
      <c r="Q365" s="32" t="str">
        <f t="shared" si="3"/>
        <v/>
      </c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2.0" customHeight="1">
      <c r="A366" s="10"/>
      <c r="B366" s="3"/>
      <c r="C366" s="9"/>
      <c r="D366" s="8"/>
      <c r="E366" s="8"/>
      <c r="F366" s="38"/>
      <c r="G366" s="39"/>
      <c r="H366" s="49"/>
      <c r="I366" s="30"/>
      <c r="J366" s="30"/>
      <c r="K366" s="29"/>
      <c r="L366" s="64"/>
      <c r="M366" s="65"/>
      <c r="N366" s="9"/>
      <c r="O366" s="9"/>
      <c r="P366" s="43" t="str">
        <f t="shared" si="2"/>
        <v/>
      </c>
      <c r="Q366" s="32" t="str">
        <f t="shared" si="3"/>
        <v/>
      </c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2.0" customHeight="1">
      <c r="A367" s="10"/>
      <c r="B367" s="3"/>
      <c r="C367" s="9"/>
      <c r="D367" s="8"/>
      <c r="E367" s="8"/>
      <c r="F367" s="38"/>
      <c r="G367" s="39"/>
      <c r="H367" s="49"/>
      <c r="I367" s="30"/>
      <c r="J367" s="30"/>
      <c r="K367" s="29"/>
      <c r="L367" s="64"/>
      <c r="M367" s="65"/>
      <c r="N367" s="9"/>
      <c r="O367" s="9"/>
      <c r="P367" s="43" t="str">
        <f t="shared" si="2"/>
        <v/>
      </c>
      <c r="Q367" s="32" t="str">
        <f t="shared" si="3"/>
        <v/>
      </c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2.0" customHeight="1">
      <c r="A368" s="10"/>
      <c r="B368" s="3"/>
      <c r="C368" s="9"/>
      <c r="D368" s="8"/>
      <c r="E368" s="8"/>
      <c r="F368" s="38"/>
      <c r="G368" s="39"/>
      <c r="H368" s="49"/>
      <c r="I368" s="30"/>
      <c r="J368" s="30"/>
      <c r="K368" s="29"/>
      <c r="L368" s="64"/>
      <c r="M368" s="65"/>
      <c r="N368" s="9"/>
      <c r="O368" s="9"/>
      <c r="P368" s="43" t="str">
        <f t="shared" si="2"/>
        <v/>
      </c>
      <c r="Q368" s="32" t="str">
        <f t="shared" si="3"/>
        <v/>
      </c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2.0" customHeight="1">
      <c r="A369" s="10"/>
      <c r="B369" s="3"/>
      <c r="C369" s="9"/>
      <c r="D369" s="8"/>
      <c r="E369" s="8"/>
      <c r="F369" s="38"/>
      <c r="G369" s="190"/>
      <c r="H369" s="49"/>
      <c r="I369" s="30"/>
      <c r="J369" s="30"/>
      <c r="K369" s="29"/>
      <c r="L369" s="64"/>
      <c r="M369" s="65"/>
      <c r="N369" s="9"/>
      <c r="O369" s="9"/>
      <c r="P369" s="43" t="str">
        <f t="shared" si="2"/>
        <v/>
      </c>
      <c r="Q369" s="32" t="str">
        <f t="shared" si="3"/>
        <v/>
      </c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2.0" customHeight="1">
      <c r="A370" s="10"/>
      <c r="B370" s="3"/>
      <c r="C370" s="9"/>
      <c r="D370" s="8"/>
      <c r="E370" s="8"/>
      <c r="F370" s="38"/>
      <c r="G370" s="39"/>
      <c r="H370" s="49"/>
      <c r="I370" s="30"/>
      <c r="J370" s="30"/>
      <c r="K370" s="29"/>
      <c r="L370" s="64"/>
      <c r="M370" s="65"/>
      <c r="N370" s="9"/>
      <c r="O370" s="9"/>
      <c r="P370" s="43" t="str">
        <f t="shared" si="2"/>
        <v/>
      </c>
      <c r="Q370" s="32" t="str">
        <f t="shared" si="3"/>
        <v/>
      </c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2.0" customHeight="1">
      <c r="A371" s="10"/>
      <c r="B371" s="3"/>
      <c r="C371" s="9"/>
      <c r="D371" s="8"/>
      <c r="E371" s="8"/>
      <c r="F371" s="38"/>
      <c r="G371" s="39"/>
      <c r="H371" s="49"/>
      <c r="I371" s="30"/>
      <c r="J371" s="30"/>
      <c r="K371" s="29"/>
      <c r="L371" s="64"/>
      <c r="M371" s="65"/>
      <c r="N371" s="9"/>
      <c r="O371" s="9"/>
      <c r="P371" s="43" t="str">
        <f t="shared" si="2"/>
        <v/>
      </c>
      <c r="Q371" s="32" t="str">
        <f t="shared" si="3"/>
        <v/>
      </c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2.0" customHeight="1">
      <c r="A372" s="10"/>
      <c r="B372" s="3"/>
      <c r="C372" s="9"/>
      <c r="D372" s="8"/>
      <c r="E372" s="8"/>
      <c r="F372" s="38"/>
      <c r="G372" s="39"/>
      <c r="H372" s="49"/>
      <c r="I372" s="30"/>
      <c r="J372" s="30"/>
      <c r="K372" s="29"/>
      <c r="L372" s="64"/>
      <c r="M372" s="65"/>
      <c r="N372" s="9"/>
      <c r="O372" s="9"/>
      <c r="P372" s="43" t="str">
        <f t="shared" si="2"/>
        <v/>
      </c>
      <c r="Q372" s="32" t="str">
        <f t="shared" si="3"/>
        <v/>
      </c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3.5" customHeight="1">
      <c r="A373" s="10"/>
      <c r="B373" s="3"/>
      <c r="C373" s="9"/>
      <c r="D373" s="8"/>
      <c r="E373" s="8"/>
      <c r="F373" s="38"/>
      <c r="G373" s="39"/>
      <c r="H373" s="49"/>
      <c r="I373" s="30"/>
      <c r="J373" s="30"/>
      <c r="K373" s="29"/>
      <c r="L373" s="64"/>
      <c r="M373" s="65"/>
      <c r="N373" s="9"/>
      <c r="O373" s="9"/>
      <c r="P373" s="43" t="str">
        <f t="shared" si="2"/>
        <v/>
      </c>
      <c r="Q373" s="32" t="str">
        <f t="shared" si="3"/>
        <v/>
      </c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3.5" customHeight="1">
      <c r="A374" s="10"/>
      <c r="B374" s="3"/>
      <c r="C374" s="9"/>
      <c r="D374" s="8"/>
      <c r="E374" s="8"/>
      <c r="F374" s="38"/>
      <c r="G374" s="39"/>
      <c r="H374" s="49"/>
      <c r="I374" s="30"/>
      <c r="J374" s="30"/>
      <c r="K374" s="29"/>
      <c r="L374" s="64"/>
      <c r="M374" s="65"/>
      <c r="N374" s="9"/>
      <c r="O374" s="9"/>
      <c r="P374" s="43" t="str">
        <f t="shared" si="2"/>
        <v/>
      </c>
      <c r="Q374" s="32" t="str">
        <f t="shared" si="3"/>
        <v/>
      </c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3.5" customHeight="1">
      <c r="A375" s="10"/>
      <c r="B375" s="3"/>
      <c r="C375" s="9"/>
      <c r="D375" s="8"/>
      <c r="E375" s="8"/>
      <c r="F375" s="38"/>
      <c r="G375" s="39"/>
      <c r="H375" s="49"/>
      <c r="I375" s="30"/>
      <c r="J375" s="30"/>
      <c r="K375" s="29"/>
      <c r="L375" s="64"/>
      <c r="M375" s="65"/>
      <c r="N375" s="9"/>
      <c r="O375" s="9"/>
      <c r="P375" s="43" t="str">
        <f t="shared" si="2"/>
        <v/>
      </c>
      <c r="Q375" s="32" t="str">
        <f t="shared" si="3"/>
        <v/>
      </c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3.5" customHeight="1">
      <c r="A376" s="10"/>
      <c r="B376" s="3"/>
      <c r="C376" s="9"/>
      <c r="D376" s="8"/>
      <c r="E376" s="8"/>
      <c r="F376" s="38"/>
      <c r="G376" s="39"/>
      <c r="H376" s="49"/>
      <c r="I376" s="30"/>
      <c r="J376" s="30"/>
      <c r="K376" s="29"/>
      <c r="L376" s="64"/>
      <c r="M376" s="65"/>
      <c r="N376" s="9"/>
      <c r="O376" s="9"/>
      <c r="P376" s="43" t="str">
        <f t="shared" si="2"/>
        <v/>
      </c>
      <c r="Q376" s="32" t="str">
        <f t="shared" si="3"/>
        <v/>
      </c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3.5" customHeight="1">
      <c r="A377" s="10"/>
      <c r="B377" s="3"/>
      <c r="C377" s="9"/>
      <c r="D377" s="8"/>
      <c r="E377" s="8"/>
      <c r="F377" s="38"/>
      <c r="G377" s="39"/>
      <c r="H377" s="49"/>
      <c r="I377" s="30"/>
      <c r="J377" s="30"/>
      <c r="K377" s="29"/>
      <c r="L377" s="64"/>
      <c r="M377" s="65"/>
      <c r="N377" s="9"/>
      <c r="O377" s="9"/>
      <c r="P377" s="43" t="str">
        <f t="shared" si="2"/>
        <v/>
      </c>
      <c r="Q377" s="32" t="str">
        <f t="shared" si="3"/>
        <v/>
      </c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2.0" customHeight="1">
      <c r="A378" s="10"/>
      <c r="B378" s="3"/>
      <c r="C378" s="9"/>
      <c r="D378" s="8"/>
      <c r="E378" s="8"/>
      <c r="F378" s="38"/>
      <c r="G378" s="39"/>
      <c r="H378" s="49"/>
      <c r="I378" s="30"/>
      <c r="J378" s="30"/>
      <c r="K378" s="29"/>
      <c r="L378" s="64"/>
      <c r="M378" s="65"/>
      <c r="N378" s="9"/>
      <c r="O378" s="9"/>
      <c r="P378" s="43" t="str">
        <f t="shared" si="2"/>
        <v/>
      </c>
      <c r="Q378" s="32" t="str">
        <f t="shared" si="3"/>
        <v/>
      </c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2.0" customHeight="1">
      <c r="A379" s="10"/>
      <c r="B379" s="3"/>
      <c r="C379" s="9"/>
      <c r="D379" s="8"/>
      <c r="E379" s="8"/>
      <c r="F379" s="38"/>
      <c r="G379" s="39"/>
      <c r="H379" s="49"/>
      <c r="I379" s="30"/>
      <c r="J379" s="30"/>
      <c r="K379" s="29"/>
      <c r="L379" s="64"/>
      <c r="M379" s="65"/>
      <c r="N379" s="9"/>
      <c r="O379" s="9"/>
      <c r="P379" s="43" t="str">
        <f t="shared" si="2"/>
        <v/>
      </c>
      <c r="Q379" s="32" t="str">
        <f t="shared" si="3"/>
        <v/>
      </c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2.0" customHeight="1">
      <c r="A380" s="10"/>
      <c r="B380" s="3"/>
      <c r="C380" s="9"/>
      <c r="D380" s="8"/>
      <c r="E380" s="8"/>
      <c r="F380" s="38"/>
      <c r="G380" s="39"/>
      <c r="H380" s="49"/>
      <c r="I380" s="30"/>
      <c r="J380" s="30"/>
      <c r="K380" s="29"/>
      <c r="L380" s="64"/>
      <c r="M380" s="65"/>
      <c r="N380" s="9"/>
      <c r="O380" s="9"/>
      <c r="P380" s="43" t="str">
        <f t="shared" si="2"/>
        <v/>
      </c>
      <c r="Q380" s="32" t="str">
        <f t="shared" si="3"/>
        <v/>
      </c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2.0" customHeight="1">
      <c r="A381" s="10"/>
      <c r="B381" s="3"/>
      <c r="C381" s="9"/>
      <c r="D381" s="8"/>
      <c r="E381" s="8"/>
      <c r="F381" s="38"/>
      <c r="G381" s="39"/>
      <c r="H381" s="49"/>
      <c r="I381" s="30"/>
      <c r="J381" s="30"/>
      <c r="K381" s="29"/>
      <c r="L381" s="64"/>
      <c r="M381" s="65"/>
      <c r="N381" s="9"/>
      <c r="O381" s="9"/>
      <c r="P381" s="43" t="str">
        <f t="shared" si="2"/>
        <v/>
      </c>
      <c r="Q381" s="32" t="str">
        <f t="shared" si="3"/>
        <v/>
      </c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2.0" customHeight="1">
      <c r="A382" s="10"/>
      <c r="B382" s="3"/>
      <c r="C382" s="9"/>
      <c r="D382" s="8"/>
      <c r="E382" s="8"/>
      <c r="F382" s="38"/>
      <c r="G382" s="39"/>
      <c r="H382" s="49"/>
      <c r="I382" s="30"/>
      <c r="J382" s="30"/>
      <c r="K382" s="29"/>
      <c r="L382" s="64"/>
      <c r="M382" s="65"/>
      <c r="N382" s="9"/>
      <c r="O382" s="9"/>
      <c r="P382" s="43" t="str">
        <f t="shared" si="2"/>
        <v/>
      </c>
      <c r="Q382" s="32" t="str">
        <f t="shared" si="3"/>
        <v/>
      </c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2.0" customHeight="1">
      <c r="A383" s="10"/>
      <c r="B383" s="3"/>
      <c r="C383" s="9"/>
      <c r="D383" s="8"/>
      <c r="E383" s="8"/>
      <c r="F383" s="38"/>
      <c r="G383" s="39"/>
      <c r="H383" s="49"/>
      <c r="I383" s="30"/>
      <c r="J383" s="30"/>
      <c r="K383" s="29"/>
      <c r="L383" s="64"/>
      <c r="M383" s="65"/>
      <c r="N383" s="9"/>
      <c r="O383" s="9"/>
      <c r="P383" s="43" t="str">
        <f t="shared" si="2"/>
        <v/>
      </c>
      <c r="Q383" s="32" t="str">
        <f t="shared" si="3"/>
        <v/>
      </c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2.0" customHeight="1">
      <c r="A384" s="10"/>
      <c r="B384" s="3"/>
      <c r="C384" s="9"/>
      <c r="D384" s="8"/>
      <c r="E384" s="8"/>
      <c r="F384" s="38"/>
      <c r="G384" s="39"/>
      <c r="H384" s="49"/>
      <c r="I384" s="30"/>
      <c r="J384" s="30"/>
      <c r="K384" s="29"/>
      <c r="L384" s="64"/>
      <c r="M384" s="65"/>
      <c r="N384" s="9"/>
      <c r="O384" s="9"/>
      <c r="P384" s="43" t="str">
        <f t="shared" si="2"/>
        <v/>
      </c>
      <c r="Q384" s="32" t="str">
        <f t="shared" si="3"/>
        <v/>
      </c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2.0" customHeight="1">
      <c r="A385" s="10"/>
      <c r="B385" s="3"/>
      <c r="C385" s="9"/>
      <c r="D385" s="8"/>
      <c r="E385" s="8"/>
      <c r="F385" s="38"/>
      <c r="G385" s="39"/>
      <c r="H385" s="49"/>
      <c r="I385" s="30"/>
      <c r="J385" s="30"/>
      <c r="K385" s="29"/>
      <c r="L385" s="64"/>
      <c r="M385" s="65"/>
      <c r="N385" s="9"/>
      <c r="O385" s="9"/>
      <c r="P385" s="43" t="str">
        <f t="shared" si="2"/>
        <v/>
      </c>
      <c r="Q385" s="32" t="str">
        <f t="shared" si="3"/>
        <v/>
      </c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2.0" customHeight="1">
      <c r="A386" s="10"/>
      <c r="B386" s="3"/>
      <c r="C386" s="9"/>
      <c r="D386" s="8"/>
      <c r="E386" s="8"/>
      <c r="F386" s="38"/>
      <c r="G386" s="39"/>
      <c r="H386" s="49"/>
      <c r="I386" s="30"/>
      <c r="J386" s="30"/>
      <c r="K386" s="29"/>
      <c r="L386" s="64"/>
      <c r="M386" s="65"/>
      <c r="N386" s="9"/>
      <c r="O386" s="9"/>
      <c r="P386" s="43" t="str">
        <f t="shared" si="2"/>
        <v/>
      </c>
      <c r="Q386" s="32" t="str">
        <f t="shared" si="3"/>
        <v/>
      </c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2.0" customHeight="1">
      <c r="A387" s="10"/>
      <c r="B387" s="3"/>
      <c r="C387" s="9"/>
      <c r="D387" s="8"/>
      <c r="E387" s="8"/>
      <c r="F387" s="38"/>
      <c r="G387" s="39"/>
      <c r="H387" s="49"/>
      <c r="I387" s="30"/>
      <c r="J387" s="30"/>
      <c r="K387" s="29"/>
      <c r="L387" s="64"/>
      <c r="M387" s="65"/>
      <c r="N387" s="9"/>
      <c r="O387" s="9"/>
      <c r="P387" s="43" t="str">
        <f t="shared" si="2"/>
        <v/>
      </c>
      <c r="Q387" s="32" t="str">
        <f t="shared" si="3"/>
        <v/>
      </c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2.0" customHeight="1">
      <c r="A388" s="10"/>
      <c r="B388" s="3"/>
      <c r="C388" s="9"/>
      <c r="D388" s="8"/>
      <c r="E388" s="8"/>
      <c r="F388" s="38"/>
      <c r="G388" s="39"/>
      <c r="H388" s="49"/>
      <c r="I388" s="30"/>
      <c r="J388" s="30"/>
      <c r="K388" s="29"/>
      <c r="L388" s="64"/>
      <c r="M388" s="65"/>
      <c r="N388" s="9"/>
      <c r="O388" s="9"/>
      <c r="P388" s="43" t="str">
        <f t="shared" si="2"/>
        <v/>
      </c>
      <c r="Q388" s="32" t="str">
        <f t="shared" si="3"/>
        <v/>
      </c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2.0" customHeight="1">
      <c r="A389" s="10"/>
      <c r="B389" s="3"/>
      <c r="C389" s="9"/>
      <c r="D389" s="8"/>
      <c r="E389" s="8"/>
      <c r="F389" s="38"/>
      <c r="G389" s="39"/>
      <c r="H389" s="49"/>
      <c r="I389" s="30"/>
      <c r="J389" s="30"/>
      <c r="K389" s="29"/>
      <c r="L389" s="64"/>
      <c r="M389" s="65"/>
      <c r="N389" s="9"/>
      <c r="O389" s="9"/>
      <c r="P389" s="43" t="str">
        <f t="shared" si="2"/>
        <v/>
      </c>
      <c r="Q389" s="32" t="str">
        <f t="shared" si="3"/>
        <v/>
      </c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2.0" customHeight="1">
      <c r="A390" s="10"/>
      <c r="B390" s="3"/>
      <c r="C390" s="9"/>
      <c r="D390" s="8"/>
      <c r="E390" s="8"/>
      <c r="F390" s="38"/>
      <c r="G390" s="39"/>
      <c r="H390" s="49"/>
      <c r="I390" s="30"/>
      <c r="J390" s="30"/>
      <c r="K390" s="29"/>
      <c r="L390" s="64"/>
      <c r="M390" s="65"/>
      <c r="N390" s="9"/>
      <c r="O390" s="9"/>
      <c r="P390" s="43" t="str">
        <f t="shared" si="2"/>
        <v/>
      </c>
      <c r="Q390" s="32" t="str">
        <f t="shared" si="3"/>
        <v/>
      </c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2.0" customHeight="1">
      <c r="A391" s="10"/>
      <c r="B391" s="3"/>
      <c r="C391" s="9"/>
      <c r="D391" s="8"/>
      <c r="E391" s="8"/>
      <c r="F391" s="38"/>
      <c r="G391" s="39"/>
      <c r="H391" s="49"/>
      <c r="I391" s="30"/>
      <c r="J391" s="30"/>
      <c r="K391" s="29"/>
      <c r="L391" s="64"/>
      <c r="M391" s="65"/>
      <c r="N391" s="9"/>
      <c r="O391" s="9"/>
      <c r="P391" s="43" t="str">
        <f t="shared" si="2"/>
        <v/>
      </c>
      <c r="Q391" s="32" t="str">
        <f t="shared" si="3"/>
        <v/>
      </c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2.0" customHeight="1">
      <c r="A392" s="10"/>
      <c r="B392" s="3"/>
      <c r="C392" s="9"/>
      <c r="D392" s="8"/>
      <c r="E392" s="8"/>
      <c r="F392" s="38"/>
      <c r="G392" s="39"/>
      <c r="H392" s="49"/>
      <c r="I392" s="30"/>
      <c r="J392" s="30"/>
      <c r="K392" s="29"/>
      <c r="L392" s="64"/>
      <c r="M392" s="65"/>
      <c r="N392" s="9"/>
      <c r="O392" s="9"/>
      <c r="P392" s="43" t="str">
        <f t="shared" si="2"/>
        <v/>
      </c>
      <c r="Q392" s="32" t="str">
        <f t="shared" si="3"/>
        <v/>
      </c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2.0" customHeight="1">
      <c r="A393" s="10"/>
      <c r="B393" s="3"/>
      <c r="C393" s="9"/>
      <c r="D393" s="8"/>
      <c r="E393" s="8"/>
      <c r="F393" s="38"/>
      <c r="G393" s="39"/>
      <c r="H393" s="49"/>
      <c r="I393" s="30"/>
      <c r="J393" s="30"/>
      <c r="K393" s="29"/>
      <c r="L393" s="64"/>
      <c r="M393" s="65"/>
      <c r="N393" s="9"/>
      <c r="O393" s="9"/>
      <c r="P393" s="43" t="str">
        <f t="shared" si="2"/>
        <v/>
      </c>
      <c r="Q393" s="32" t="str">
        <f t="shared" si="3"/>
        <v/>
      </c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2.0" customHeight="1">
      <c r="A394" s="10"/>
      <c r="B394" s="3"/>
      <c r="C394" s="9"/>
      <c r="D394" s="8"/>
      <c r="E394" s="8"/>
      <c r="F394" s="38"/>
      <c r="G394" s="39"/>
      <c r="H394" s="49"/>
      <c r="I394" s="30"/>
      <c r="J394" s="30"/>
      <c r="K394" s="29"/>
      <c r="L394" s="64"/>
      <c r="M394" s="65"/>
      <c r="N394" s="9"/>
      <c r="O394" s="9"/>
      <c r="P394" s="43" t="str">
        <f t="shared" si="2"/>
        <v/>
      </c>
      <c r="Q394" s="32" t="str">
        <f t="shared" si="3"/>
        <v/>
      </c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2.0" customHeight="1">
      <c r="A395" s="10"/>
      <c r="B395" s="3"/>
      <c r="C395" s="9"/>
      <c r="D395" s="8"/>
      <c r="E395" s="8"/>
      <c r="F395" s="38"/>
      <c r="G395" s="39"/>
      <c r="H395" s="49"/>
      <c r="I395" s="30"/>
      <c r="J395" s="30"/>
      <c r="K395" s="29"/>
      <c r="L395" s="64"/>
      <c r="M395" s="65"/>
      <c r="N395" s="9"/>
      <c r="O395" s="9"/>
      <c r="P395" s="43" t="str">
        <f t="shared" si="2"/>
        <v/>
      </c>
      <c r="Q395" s="32" t="str">
        <f t="shared" si="3"/>
        <v/>
      </c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2.0" customHeight="1">
      <c r="A396" s="10"/>
      <c r="B396" s="3"/>
      <c r="C396" s="9"/>
      <c r="D396" s="8"/>
      <c r="E396" s="8"/>
      <c r="F396" s="38"/>
      <c r="G396" s="39"/>
      <c r="H396" s="40"/>
      <c r="I396" s="47"/>
      <c r="J396" s="47"/>
      <c r="K396" s="29"/>
      <c r="L396" s="64"/>
      <c r="M396" s="65"/>
      <c r="N396" s="9"/>
      <c r="O396" s="9"/>
      <c r="P396" s="43" t="str">
        <f t="shared" si="2"/>
        <v/>
      </c>
      <c r="Q396" s="32" t="str">
        <f t="shared" si="3"/>
        <v/>
      </c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2.0" customHeight="1">
      <c r="A397" s="10"/>
      <c r="B397" s="3"/>
      <c r="C397" s="9"/>
      <c r="D397" s="8"/>
      <c r="E397" s="8"/>
      <c r="F397" s="38"/>
      <c r="G397" s="39"/>
      <c r="H397" s="49"/>
      <c r="I397" s="30"/>
      <c r="J397" s="30"/>
      <c r="K397" s="29"/>
      <c r="L397" s="64"/>
      <c r="M397" s="65"/>
      <c r="N397" s="9"/>
      <c r="O397" s="9"/>
      <c r="P397" s="43" t="str">
        <f t="shared" si="2"/>
        <v/>
      </c>
      <c r="Q397" s="32" t="str">
        <f t="shared" si="3"/>
        <v/>
      </c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2.0" customHeight="1">
      <c r="A398" s="10"/>
      <c r="B398" s="3"/>
      <c r="C398" s="9"/>
      <c r="D398" s="8"/>
      <c r="E398" s="8"/>
      <c r="F398" s="38"/>
      <c r="G398" s="39"/>
      <c r="H398" s="49"/>
      <c r="I398" s="30"/>
      <c r="J398" s="30"/>
      <c r="K398" s="29"/>
      <c r="L398" s="64"/>
      <c r="M398" s="65"/>
      <c r="N398" s="9"/>
      <c r="O398" s="9"/>
      <c r="P398" s="43" t="str">
        <f t="shared" si="2"/>
        <v/>
      </c>
      <c r="Q398" s="32" t="str">
        <f t="shared" si="3"/>
        <v/>
      </c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2.0" customHeight="1">
      <c r="A399" s="10"/>
      <c r="B399" s="3"/>
      <c r="C399" s="9"/>
      <c r="D399" s="8"/>
      <c r="E399" s="8"/>
      <c r="F399" s="38"/>
      <c r="G399" s="39"/>
      <c r="H399" s="49"/>
      <c r="I399" s="30"/>
      <c r="J399" s="30"/>
      <c r="K399" s="29"/>
      <c r="L399" s="64"/>
      <c r="M399" s="65"/>
      <c r="N399" s="9"/>
      <c r="O399" s="9"/>
      <c r="P399" s="43" t="str">
        <f t="shared" si="2"/>
        <v/>
      </c>
      <c r="Q399" s="32" t="str">
        <f t="shared" si="3"/>
        <v/>
      </c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2.0" customHeight="1">
      <c r="A400" s="10"/>
      <c r="B400" s="3"/>
      <c r="C400" s="9"/>
      <c r="D400" s="8"/>
      <c r="E400" s="8"/>
      <c r="F400" s="38"/>
      <c r="G400" s="39"/>
      <c r="H400" s="49"/>
      <c r="I400" s="30"/>
      <c r="J400" s="30"/>
      <c r="K400" s="29"/>
      <c r="L400" s="64"/>
      <c r="M400" s="65"/>
      <c r="N400" s="9"/>
      <c r="O400" s="9"/>
      <c r="P400" s="43" t="str">
        <f t="shared" si="2"/>
        <v/>
      </c>
      <c r="Q400" s="32" t="str">
        <f t="shared" si="3"/>
        <v/>
      </c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2.0" customHeight="1">
      <c r="A401" s="10"/>
      <c r="B401" s="3"/>
      <c r="C401" s="9"/>
      <c r="D401" s="8"/>
      <c r="E401" s="8"/>
      <c r="F401" s="38"/>
      <c r="G401" s="39"/>
      <c r="H401" s="49"/>
      <c r="I401" s="30"/>
      <c r="J401" s="30"/>
      <c r="K401" s="29"/>
      <c r="L401" s="64"/>
      <c r="M401" s="65"/>
      <c r="N401" s="9"/>
      <c r="O401" s="9"/>
      <c r="P401" s="43" t="str">
        <f t="shared" si="2"/>
        <v/>
      </c>
      <c r="Q401" s="32" t="str">
        <f t="shared" si="3"/>
        <v/>
      </c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2.0" customHeight="1">
      <c r="A402" s="10"/>
      <c r="B402" s="3"/>
      <c r="C402" s="9"/>
      <c r="D402" s="8"/>
      <c r="E402" s="8"/>
      <c r="F402" s="38"/>
      <c r="G402" s="39"/>
      <c r="H402" s="49"/>
      <c r="I402" s="30"/>
      <c r="J402" s="30"/>
      <c r="K402" s="29"/>
      <c r="L402" s="64"/>
      <c r="M402" s="65"/>
      <c r="N402" s="9"/>
      <c r="O402" s="9"/>
      <c r="P402" s="43" t="str">
        <f t="shared" si="2"/>
        <v/>
      </c>
      <c r="Q402" s="32" t="str">
        <f t="shared" si="3"/>
        <v/>
      </c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2.0" customHeight="1">
      <c r="A403" s="10"/>
      <c r="B403" s="3"/>
      <c r="C403" s="9"/>
      <c r="D403" s="8"/>
      <c r="E403" s="8"/>
      <c r="F403" s="38"/>
      <c r="G403" s="39"/>
      <c r="H403" s="49"/>
      <c r="I403" s="30"/>
      <c r="J403" s="30"/>
      <c r="K403" s="29"/>
      <c r="L403" s="64"/>
      <c r="M403" s="65"/>
      <c r="N403" s="9"/>
      <c r="O403" s="9"/>
      <c r="P403" s="43" t="str">
        <f t="shared" si="2"/>
        <v/>
      </c>
      <c r="Q403" s="32" t="str">
        <f t="shared" si="3"/>
        <v/>
      </c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2.0" customHeight="1">
      <c r="A404" s="10"/>
      <c r="B404" s="3"/>
      <c r="C404" s="9"/>
      <c r="D404" s="8"/>
      <c r="E404" s="8"/>
      <c r="F404" s="38"/>
      <c r="G404" s="39"/>
      <c r="H404" s="49"/>
      <c r="I404" s="30"/>
      <c r="J404" s="30"/>
      <c r="K404" s="29"/>
      <c r="L404" s="64"/>
      <c r="M404" s="65"/>
      <c r="N404" s="9"/>
      <c r="O404" s="9"/>
      <c r="P404" s="43" t="str">
        <f t="shared" si="2"/>
        <v/>
      </c>
      <c r="Q404" s="32" t="str">
        <f t="shared" si="3"/>
        <v/>
      </c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2.0" customHeight="1">
      <c r="A405" s="10"/>
      <c r="B405" s="3"/>
      <c r="C405" s="9"/>
      <c r="D405" s="8"/>
      <c r="E405" s="8"/>
      <c r="F405" s="38"/>
      <c r="G405" s="39"/>
      <c r="H405" s="49"/>
      <c r="I405" s="30"/>
      <c r="J405" s="30"/>
      <c r="K405" s="29"/>
      <c r="L405" s="64"/>
      <c r="M405" s="65"/>
      <c r="N405" s="9"/>
      <c r="O405" s="9"/>
      <c r="P405" s="43" t="str">
        <f t="shared" si="2"/>
        <v/>
      </c>
      <c r="Q405" s="32" t="str">
        <f t="shared" si="3"/>
        <v/>
      </c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2.0" customHeight="1">
      <c r="A406" s="10"/>
      <c r="B406" s="3"/>
      <c r="C406" s="9"/>
      <c r="D406" s="8"/>
      <c r="E406" s="8"/>
      <c r="F406" s="38"/>
      <c r="G406" s="39"/>
      <c r="H406" s="49"/>
      <c r="I406" s="30"/>
      <c r="J406" s="30"/>
      <c r="K406" s="29"/>
      <c r="L406" s="64"/>
      <c r="M406" s="65"/>
      <c r="N406" s="9"/>
      <c r="O406" s="9"/>
      <c r="P406" s="43" t="str">
        <f t="shared" si="2"/>
        <v/>
      </c>
      <c r="Q406" s="32" t="str">
        <f t="shared" si="3"/>
        <v/>
      </c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2.0" customHeight="1">
      <c r="A407" s="10"/>
      <c r="B407" s="3"/>
      <c r="C407" s="9"/>
      <c r="D407" s="8"/>
      <c r="E407" s="8"/>
      <c r="F407" s="38"/>
      <c r="G407" s="39"/>
      <c r="H407" s="49"/>
      <c r="I407" s="30"/>
      <c r="J407" s="30"/>
      <c r="K407" s="29"/>
      <c r="L407" s="64"/>
      <c r="M407" s="65"/>
      <c r="N407" s="9"/>
      <c r="O407" s="9"/>
      <c r="P407" s="43" t="str">
        <f t="shared" si="2"/>
        <v/>
      </c>
      <c r="Q407" s="32" t="str">
        <f t="shared" si="3"/>
        <v/>
      </c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2.0" customHeight="1">
      <c r="A408" s="10"/>
      <c r="B408" s="3"/>
      <c r="C408" s="9"/>
      <c r="D408" s="8"/>
      <c r="E408" s="8"/>
      <c r="F408" s="38"/>
      <c r="G408" s="39"/>
      <c r="H408" s="49"/>
      <c r="I408" s="30"/>
      <c r="J408" s="30"/>
      <c r="K408" s="29"/>
      <c r="L408" s="64"/>
      <c r="M408" s="65"/>
      <c r="N408" s="9"/>
      <c r="O408" s="9"/>
      <c r="P408" s="43" t="str">
        <f t="shared" si="2"/>
        <v/>
      </c>
      <c r="Q408" s="32" t="str">
        <f t="shared" si="3"/>
        <v/>
      </c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2.0" customHeight="1">
      <c r="A409" s="10"/>
      <c r="B409" s="3"/>
      <c r="C409" s="9"/>
      <c r="D409" s="8"/>
      <c r="E409" s="8"/>
      <c r="F409" s="38"/>
      <c r="G409" s="39"/>
      <c r="H409" s="49"/>
      <c r="I409" s="30"/>
      <c r="J409" s="30"/>
      <c r="K409" s="29"/>
      <c r="L409" s="64"/>
      <c r="M409" s="65"/>
      <c r="N409" s="9"/>
      <c r="O409" s="9"/>
      <c r="P409" s="43" t="str">
        <f t="shared" si="2"/>
        <v/>
      </c>
      <c r="Q409" s="32" t="str">
        <f t="shared" si="3"/>
        <v/>
      </c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2.0" customHeight="1">
      <c r="A410" s="10"/>
      <c r="B410" s="3"/>
      <c r="C410" s="9"/>
      <c r="D410" s="8"/>
      <c r="E410" s="8"/>
      <c r="F410" s="38"/>
      <c r="G410" s="39"/>
      <c r="H410" s="49"/>
      <c r="I410" s="30"/>
      <c r="J410" s="30"/>
      <c r="K410" s="29"/>
      <c r="L410" s="64"/>
      <c r="M410" s="65"/>
      <c r="N410" s="9"/>
      <c r="O410" s="9"/>
      <c r="P410" s="43" t="str">
        <f t="shared" si="2"/>
        <v/>
      </c>
      <c r="Q410" s="32" t="str">
        <f t="shared" si="3"/>
        <v/>
      </c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2.0" customHeight="1">
      <c r="A411" s="10"/>
      <c r="B411" s="3"/>
      <c r="C411" s="9"/>
      <c r="D411" s="8"/>
      <c r="E411" s="8"/>
      <c r="F411" s="38"/>
      <c r="G411" s="39"/>
      <c r="H411" s="49"/>
      <c r="I411" s="30"/>
      <c r="J411" s="30"/>
      <c r="K411" s="29"/>
      <c r="L411" s="64"/>
      <c r="M411" s="65"/>
      <c r="N411" s="9"/>
      <c r="O411" s="9"/>
      <c r="P411" s="43" t="str">
        <f t="shared" si="2"/>
        <v/>
      </c>
      <c r="Q411" s="32" t="str">
        <f t="shared" si="3"/>
        <v/>
      </c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2.0" customHeight="1">
      <c r="A412" s="10"/>
      <c r="B412" s="3"/>
      <c r="C412" s="9"/>
      <c r="D412" s="8"/>
      <c r="E412" s="8"/>
      <c r="F412" s="38"/>
      <c r="G412" s="39"/>
      <c r="H412" s="49"/>
      <c r="I412" s="30"/>
      <c r="J412" s="30"/>
      <c r="K412" s="29"/>
      <c r="L412" s="64"/>
      <c r="M412" s="65"/>
      <c r="N412" s="9"/>
      <c r="O412" s="9"/>
      <c r="P412" s="43" t="str">
        <f t="shared" si="2"/>
        <v/>
      </c>
      <c r="Q412" s="32" t="str">
        <f t="shared" si="3"/>
        <v/>
      </c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2.0" customHeight="1">
      <c r="A413" s="10"/>
      <c r="B413" s="3"/>
      <c r="C413" s="9"/>
      <c r="D413" s="8"/>
      <c r="E413" s="8"/>
      <c r="F413" s="38"/>
      <c r="G413" s="39"/>
      <c r="H413" s="49"/>
      <c r="I413" s="30"/>
      <c r="J413" s="30"/>
      <c r="K413" s="29"/>
      <c r="L413" s="64"/>
      <c r="M413" s="65"/>
      <c r="N413" s="9"/>
      <c r="O413" s="9"/>
      <c r="P413" s="43" t="str">
        <f t="shared" si="2"/>
        <v/>
      </c>
      <c r="Q413" s="32" t="str">
        <f t="shared" si="3"/>
        <v/>
      </c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2.0" customHeight="1">
      <c r="A414" s="10"/>
      <c r="B414" s="3"/>
      <c r="C414" s="9"/>
      <c r="D414" s="8"/>
      <c r="E414" s="8"/>
      <c r="F414" s="38"/>
      <c r="G414" s="39"/>
      <c r="H414" s="49"/>
      <c r="I414" s="30"/>
      <c r="J414" s="30"/>
      <c r="K414" s="29"/>
      <c r="L414" s="64"/>
      <c r="M414" s="65"/>
      <c r="N414" s="9"/>
      <c r="O414" s="9"/>
      <c r="P414" s="43" t="str">
        <f t="shared" si="2"/>
        <v/>
      </c>
      <c r="Q414" s="32" t="str">
        <f t="shared" si="3"/>
        <v/>
      </c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2.0" customHeight="1">
      <c r="A415" s="10"/>
      <c r="B415" s="3"/>
      <c r="C415" s="9"/>
      <c r="D415" s="8"/>
      <c r="E415" s="8"/>
      <c r="F415" s="38"/>
      <c r="G415" s="39"/>
      <c r="H415" s="49"/>
      <c r="I415" s="30"/>
      <c r="J415" s="30"/>
      <c r="K415" s="29"/>
      <c r="L415" s="64"/>
      <c r="M415" s="65"/>
      <c r="N415" s="9"/>
      <c r="O415" s="9"/>
      <c r="P415" s="43" t="str">
        <f t="shared" si="2"/>
        <v/>
      </c>
      <c r="Q415" s="32" t="str">
        <f t="shared" si="3"/>
        <v/>
      </c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2.0" customHeight="1">
      <c r="A416" s="10"/>
      <c r="B416" s="3"/>
      <c r="C416" s="9"/>
      <c r="D416" s="8"/>
      <c r="E416" s="8"/>
      <c r="F416" s="38"/>
      <c r="G416" s="39"/>
      <c r="H416" s="49"/>
      <c r="I416" s="30"/>
      <c r="J416" s="30"/>
      <c r="K416" s="29"/>
      <c r="L416" s="64"/>
      <c r="M416" s="65"/>
      <c r="N416" s="9"/>
      <c r="O416" s="9"/>
      <c r="P416" s="43" t="str">
        <f t="shared" si="2"/>
        <v/>
      </c>
      <c r="Q416" s="32" t="str">
        <f t="shared" si="3"/>
        <v/>
      </c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2.0" customHeight="1">
      <c r="A417" s="10"/>
      <c r="B417" s="3"/>
      <c r="C417" s="9"/>
      <c r="D417" s="8"/>
      <c r="E417" s="8"/>
      <c r="F417" s="38"/>
      <c r="G417" s="39"/>
      <c r="H417" s="49"/>
      <c r="I417" s="30"/>
      <c r="J417" s="30"/>
      <c r="K417" s="29"/>
      <c r="L417" s="64"/>
      <c r="M417" s="65"/>
      <c r="N417" s="9"/>
      <c r="O417" s="9"/>
      <c r="P417" s="43" t="str">
        <f t="shared" si="2"/>
        <v/>
      </c>
      <c r="Q417" s="32" t="str">
        <f t="shared" si="3"/>
        <v/>
      </c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2.0" customHeight="1">
      <c r="A418" s="10"/>
      <c r="B418" s="3"/>
      <c r="C418" s="9"/>
      <c r="D418" s="8"/>
      <c r="E418" s="8"/>
      <c r="F418" s="38"/>
      <c r="G418" s="39"/>
      <c r="H418" s="49"/>
      <c r="I418" s="30"/>
      <c r="J418" s="30"/>
      <c r="K418" s="29"/>
      <c r="L418" s="64"/>
      <c r="M418" s="65"/>
      <c r="N418" s="9"/>
      <c r="O418" s="9"/>
      <c r="P418" s="43" t="str">
        <f t="shared" si="2"/>
        <v/>
      </c>
      <c r="Q418" s="32" t="str">
        <f t="shared" si="3"/>
        <v/>
      </c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2.0" customHeight="1">
      <c r="A419" s="10"/>
      <c r="B419" s="3"/>
      <c r="C419" s="9"/>
      <c r="D419" s="8"/>
      <c r="E419" s="8"/>
      <c r="F419" s="38"/>
      <c r="G419" s="39"/>
      <c r="H419" s="49"/>
      <c r="I419" s="30"/>
      <c r="J419" s="30"/>
      <c r="K419" s="29"/>
      <c r="L419" s="64"/>
      <c r="M419" s="65"/>
      <c r="N419" s="9"/>
      <c r="O419" s="9"/>
      <c r="P419" s="43" t="str">
        <f t="shared" si="2"/>
        <v/>
      </c>
      <c r="Q419" s="32" t="str">
        <f t="shared" si="3"/>
        <v/>
      </c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2.0" customHeight="1">
      <c r="A420" s="10"/>
      <c r="B420" s="3"/>
      <c r="C420" s="9"/>
      <c r="D420" s="8"/>
      <c r="E420" s="8"/>
      <c r="F420" s="38"/>
      <c r="G420" s="39"/>
      <c r="H420" s="49"/>
      <c r="I420" s="30"/>
      <c r="J420" s="30"/>
      <c r="K420" s="29"/>
      <c r="L420" s="64"/>
      <c r="M420" s="65"/>
      <c r="N420" s="9"/>
      <c r="O420" s="9"/>
      <c r="P420" s="43" t="str">
        <f t="shared" si="2"/>
        <v/>
      </c>
      <c r="Q420" s="32" t="str">
        <f t="shared" si="3"/>
        <v/>
      </c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2.0" customHeight="1">
      <c r="A421" s="10"/>
      <c r="B421" s="3"/>
      <c r="C421" s="9"/>
      <c r="D421" s="8"/>
      <c r="E421" s="8"/>
      <c r="F421" s="38"/>
      <c r="G421" s="39"/>
      <c r="H421" s="49"/>
      <c r="I421" s="30"/>
      <c r="J421" s="30"/>
      <c r="K421" s="29"/>
      <c r="L421" s="64"/>
      <c r="M421" s="65"/>
      <c r="N421" s="9"/>
      <c r="O421" s="9"/>
      <c r="P421" s="43" t="str">
        <f t="shared" si="2"/>
        <v/>
      </c>
      <c r="Q421" s="32" t="str">
        <f t="shared" si="3"/>
        <v/>
      </c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2.0" customHeight="1">
      <c r="A422" s="10"/>
      <c r="B422" s="3"/>
      <c r="C422" s="9"/>
      <c r="D422" s="8"/>
      <c r="E422" s="8"/>
      <c r="F422" s="38"/>
      <c r="G422" s="39"/>
      <c r="H422" s="49"/>
      <c r="I422" s="30"/>
      <c r="J422" s="30"/>
      <c r="K422" s="29"/>
      <c r="L422" s="64"/>
      <c r="M422" s="65"/>
      <c r="N422" s="9"/>
      <c r="O422" s="9"/>
      <c r="P422" s="43" t="str">
        <f t="shared" si="2"/>
        <v/>
      </c>
      <c r="Q422" s="32" t="str">
        <f t="shared" si="3"/>
        <v/>
      </c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2.0" customHeight="1">
      <c r="A423" s="10"/>
      <c r="B423" s="3"/>
      <c r="C423" s="9"/>
      <c r="D423" s="8"/>
      <c r="E423" s="8"/>
      <c r="F423" s="38"/>
      <c r="G423" s="39"/>
      <c r="H423" s="49"/>
      <c r="I423" s="30"/>
      <c r="J423" s="30"/>
      <c r="K423" s="29"/>
      <c r="L423" s="64"/>
      <c r="M423" s="65"/>
      <c r="N423" s="9"/>
      <c r="O423" s="9"/>
      <c r="P423" s="43" t="str">
        <f t="shared" si="2"/>
        <v/>
      </c>
      <c r="Q423" s="32" t="str">
        <f t="shared" si="3"/>
        <v/>
      </c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2.0" customHeight="1">
      <c r="A424" s="10"/>
      <c r="B424" s="3"/>
      <c r="C424" s="9"/>
      <c r="D424" s="8"/>
      <c r="E424" s="8"/>
      <c r="F424" s="38"/>
      <c r="G424" s="39"/>
      <c r="H424" s="49"/>
      <c r="I424" s="30"/>
      <c r="J424" s="30"/>
      <c r="K424" s="29"/>
      <c r="L424" s="64"/>
      <c r="M424" s="65"/>
      <c r="N424" s="9"/>
      <c r="O424" s="9"/>
      <c r="P424" s="43" t="str">
        <f t="shared" si="2"/>
        <v/>
      </c>
      <c r="Q424" s="32" t="str">
        <f t="shared" si="3"/>
        <v/>
      </c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2.0" customHeight="1">
      <c r="A425" s="10"/>
      <c r="B425" s="3"/>
      <c r="C425" s="9"/>
      <c r="D425" s="8"/>
      <c r="E425" s="8"/>
      <c r="F425" s="38"/>
      <c r="G425" s="39"/>
      <c r="H425" s="49"/>
      <c r="I425" s="30"/>
      <c r="J425" s="30"/>
      <c r="K425" s="29"/>
      <c r="L425" s="64"/>
      <c r="M425" s="65"/>
      <c r="N425" s="9"/>
      <c r="O425" s="9"/>
      <c r="P425" s="43" t="str">
        <f t="shared" si="2"/>
        <v/>
      </c>
      <c r="Q425" s="32" t="str">
        <f t="shared" si="3"/>
        <v/>
      </c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2.0" customHeight="1">
      <c r="A426" s="10"/>
      <c r="B426" s="3"/>
      <c r="C426" s="9"/>
      <c r="D426" s="8"/>
      <c r="E426" s="8"/>
      <c r="F426" s="38"/>
      <c r="G426" s="39"/>
      <c r="H426" s="49"/>
      <c r="I426" s="30"/>
      <c r="J426" s="30"/>
      <c r="K426" s="29"/>
      <c r="L426" s="64"/>
      <c r="M426" s="65"/>
      <c r="N426" s="9"/>
      <c r="O426" s="9"/>
      <c r="P426" s="43" t="str">
        <f t="shared" si="2"/>
        <v/>
      </c>
      <c r="Q426" s="32" t="str">
        <f t="shared" si="3"/>
        <v/>
      </c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2.0" customHeight="1">
      <c r="A427" s="10"/>
      <c r="B427" s="3"/>
      <c r="C427" s="9"/>
      <c r="D427" s="8"/>
      <c r="E427" s="8"/>
      <c r="F427" s="38"/>
      <c r="G427" s="39"/>
      <c r="H427" s="49"/>
      <c r="I427" s="30"/>
      <c r="J427" s="30"/>
      <c r="K427" s="29"/>
      <c r="L427" s="64"/>
      <c r="M427" s="65"/>
      <c r="N427" s="9"/>
      <c r="O427" s="9"/>
      <c r="P427" s="43" t="str">
        <f t="shared" si="2"/>
        <v/>
      </c>
      <c r="Q427" s="32" t="str">
        <f t="shared" si="3"/>
        <v/>
      </c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2.0" customHeight="1">
      <c r="A428" s="10"/>
      <c r="B428" s="3"/>
      <c r="C428" s="9"/>
      <c r="D428" s="8"/>
      <c r="E428" s="8"/>
      <c r="F428" s="38"/>
      <c r="G428" s="39"/>
      <c r="H428" s="49"/>
      <c r="I428" s="30"/>
      <c r="J428" s="30"/>
      <c r="K428" s="29"/>
      <c r="L428" s="64"/>
      <c r="M428" s="65"/>
      <c r="N428" s="9"/>
      <c r="O428" s="9"/>
      <c r="P428" s="43" t="str">
        <f t="shared" si="2"/>
        <v/>
      </c>
      <c r="Q428" s="32" t="str">
        <f t="shared" si="3"/>
        <v/>
      </c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2.0" customHeight="1">
      <c r="A429" s="10"/>
      <c r="B429" s="3"/>
      <c r="C429" s="9"/>
      <c r="D429" s="8"/>
      <c r="E429" s="8"/>
      <c r="F429" s="38"/>
      <c r="G429" s="39"/>
      <c r="H429" s="49"/>
      <c r="I429" s="30"/>
      <c r="J429" s="30"/>
      <c r="K429" s="29"/>
      <c r="L429" s="64"/>
      <c r="M429" s="65"/>
      <c r="N429" s="9"/>
      <c r="O429" s="9"/>
      <c r="P429" s="43" t="str">
        <f t="shared" si="2"/>
        <v/>
      </c>
      <c r="Q429" s="32" t="str">
        <f t="shared" si="3"/>
        <v/>
      </c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2.0" customHeight="1">
      <c r="A430" s="10"/>
      <c r="B430" s="3"/>
      <c r="C430" s="9"/>
      <c r="D430" s="8"/>
      <c r="E430" s="8"/>
      <c r="F430" s="38"/>
      <c r="G430" s="39"/>
      <c r="H430" s="49"/>
      <c r="I430" s="30"/>
      <c r="J430" s="30"/>
      <c r="K430" s="29"/>
      <c r="L430" s="64"/>
      <c r="M430" s="65"/>
      <c r="N430" s="9"/>
      <c r="O430" s="9"/>
      <c r="P430" s="43" t="str">
        <f t="shared" si="2"/>
        <v/>
      </c>
      <c r="Q430" s="32" t="str">
        <f t="shared" si="3"/>
        <v/>
      </c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2.0" customHeight="1">
      <c r="A431" s="10"/>
      <c r="B431" s="3"/>
      <c r="C431" s="9"/>
      <c r="D431" s="8"/>
      <c r="E431" s="8"/>
      <c r="F431" s="38"/>
      <c r="G431" s="39"/>
      <c r="H431" s="49"/>
      <c r="I431" s="30"/>
      <c r="J431" s="30"/>
      <c r="K431" s="29"/>
      <c r="L431" s="64"/>
      <c r="M431" s="65"/>
      <c r="N431" s="9"/>
      <c r="O431" s="9"/>
      <c r="P431" s="43" t="str">
        <f t="shared" si="2"/>
        <v/>
      </c>
      <c r="Q431" s="32" t="str">
        <f t="shared" si="3"/>
        <v/>
      </c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2.0" customHeight="1">
      <c r="A432" s="10"/>
      <c r="B432" s="3"/>
      <c r="C432" s="9"/>
      <c r="D432" s="8"/>
      <c r="E432" s="8"/>
      <c r="F432" s="38"/>
      <c r="G432" s="39"/>
      <c r="H432" s="49"/>
      <c r="I432" s="30"/>
      <c r="J432" s="30"/>
      <c r="K432" s="29"/>
      <c r="L432" s="64"/>
      <c r="M432" s="65"/>
      <c r="N432" s="9"/>
      <c r="O432" s="9"/>
      <c r="P432" s="43" t="str">
        <f t="shared" si="2"/>
        <v/>
      </c>
      <c r="Q432" s="32" t="str">
        <f t="shared" si="3"/>
        <v/>
      </c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2.0" customHeight="1">
      <c r="A433" s="10"/>
      <c r="B433" s="3"/>
      <c r="C433" s="9"/>
      <c r="D433" s="8"/>
      <c r="E433" s="8"/>
      <c r="F433" s="38"/>
      <c r="G433" s="39"/>
      <c r="H433" s="49"/>
      <c r="I433" s="30"/>
      <c r="J433" s="30"/>
      <c r="K433" s="29"/>
      <c r="L433" s="64"/>
      <c r="M433" s="65"/>
      <c r="N433" s="9"/>
      <c r="O433" s="9"/>
      <c r="P433" s="43" t="str">
        <f t="shared" si="2"/>
        <v/>
      </c>
      <c r="Q433" s="32" t="str">
        <f t="shared" si="3"/>
        <v/>
      </c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2.0" customHeight="1">
      <c r="A434" s="10"/>
      <c r="B434" s="3"/>
      <c r="C434" s="9"/>
      <c r="D434" s="8"/>
      <c r="E434" s="8"/>
      <c r="F434" s="38"/>
      <c r="G434" s="39"/>
      <c r="H434" s="49"/>
      <c r="I434" s="30"/>
      <c r="J434" s="30"/>
      <c r="K434" s="29"/>
      <c r="L434" s="64"/>
      <c r="M434" s="65"/>
      <c r="N434" s="9"/>
      <c r="O434" s="9"/>
      <c r="P434" s="43" t="str">
        <f t="shared" si="2"/>
        <v/>
      </c>
      <c r="Q434" s="32" t="str">
        <f t="shared" si="3"/>
        <v/>
      </c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2.0" customHeight="1">
      <c r="A435" s="10"/>
      <c r="B435" s="3"/>
      <c r="C435" s="9"/>
      <c r="D435" s="8"/>
      <c r="E435" s="8"/>
      <c r="F435" s="38"/>
      <c r="G435" s="39"/>
      <c r="H435" s="49"/>
      <c r="I435" s="30"/>
      <c r="J435" s="30"/>
      <c r="K435" s="29"/>
      <c r="L435" s="64"/>
      <c r="M435" s="65"/>
      <c r="N435" s="9"/>
      <c r="O435" s="9"/>
      <c r="P435" s="43" t="str">
        <f t="shared" si="2"/>
        <v/>
      </c>
      <c r="Q435" s="32" t="str">
        <f t="shared" si="3"/>
        <v/>
      </c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2.0" customHeight="1">
      <c r="A436" s="10"/>
      <c r="B436" s="3"/>
      <c r="C436" s="9"/>
      <c r="D436" s="8"/>
      <c r="E436" s="8"/>
      <c r="F436" s="38"/>
      <c r="G436" s="39"/>
      <c r="H436" s="49"/>
      <c r="I436" s="30"/>
      <c r="J436" s="30"/>
      <c r="K436" s="29"/>
      <c r="L436" s="64"/>
      <c r="M436" s="65"/>
      <c r="N436" s="9"/>
      <c r="O436" s="9"/>
      <c r="P436" s="43" t="str">
        <f t="shared" si="2"/>
        <v/>
      </c>
      <c r="Q436" s="32" t="str">
        <f t="shared" si="3"/>
        <v/>
      </c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2.0" customHeight="1">
      <c r="A437" s="10"/>
      <c r="B437" s="3"/>
      <c r="C437" s="9"/>
      <c r="D437" s="8"/>
      <c r="E437" s="8"/>
      <c r="F437" s="38"/>
      <c r="G437" s="39"/>
      <c r="H437" s="49"/>
      <c r="I437" s="30"/>
      <c r="J437" s="30"/>
      <c r="K437" s="29"/>
      <c r="L437" s="64"/>
      <c r="M437" s="65"/>
      <c r="N437" s="9"/>
      <c r="O437" s="9"/>
      <c r="P437" s="43" t="str">
        <f t="shared" si="2"/>
        <v/>
      </c>
      <c r="Q437" s="32" t="str">
        <f t="shared" si="3"/>
        <v/>
      </c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2.0" customHeight="1">
      <c r="A438" s="10"/>
      <c r="B438" s="3"/>
      <c r="C438" s="9"/>
      <c r="D438" s="8"/>
      <c r="E438" s="8"/>
      <c r="F438" s="38"/>
      <c r="G438" s="39"/>
      <c r="H438" s="49"/>
      <c r="I438" s="30"/>
      <c r="J438" s="30"/>
      <c r="K438" s="29"/>
      <c r="L438" s="64"/>
      <c r="M438" s="65"/>
      <c r="N438" s="9"/>
      <c r="O438" s="9"/>
      <c r="P438" s="43" t="str">
        <f t="shared" si="2"/>
        <v/>
      </c>
      <c r="Q438" s="32" t="str">
        <f t="shared" si="3"/>
        <v/>
      </c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2.0" customHeight="1">
      <c r="A439" s="10"/>
      <c r="B439" s="3"/>
      <c r="C439" s="9"/>
      <c r="D439" s="8"/>
      <c r="E439" s="8"/>
      <c r="F439" s="38"/>
      <c r="G439" s="39"/>
      <c r="H439" s="49"/>
      <c r="I439" s="30"/>
      <c r="J439" s="30"/>
      <c r="K439" s="29"/>
      <c r="L439" s="64"/>
      <c r="M439" s="65"/>
      <c r="N439" s="9"/>
      <c r="O439" s="9"/>
      <c r="P439" s="43" t="str">
        <f t="shared" si="2"/>
        <v/>
      </c>
      <c r="Q439" s="32" t="str">
        <f t="shared" si="3"/>
        <v/>
      </c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2.0" customHeight="1">
      <c r="A440" s="10"/>
      <c r="B440" s="3"/>
      <c r="C440" s="9"/>
      <c r="D440" s="8"/>
      <c r="E440" s="8"/>
      <c r="F440" s="38"/>
      <c r="G440" s="39"/>
      <c r="H440" s="49"/>
      <c r="I440" s="30"/>
      <c r="J440" s="30"/>
      <c r="K440" s="29"/>
      <c r="L440" s="64"/>
      <c r="M440" s="65"/>
      <c r="N440" s="9"/>
      <c r="O440" s="9"/>
      <c r="P440" s="43" t="str">
        <f t="shared" si="2"/>
        <v/>
      </c>
      <c r="Q440" s="32" t="str">
        <f t="shared" si="3"/>
        <v/>
      </c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2.0" customHeight="1">
      <c r="A441" s="10"/>
      <c r="B441" s="3"/>
      <c r="C441" s="9"/>
      <c r="D441" s="8"/>
      <c r="E441" s="8"/>
      <c r="F441" s="38"/>
      <c r="G441" s="39"/>
      <c r="H441" s="49"/>
      <c r="I441" s="30"/>
      <c r="J441" s="30"/>
      <c r="K441" s="29"/>
      <c r="L441" s="64"/>
      <c r="M441" s="65"/>
      <c r="N441" s="9"/>
      <c r="O441" s="9"/>
      <c r="P441" s="43" t="str">
        <f t="shared" si="2"/>
        <v/>
      </c>
      <c r="Q441" s="32" t="str">
        <f t="shared" si="3"/>
        <v/>
      </c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2.0" customHeight="1">
      <c r="A442" s="10"/>
      <c r="B442" s="3"/>
      <c r="C442" s="9"/>
      <c r="D442" s="8"/>
      <c r="E442" s="8"/>
      <c r="F442" s="38"/>
      <c r="G442" s="39"/>
      <c r="H442" s="49"/>
      <c r="I442" s="30"/>
      <c r="J442" s="30"/>
      <c r="K442" s="29"/>
      <c r="L442" s="64"/>
      <c r="M442" s="65"/>
      <c r="N442" s="9"/>
      <c r="O442" s="9"/>
      <c r="P442" s="43" t="str">
        <f t="shared" si="2"/>
        <v/>
      </c>
      <c r="Q442" s="32" t="str">
        <f t="shared" si="3"/>
        <v/>
      </c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2.0" customHeight="1">
      <c r="A443" s="10"/>
      <c r="B443" s="3"/>
      <c r="C443" s="9"/>
      <c r="D443" s="8"/>
      <c r="E443" s="8"/>
      <c r="F443" s="38"/>
      <c r="G443" s="39"/>
      <c r="H443" s="49"/>
      <c r="I443" s="30"/>
      <c r="J443" s="30"/>
      <c r="K443" s="29"/>
      <c r="L443" s="64"/>
      <c r="M443" s="65"/>
      <c r="N443" s="9"/>
      <c r="O443" s="9"/>
      <c r="P443" s="43" t="str">
        <f t="shared" si="2"/>
        <v/>
      </c>
      <c r="Q443" s="32" t="str">
        <f t="shared" si="3"/>
        <v/>
      </c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2.0" customHeight="1">
      <c r="A444" s="10"/>
      <c r="B444" s="3"/>
      <c r="C444" s="9"/>
      <c r="D444" s="8"/>
      <c r="E444" s="8"/>
      <c r="F444" s="38"/>
      <c r="G444" s="39"/>
      <c r="H444" s="49"/>
      <c r="I444" s="30"/>
      <c r="J444" s="30"/>
      <c r="K444" s="29"/>
      <c r="L444" s="64"/>
      <c r="M444" s="65"/>
      <c r="N444" s="9"/>
      <c r="O444" s="9"/>
      <c r="P444" s="43" t="str">
        <f t="shared" si="2"/>
        <v/>
      </c>
      <c r="Q444" s="32" t="str">
        <f t="shared" si="3"/>
        <v/>
      </c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2.0" customHeight="1">
      <c r="A445" s="10"/>
      <c r="B445" s="3"/>
      <c r="C445" s="9"/>
      <c r="D445" s="8"/>
      <c r="E445" s="8"/>
      <c r="F445" s="38"/>
      <c r="G445" s="39"/>
      <c r="H445" s="49"/>
      <c r="I445" s="30"/>
      <c r="J445" s="30"/>
      <c r="K445" s="29"/>
      <c r="L445" s="64"/>
      <c r="M445" s="65"/>
      <c r="N445" s="9"/>
      <c r="O445" s="9"/>
      <c r="P445" s="43" t="str">
        <f t="shared" si="2"/>
        <v/>
      </c>
      <c r="Q445" s="32" t="str">
        <f t="shared" si="3"/>
        <v/>
      </c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2.0" customHeight="1">
      <c r="A446" s="10"/>
      <c r="B446" s="3"/>
      <c r="C446" s="9"/>
      <c r="D446" s="8"/>
      <c r="E446" s="8"/>
      <c r="F446" s="38"/>
      <c r="G446" s="39"/>
      <c r="H446" s="49"/>
      <c r="I446" s="30"/>
      <c r="J446" s="30"/>
      <c r="K446" s="29"/>
      <c r="L446" s="64"/>
      <c r="M446" s="65"/>
      <c r="N446" s="9"/>
      <c r="O446" s="9"/>
      <c r="P446" s="43" t="str">
        <f t="shared" si="2"/>
        <v/>
      </c>
      <c r="Q446" s="32" t="str">
        <f t="shared" si="3"/>
        <v/>
      </c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2.0" customHeight="1">
      <c r="A447" s="10"/>
      <c r="B447" s="3"/>
      <c r="C447" s="9"/>
      <c r="D447" s="8"/>
      <c r="E447" s="8"/>
      <c r="F447" s="38"/>
      <c r="G447" s="39"/>
      <c r="H447" s="49"/>
      <c r="I447" s="30"/>
      <c r="J447" s="30"/>
      <c r="K447" s="29"/>
      <c r="L447" s="64"/>
      <c r="M447" s="65"/>
      <c r="N447" s="9"/>
      <c r="O447" s="9"/>
      <c r="P447" s="43" t="str">
        <f t="shared" si="2"/>
        <v/>
      </c>
      <c r="Q447" s="32" t="str">
        <f t="shared" si="3"/>
        <v/>
      </c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2.0" customHeight="1">
      <c r="A448" s="10"/>
      <c r="B448" s="3"/>
      <c r="C448" s="9"/>
      <c r="D448" s="8"/>
      <c r="E448" s="8"/>
      <c r="F448" s="38"/>
      <c r="G448" s="39"/>
      <c r="H448" s="49"/>
      <c r="I448" s="30"/>
      <c r="J448" s="30"/>
      <c r="K448" s="29"/>
      <c r="L448" s="64"/>
      <c r="M448" s="65"/>
      <c r="N448" s="9"/>
      <c r="O448" s="9"/>
      <c r="P448" s="43" t="str">
        <f t="shared" si="2"/>
        <v/>
      </c>
      <c r="Q448" s="32" t="str">
        <f t="shared" si="3"/>
        <v/>
      </c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2.0" customHeight="1">
      <c r="A449" s="10"/>
      <c r="B449" s="3"/>
      <c r="C449" s="9"/>
      <c r="D449" s="8"/>
      <c r="E449" s="8"/>
      <c r="F449" s="38"/>
      <c r="G449" s="39"/>
      <c r="H449" s="49"/>
      <c r="I449" s="30"/>
      <c r="J449" s="30"/>
      <c r="K449" s="29"/>
      <c r="L449" s="64"/>
      <c r="M449" s="65"/>
      <c r="N449" s="9"/>
      <c r="O449" s="9"/>
      <c r="P449" s="43" t="str">
        <f t="shared" si="2"/>
        <v/>
      </c>
      <c r="Q449" s="32" t="str">
        <f t="shared" si="3"/>
        <v/>
      </c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2.0" customHeight="1">
      <c r="A450" s="10"/>
      <c r="B450" s="3"/>
      <c r="C450" s="9"/>
      <c r="D450" s="8"/>
      <c r="E450" s="8"/>
      <c r="F450" s="38"/>
      <c r="G450" s="39"/>
      <c r="H450" s="49"/>
      <c r="I450" s="30"/>
      <c r="J450" s="30"/>
      <c r="K450" s="29"/>
      <c r="L450" s="64"/>
      <c r="M450" s="65"/>
      <c r="N450" s="9"/>
      <c r="O450" s="9"/>
      <c r="P450" s="43" t="str">
        <f t="shared" si="2"/>
        <v/>
      </c>
      <c r="Q450" s="32" t="str">
        <f t="shared" si="3"/>
        <v/>
      </c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2.0" customHeight="1">
      <c r="A451" s="10"/>
      <c r="B451" s="3"/>
      <c r="C451" s="9"/>
      <c r="D451" s="8"/>
      <c r="E451" s="8"/>
      <c r="F451" s="38"/>
      <c r="G451" s="39"/>
      <c r="H451" s="49"/>
      <c r="I451" s="30"/>
      <c r="J451" s="30"/>
      <c r="K451" s="29"/>
      <c r="L451" s="64"/>
      <c r="M451" s="65"/>
      <c r="N451" s="9"/>
      <c r="O451" s="9"/>
      <c r="P451" s="43" t="str">
        <f t="shared" si="2"/>
        <v/>
      </c>
      <c r="Q451" s="32" t="str">
        <f t="shared" si="3"/>
        <v/>
      </c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2.0" customHeight="1">
      <c r="A452" s="10"/>
      <c r="B452" s="3"/>
      <c r="C452" s="9"/>
      <c r="D452" s="8"/>
      <c r="E452" s="8"/>
      <c r="F452" s="38"/>
      <c r="G452" s="39"/>
      <c r="H452" s="49"/>
      <c r="I452" s="30"/>
      <c r="J452" s="30"/>
      <c r="K452" s="29"/>
      <c r="L452" s="64"/>
      <c r="M452" s="65"/>
      <c r="N452" s="9"/>
      <c r="O452" s="9"/>
      <c r="P452" s="43" t="str">
        <f t="shared" si="2"/>
        <v/>
      </c>
      <c r="Q452" s="32" t="str">
        <f t="shared" si="3"/>
        <v/>
      </c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2.0" customHeight="1">
      <c r="A453" s="10"/>
      <c r="B453" s="3"/>
      <c r="C453" s="9"/>
      <c r="D453" s="8"/>
      <c r="E453" s="8"/>
      <c r="F453" s="38"/>
      <c r="G453" s="39"/>
      <c r="H453" s="49"/>
      <c r="I453" s="30"/>
      <c r="J453" s="30"/>
      <c r="K453" s="29"/>
      <c r="L453" s="64"/>
      <c r="M453" s="65"/>
      <c r="N453" s="9"/>
      <c r="O453" s="9"/>
      <c r="P453" s="43" t="str">
        <f t="shared" si="2"/>
        <v/>
      </c>
      <c r="Q453" s="32" t="str">
        <f t="shared" si="3"/>
        <v/>
      </c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2.0" customHeight="1">
      <c r="A454" s="10"/>
      <c r="B454" s="3"/>
      <c r="C454" s="9"/>
      <c r="D454" s="8"/>
      <c r="E454" s="8"/>
      <c r="F454" s="38"/>
      <c r="G454" s="39"/>
      <c r="H454" s="49"/>
      <c r="I454" s="30"/>
      <c r="J454" s="30"/>
      <c r="K454" s="29"/>
      <c r="L454" s="64"/>
      <c r="M454" s="65"/>
      <c r="N454" s="9"/>
      <c r="O454" s="9"/>
      <c r="P454" s="43" t="str">
        <f t="shared" si="2"/>
        <v/>
      </c>
      <c r="Q454" s="32" t="str">
        <f t="shared" si="3"/>
        <v/>
      </c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2.0" customHeight="1">
      <c r="A455" s="10"/>
      <c r="B455" s="3"/>
      <c r="C455" s="9"/>
      <c r="D455" s="8"/>
      <c r="E455" s="8"/>
      <c r="F455" s="38"/>
      <c r="G455" s="39"/>
      <c r="H455" s="49"/>
      <c r="I455" s="30"/>
      <c r="J455" s="30"/>
      <c r="K455" s="29"/>
      <c r="L455" s="64"/>
      <c r="M455" s="65"/>
      <c r="N455" s="9"/>
      <c r="O455" s="9"/>
      <c r="P455" s="43" t="str">
        <f t="shared" si="2"/>
        <v/>
      </c>
      <c r="Q455" s="32" t="str">
        <f t="shared" si="3"/>
        <v/>
      </c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2.0" customHeight="1">
      <c r="A456" s="10"/>
      <c r="B456" s="3"/>
      <c r="C456" s="9"/>
      <c r="D456" s="8"/>
      <c r="E456" s="8"/>
      <c r="F456" s="38"/>
      <c r="G456" s="39"/>
      <c r="H456" s="49"/>
      <c r="I456" s="30"/>
      <c r="J456" s="30"/>
      <c r="K456" s="29"/>
      <c r="L456" s="64"/>
      <c r="M456" s="65"/>
      <c r="N456" s="9"/>
      <c r="O456" s="9"/>
      <c r="P456" s="43" t="str">
        <f t="shared" si="2"/>
        <v/>
      </c>
      <c r="Q456" s="32" t="str">
        <f t="shared" si="3"/>
        <v/>
      </c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2.0" customHeight="1">
      <c r="A457" s="10"/>
      <c r="B457" s="3"/>
      <c r="C457" s="9"/>
      <c r="D457" s="8"/>
      <c r="E457" s="8"/>
      <c r="F457" s="38"/>
      <c r="G457" s="39"/>
      <c r="H457" s="49"/>
      <c r="I457" s="30"/>
      <c r="J457" s="30"/>
      <c r="K457" s="29"/>
      <c r="L457" s="64"/>
      <c r="M457" s="65"/>
      <c r="N457" s="9"/>
      <c r="O457" s="9"/>
      <c r="P457" s="43" t="str">
        <f t="shared" si="2"/>
        <v/>
      </c>
      <c r="Q457" s="32" t="str">
        <f t="shared" si="3"/>
        <v/>
      </c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2.0" customHeight="1">
      <c r="A458" s="10"/>
      <c r="B458" s="3"/>
      <c r="C458" s="9"/>
      <c r="D458" s="8"/>
      <c r="E458" s="8"/>
      <c r="F458" s="38"/>
      <c r="G458" s="39"/>
      <c r="H458" s="49"/>
      <c r="I458" s="30"/>
      <c r="J458" s="30"/>
      <c r="K458" s="29"/>
      <c r="L458" s="64"/>
      <c r="M458" s="65"/>
      <c r="N458" s="9"/>
      <c r="O458" s="9"/>
      <c r="P458" s="43" t="str">
        <f t="shared" si="2"/>
        <v/>
      </c>
      <c r="Q458" s="32" t="str">
        <f t="shared" si="3"/>
        <v/>
      </c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2.0" customHeight="1">
      <c r="A459" s="10"/>
      <c r="B459" s="3"/>
      <c r="C459" s="9"/>
      <c r="D459" s="8"/>
      <c r="E459" s="8"/>
      <c r="F459" s="38"/>
      <c r="G459" s="190"/>
      <c r="H459" s="40"/>
      <c r="I459" s="47"/>
      <c r="J459" s="47"/>
      <c r="K459" s="29"/>
      <c r="L459" s="64"/>
      <c r="M459" s="65"/>
      <c r="N459" s="9"/>
      <c r="O459" s="9"/>
      <c r="P459" s="43" t="str">
        <f t="shared" si="2"/>
        <v/>
      </c>
      <c r="Q459" s="32" t="str">
        <f t="shared" si="3"/>
        <v/>
      </c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2.0" customHeight="1">
      <c r="A460" s="10"/>
      <c r="B460" s="3"/>
      <c r="C460" s="9"/>
      <c r="D460" s="8"/>
      <c r="E460" s="8"/>
      <c r="F460" s="38"/>
      <c r="G460" s="39"/>
      <c r="H460" s="49"/>
      <c r="I460" s="30"/>
      <c r="J460" s="30"/>
      <c r="K460" s="29"/>
      <c r="L460" s="64"/>
      <c r="M460" s="65"/>
      <c r="N460" s="9"/>
      <c r="O460" s="9"/>
      <c r="P460" s="43" t="str">
        <f t="shared" si="2"/>
        <v/>
      </c>
      <c r="Q460" s="32" t="str">
        <f t="shared" si="3"/>
        <v/>
      </c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2.0" customHeight="1">
      <c r="A461" s="10"/>
      <c r="B461" s="3"/>
      <c r="C461" s="9"/>
      <c r="D461" s="8"/>
      <c r="E461" s="8"/>
      <c r="F461" s="38"/>
      <c r="G461" s="39"/>
      <c r="H461" s="49"/>
      <c r="I461" s="30"/>
      <c r="J461" s="30"/>
      <c r="K461" s="29"/>
      <c r="L461" s="64"/>
      <c r="M461" s="65"/>
      <c r="N461" s="9"/>
      <c r="O461" s="9"/>
      <c r="P461" s="43" t="str">
        <f t="shared" si="2"/>
        <v/>
      </c>
      <c r="Q461" s="32" t="str">
        <f t="shared" si="3"/>
        <v/>
      </c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2.0" customHeight="1">
      <c r="A462" s="10"/>
      <c r="B462" s="3"/>
      <c r="C462" s="9"/>
      <c r="D462" s="8"/>
      <c r="E462" s="8"/>
      <c r="F462" s="38"/>
      <c r="G462" s="39"/>
      <c r="H462" s="49"/>
      <c r="I462" s="30"/>
      <c r="J462" s="30"/>
      <c r="K462" s="29"/>
      <c r="L462" s="64"/>
      <c r="M462" s="65"/>
      <c r="N462" s="9"/>
      <c r="O462" s="9"/>
      <c r="P462" s="43" t="str">
        <f t="shared" si="2"/>
        <v/>
      </c>
      <c r="Q462" s="32" t="str">
        <f t="shared" si="3"/>
        <v/>
      </c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2.0" customHeight="1">
      <c r="A463" s="10"/>
      <c r="B463" s="3"/>
      <c r="C463" s="9"/>
      <c r="D463" s="8"/>
      <c r="E463" s="8"/>
      <c r="F463" s="38"/>
      <c r="G463" s="39"/>
      <c r="H463" s="49"/>
      <c r="I463" s="30"/>
      <c r="J463" s="30"/>
      <c r="K463" s="29"/>
      <c r="L463" s="64"/>
      <c r="M463" s="65"/>
      <c r="N463" s="9"/>
      <c r="O463" s="9"/>
      <c r="P463" s="43" t="str">
        <f t="shared" si="2"/>
        <v/>
      </c>
      <c r="Q463" s="32" t="str">
        <f t="shared" si="3"/>
        <v/>
      </c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2.0" customHeight="1">
      <c r="A464" s="10"/>
      <c r="B464" s="3"/>
      <c r="C464" s="9"/>
      <c r="D464" s="8"/>
      <c r="E464" s="8"/>
      <c r="F464" s="38"/>
      <c r="G464" s="39"/>
      <c r="H464" s="49"/>
      <c r="I464" s="30"/>
      <c r="J464" s="30"/>
      <c r="K464" s="29"/>
      <c r="L464" s="64"/>
      <c r="M464" s="65"/>
      <c r="N464" s="9"/>
      <c r="O464" s="9"/>
      <c r="P464" s="43" t="str">
        <f t="shared" si="2"/>
        <v/>
      </c>
      <c r="Q464" s="32" t="str">
        <f t="shared" si="3"/>
        <v/>
      </c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2.0" customHeight="1">
      <c r="A465" s="10"/>
      <c r="B465" s="3"/>
      <c r="C465" s="9"/>
      <c r="D465" s="8"/>
      <c r="E465" s="8"/>
      <c r="F465" s="38"/>
      <c r="G465" s="39"/>
      <c r="H465" s="49"/>
      <c r="I465" s="30"/>
      <c r="J465" s="30"/>
      <c r="K465" s="29"/>
      <c r="L465" s="64"/>
      <c r="M465" s="65"/>
      <c r="N465" s="9"/>
      <c r="O465" s="9"/>
      <c r="P465" s="43" t="str">
        <f t="shared" si="2"/>
        <v/>
      </c>
      <c r="Q465" s="32" t="str">
        <f t="shared" si="3"/>
        <v/>
      </c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2.0" customHeight="1">
      <c r="A466" s="10"/>
      <c r="B466" s="3"/>
      <c r="C466" s="9"/>
      <c r="D466" s="8"/>
      <c r="E466" s="8"/>
      <c r="F466" s="38"/>
      <c r="G466" s="39"/>
      <c r="H466" s="49"/>
      <c r="I466" s="30"/>
      <c r="J466" s="30"/>
      <c r="K466" s="29"/>
      <c r="L466" s="64"/>
      <c r="M466" s="65"/>
      <c r="N466" s="9"/>
      <c r="O466" s="9"/>
      <c r="P466" s="43" t="str">
        <f t="shared" si="2"/>
        <v/>
      </c>
      <c r="Q466" s="32" t="str">
        <f t="shared" si="3"/>
        <v/>
      </c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2.0" customHeight="1">
      <c r="A467" s="10"/>
      <c r="B467" s="3"/>
      <c r="C467" s="9"/>
      <c r="D467" s="8"/>
      <c r="E467" s="8"/>
      <c r="F467" s="38"/>
      <c r="G467" s="39"/>
      <c r="H467" s="40"/>
      <c r="I467" s="47"/>
      <c r="J467" s="47"/>
      <c r="K467" s="29"/>
      <c r="L467" s="64"/>
      <c r="M467" s="65"/>
      <c r="N467" s="9"/>
      <c r="O467" s="9"/>
      <c r="P467" s="43" t="str">
        <f t="shared" si="2"/>
        <v/>
      </c>
      <c r="Q467" s="32" t="str">
        <f t="shared" si="3"/>
        <v/>
      </c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2.0" customHeight="1">
      <c r="A468" s="10"/>
      <c r="B468" s="3"/>
      <c r="C468" s="9"/>
      <c r="D468" s="8"/>
      <c r="E468" s="8"/>
      <c r="F468" s="38"/>
      <c r="G468" s="39"/>
      <c r="H468" s="49"/>
      <c r="I468" s="30"/>
      <c r="J468" s="30"/>
      <c r="K468" s="29"/>
      <c r="L468" s="64"/>
      <c r="M468" s="65"/>
      <c r="N468" s="9"/>
      <c r="O468" s="9"/>
      <c r="P468" s="43" t="str">
        <f t="shared" si="2"/>
        <v/>
      </c>
      <c r="Q468" s="32" t="str">
        <f t="shared" si="3"/>
        <v/>
      </c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2.0" customHeight="1">
      <c r="A469" s="10"/>
      <c r="B469" s="3"/>
      <c r="C469" s="9"/>
      <c r="D469" s="8"/>
      <c r="E469" s="8"/>
      <c r="F469" s="38"/>
      <c r="G469" s="39"/>
      <c r="H469" s="49"/>
      <c r="I469" s="30"/>
      <c r="J469" s="30"/>
      <c r="K469" s="29"/>
      <c r="L469" s="64"/>
      <c r="M469" s="65"/>
      <c r="N469" s="9"/>
      <c r="O469" s="9"/>
      <c r="P469" s="43" t="str">
        <f t="shared" si="2"/>
        <v/>
      </c>
      <c r="Q469" s="32" t="str">
        <f t="shared" si="3"/>
        <v/>
      </c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2.0" customHeight="1">
      <c r="A470" s="10"/>
      <c r="B470" s="3"/>
      <c r="C470" s="9"/>
      <c r="D470" s="8"/>
      <c r="E470" s="8"/>
      <c r="F470" s="38"/>
      <c r="G470" s="39"/>
      <c r="H470" s="49"/>
      <c r="I470" s="30"/>
      <c r="J470" s="30"/>
      <c r="K470" s="29"/>
      <c r="L470" s="64"/>
      <c r="M470" s="65"/>
      <c r="N470" s="9"/>
      <c r="O470" s="9"/>
      <c r="P470" s="43" t="str">
        <f t="shared" si="2"/>
        <v/>
      </c>
      <c r="Q470" s="32" t="str">
        <f t="shared" si="3"/>
        <v/>
      </c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2.0" customHeight="1">
      <c r="A471" s="10"/>
      <c r="B471" s="3"/>
      <c r="C471" s="9"/>
      <c r="D471" s="8"/>
      <c r="E471" s="8"/>
      <c r="F471" s="38"/>
      <c r="G471" s="39"/>
      <c r="H471" s="49"/>
      <c r="I471" s="30"/>
      <c r="J471" s="30"/>
      <c r="K471" s="29"/>
      <c r="L471" s="64"/>
      <c r="M471" s="65"/>
      <c r="N471" s="9"/>
      <c r="O471" s="9"/>
      <c r="P471" s="43" t="str">
        <f t="shared" si="2"/>
        <v/>
      </c>
      <c r="Q471" s="32" t="str">
        <f t="shared" si="3"/>
        <v/>
      </c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2.0" customHeight="1">
      <c r="A472" s="10"/>
      <c r="B472" s="3"/>
      <c r="C472" s="9"/>
      <c r="D472" s="8"/>
      <c r="E472" s="8"/>
      <c r="F472" s="38"/>
      <c r="G472" s="39"/>
      <c r="H472" s="49"/>
      <c r="I472" s="30"/>
      <c r="J472" s="30"/>
      <c r="K472" s="29"/>
      <c r="L472" s="64"/>
      <c r="M472" s="65"/>
      <c r="N472" s="9"/>
      <c r="O472" s="9"/>
      <c r="P472" s="43" t="str">
        <f t="shared" si="2"/>
        <v/>
      </c>
      <c r="Q472" s="32" t="str">
        <f t="shared" si="3"/>
        <v/>
      </c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2.0" customHeight="1">
      <c r="A473" s="10"/>
      <c r="B473" s="3"/>
      <c r="C473" s="9"/>
      <c r="D473" s="8"/>
      <c r="E473" s="8"/>
      <c r="F473" s="38"/>
      <c r="G473" s="39"/>
      <c r="H473" s="49"/>
      <c r="I473" s="30"/>
      <c r="J473" s="30"/>
      <c r="K473" s="29"/>
      <c r="L473" s="64"/>
      <c r="M473" s="65"/>
      <c r="N473" s="9"/>
      <c r="O473" s="9"/>
      <c r="P473" s="43" t="str">
        <f t="shared" si="2"/>
        <v/>
      </c>
      <c r="Q473" s="32" t="str">
        <f t="shared" si="3"/>
        <v/>
      </c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2.0" customHeight="1">
      <c r="A474" s="10"/>
      <c r="B474" s="3"/>
      <c r="C474" s="9"/>
      <c r="D474" s="8"/>
      <c r="E474" s="8"/>
      <c r="F474" s="38"/>
      <c r="G474" s="39"/>
      <c r="H474" s="49"/>
      <c r="I474" s="30"/>
      <c r="J474" s="30"/>
      <c r="K474" s="29"/>
      <c r="L474" s="64"/>
      <c r="M474" s="65"/>
      <c r="N474" s="9"/>
      <c r="O474" s="9"/>
      <c r="P474" s="43" t="str">
        <f t="shared" si="2"/>
        <v/>
      </c>
      <c r="Q474" s="32" t="str">
        <f t="shared" si="3"/>
        <v/>
      </c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2.0" customHeight="1">
      <c r="A475" s="10"/>
      <c r="B475" s="3"/>
      <c r="C475" s="9"/>
      <c r="D475" s="8"/>
      <c r="E475" s="8"/>
      <c r="F475" s="38"/>
      <c r="G475" s="39"/>
      <c r="H475" s="49"/>
      <c r="I475" s="30"/>
      <c r="J475" s="30"/>
      <c r="K475" s="29"/>
      <c r="L475" s="64"/>
      <c r="M475" s="65"/>
      <c r="N475" s="9"/>
      <c r="O475" s="9"/>
      <c r="P475" s="43" t="str">
        <f t="shared" si="2"/>
        <v/>
      </c>
      <c r="Q475" s="32" t="str">
        <f t="shared" si="3"/>
        <v/>
      </c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2.0" customHeight="1">
      <c r="A476" s="10"/>
      <c r="B476" s="3"/>
      <c r="C476" s="9"/>
      <c r="D476" s="8"/>
      <c r="E476" s="8"/>
      <c r="F476" s="38"/>
      <c r="G476" s="39"/>
      <c r="H476" s="49"/>
      <c r="I476" s="30"/>
      <c r="J476" s="30"/>
      <c r="K476" s="29"/>
      <c r="L476" s="64"/>
      <c r="M476" s="65"/>
      <c r="N476" s="9"/>
      <c r="O476" s="9"/>
      <c r="P476" s="43" t="str">
        <f t="shared" si="2"/>
        <v/>
      </c>
      <c r="Q476" s="32" t="str">
        <f t="shared" si="3"/>
        <v/>
      </c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2.0" customHeight="1">
      <c r="A477" s="10"/>
      <c r="B477" s="3"/>
      <c r="C477" s="9"/>
      <c r="D477" s="8"/>
      <c r="E477" s="8"/>
      <c r="F477" s="38"/>
      <c r="G477" s="39"/>
      <c r="H477" s="49"/>
      <c r="I477" s="30"/>
      <c r="J477" s="30"/>
      <c r="K477" s="29"/>
      <c r="L477" s="64"/>
      <c r="M477" s="65"/>
      <c r="N477" s="9"/>
      <c r="O477" s="9"/>
      <c r="P477" s="43" t="str">
        <f t="shared" si="2"/>
        <v/>
      </c>
      <c r="Q477" s="32" t="str">
        <f t="shared" si="3"/>
        <v/>
      </c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2.0" customHeight="1">
      <c r="A478" s="10"/>
      <c r="B478" s="3"/>
      <c r="C478" s="9"/>
      <c r="D478" s="8"/>
      <c r="E478" s="8"/>
      <c r="F478" s="38"/>
      <c r="G478" s="39"/>
      <c r="H478" s="49"/>
      <c r="I478" s="30"/>
      <c r="J478" s="30"/>
      <c r="K478" s="29"/>
      <c r="L478" s="64"/>
      <c r="M478" s="65"/>
      <c r="N478" s="9"/>
      <c r="O478" s="9"/>
      <c r="P478" s="43" t="str">
        <f t="shared" si="2"/>
        <v/>
      </c>
      <c r="Q478" s="32" t="str">
        <f t="shared" si="3"/>
        <v/>
      </c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2.0" customHeight="1">
      <c r="A479" s="10"/>
      <c r="B479" s="3"/>
      <c r="C479" s="9"/>
      <c r="D479" s="8"/>
      <c r="E479" s="8"/>
      <c r="F479" s="38"/>
      <c r="G479" s="39"/>
      <c r="H479" s="49"/>
      <c r="I479" s="30"/>
      <c r="J479" s="30"/>
      <c r="K479" s="29"/>
      <c r="L479" s="64"/>
      <c r="M479" s="65"/>
      <c r="N479" s="9"/>
      <c r="O479" s="9"/>
      <c r="P479" s="43" t="str">
        <f t="shared" si="2"/>
        <v/>
      </c>
      <c r="Q479" s="32" t="str">
        <f t="shared" si="3"/>
        <v/>
      </c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2.75" customHeight="1">
      <c r="A480" s="10"/>
      <c r="B480" s="3"/>
      <c r="C480" s="9"/>
      <c r="D480" s="8"/>
      <c r="E480" s="8"/>
      <c r="F480" s="27"/>
      <c r="G480" s="39"/>
      <c r="H480" s="49"/>
      <c r="I480" s="192">
        <f>SUM(I6:I479)</f>
        <v>1894732.47</v>
      </c>
      <c r="J480" s="193"/>
      <c r="K480" s="193"/>
      <c r="L480" s="64"/>
      <c r="M480" s="65"/>
      <c r="N480" s="9"/>
      <c r="O480" s="9"/>
      <c r="P480" s="43" t="str">
        <f t="shared" si="2"/>
        <v/>
      </c>
      <c r="Q480" s="32" t="str">
        <f t="shared" si="3"/>
        <v/>
      </c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2.0" customHeight="1">
      <c r="A481" s="10"/>
      <c r="B481" s="3"/>
      <c r="C481" s="9"/>
      <c r="D481" s="8"/>
      <c r="E481" s="8"/>
      <c r="F481" s="10"/>
      <c r="G481" s="14"/>
      <c r="H481" s="10"/>
      <c r="I481" s="8"/>
      <c r="J481" s="8"/>
      <c r="K481" s="8"/>
      <c r="L481" s="64"/>
      <c r="M481" s="65"/>
      <c r="N481" s="9"/>
      <c r="O481" s="9"/>
      <c r="P481" s="43" t="str">
        <f t="shared" si="2"/>
        <v/>
      </c>
      <c r="Q481" s="32" t="str">
        <f t="shared" si="3"/>
        <v/>
      </c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2.0" customHeight="1">
      <c r="A482" s="10"/>
      <c r="B482" s="3"/>
      <c r="C482" s="9"/>
      <c r="D482" s="8"/>
      <c r="E482" s="8"/>
      <c r="F482" s="10"/>
      <c r="G482" s="14"/>
      <c r="H482" s="9"/>
      <c r="J482" s="9"/>
      <c r="K482" s="9"/>
      <c r="L482" s="64"/>
      <c r="M482" s="65"/>
      <c r="N482" s="9"/>
      <c r="O482" s="9"/>
      <c r="P482" s="194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2.0" customHeight="1">
      <c r="A483" s="10"/>
      <c r="B483" s="3"/>
      <c r="C483" s="9"/>
      <c r="D483" s="8"/>
      <c r="E483" s="8"/>
      <c r="F483" s="10"/>
      <c r="G483" s="14"/>
      <c r="H483" s="10"/>
      <c r="I483" s="8"/>
      <c r="J483" s="8"/>
      <c r="K483" s="8"/>
      <c r="L483" s="64"/>
      <c r="M483" s="65"/>
      <c r="N483" s="9"/>
      <c r="O483" s="9"/>
      <c r="P483" s="195">
        <f>SUM(P6:P482)</f>
        <v>105300</v>
      </c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2.0" customHeight="1">
      <c r="A484" s="10"/>
      <c r="B484" s="3"/>
      <c r="C484" s="9"/>
      <c r="D484" s="8"/>
      <c r="E484" s="8"/>
      <c r="F484" s="10"/>
      <c r="G484" s="14"/>
      <c r="H484" s="196">
        <f>E166-I480-L485</f>
        <v>98372.54</v>
      </c>
      <c r="I484" s="8"/>
      <c r="J484" s="8"/>
      <c r="K484" s="8"/>
      <c r="L484" s="64"/>
      <c r="M484" s="8"/>
      <c r="N484" s="9"/>
      <c r="O484" s="9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2.0" customHeight="1">
      <c r="A485" s="10"/>
      <c r="B485" s="3"/>
      <c r="C485" s="9"/>
      <c r="D485" s="8"/>
      <c r="E485" s="8"/>
      <c r="F485" s="10"/>
      <c r="G485" s="14"/>
      <c r="H485" s="10"/>
      <c r="I485" s="8"/>
      <c r="J485" s="8"/>
      <c r="K485" s="8"/>
      <c r="L485" s="64">
        <f>SUM(L6:L482)</f>
        <v>0</v>
      </c>
      <c r="M485" s="8"/>
      <c r="N485" s="9"/>
      <c r="O485" s="9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2.0" customHeight="1">
      <c r="A486" s="10"/>
      <c r="B486" s="3"/>
      <c r="C486" s="9"/>
      <c r="D486" s="8"/>
      <c r="E486" s="8"/>
      <c r="F486" s="10"/>
      <c r="G486" s="14"/>
      <c r="H486" s="10"/>
      <c r="I486" s="8"/>
      <c r="J486" s="8"/>
      <c r="K486" s="8"/>
      <c r="L486" s="9"/>
      <c r="M486" s="8"/>
      <c r="N486" s="9"/>
      <c r="O486" s="9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2.0" customHeight="1">
      <c r="A487" s="10"/>
      <c r="B487" s="3"/>
      <c r="C487" s="9"/>
      <c r="D487" s="8"/>
      <c r="E487" s="8"/>
      <c r="F487" s="10"/>
      <c r="G487" s="14"/>
      <c r="H487" s="10"/>
      <c r="I487" s="8"/>
      <c r="J487" s="8"/>
      <c r="K487" s="8"/>
      <c r="L487" s="9"/>
      <c r="M487" s="8"/>
      <c r="N487" s="9"/>
      <c r="O487" s="9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2.0" customHeight="1">
      <c r="A488" s="10"/>
      <c r="B488" s="3"/>
      <c r="C488" s="9"/>
      <c r="D488" s="8"/>
      <c r="E488" s="8"/>
      <c r="F488" s="10"/>
      <c r="G488" s="14"/>
      <c r="H488" s="10"/>
      <c r="I488" s="8"/>
      <c r="J488" s="8"/>
      <c r="K488" s="8"/>
      <c r="L488" s="9"/>
      <c r="M488" s="8"/>
      <c r="N488" s="9"/>
      <c r="O488" s="9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2.0" customHeight="1">
      <c r="A489" s="10"/>
      <c r="B489" s="3"/>
      <c r="C489" s="9"/>
      <c r="D489" s="8"/>
      <c r="E489" s="8"/>
      <c r="F489" s="10"/>
      <c r="G489" s="14"/>
      <c r="H489" s="10"/>
      <c r="I489" s="8"/>
      <c r="J489" s="8"/>
      <c r="K489" s="8"/>
      <c r="L489" s="9"/>
      <c r="M489" s="8"/>
      <c r="N489" s="9"/>
      <c r="O489" s="9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2.0" customHeight="1">
      <c r="A490" s="10"/>
      <c r="B490" s="3"/>
      <c r="C490" s="9"/>
      <c r="D490" s="8"/>
      <c r="E490" s="8"/>
      <c r="F490" s="10"/>
      <c r="G490" s="14"/>
      <c r="H490" s="10"/>
      <c r="I490" s="8"/>
      <c r="J490" s="8"/>
      <c r="K490" s="8"/>
      <c r="L490" s="9"/>
      <c r="M490" s="8"/>
      <c r="N490" s="9"/>
      <c r="O490" s="9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2.0" customHeight="1">
      <c r="A491" s="10"/>
      <c r="B491" s="3"/>
      <c r="C491" s="9"/>
      <c r="D491" s="8"/>
      <c r="E491" s="8"/>
      <c r="F491" s="10"/>
      <c r="G491" s="14"/>
      <c r="H491" s="10"/>
      <c r="I491" s="8"/>
      <c r="J491" s="8"/>
      <c r="K491" s="8"/>
      <c r="L491" s="9"/>
      <c r="M491" s="8"/>
      <c r="N491" s="9"/>
      <c r="O491" s="9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2.0" customHeight="1">
      <c r="A492" s="10"/>
      <c r="B492" s="3"/>
      <c r="C492" s="9"/>
      <c r="D492" s="8"/>
      <c r="E492" s="8"/>
      <c r="F492" s="10"/>
      <c r="G492" s="14"/>
      <c r="H492" s="10"/>
      <c r="I492" s="8"/>
      <c r="J492" s="8"/>
      <c r="K492" s="8"/>
      <c r="L492" s="9"/>
      <c r="M492" s="8"/>
      <c r="N492" s="9"/>
      <c r="O492" s="9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2.0" customHeight="1">
      <c r="A493" s="10"/>
      <c r="B493" s="3"/>
      <c r="C493" s="9"/>
      <c r="D493" s="8"/>
      <c r="E493" s="8"/>
      <c r="F493" s="10"/>
      <c r="G493" s="14"/>
      <c r="H493" s="10"/>
      <c r="I493" s="8"/>
      <c r="J493" s="8"/>
      <c r="K493" s="8"/>
      <c r="L493" s="9"/>
      <c r="M493" s="8"/>
      <c r="N493" s="9"/>
      <c r="O493" s="9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2.0" customHeight="1">
      <c r="A494" s="10"/>
      <c r="B494" s="3"/>
      <c r="C494" s="9"/>
      <c r="D494" s="8"/>
      <c r="E494" s="8"/>
      <c r="F494" s="10"/>
      <c r="G494" s="14"/>
      <c r="H494" s="10"/>
      <c r="I494" s="8"/>
      <c r="J494" s="8"/>
      <c r="K494" s="8"/>
      <c r="L494" s="9"/>
      <c r="M494" s="8"/>
      <c r="N494" s="9"/>
      <c r="O494" s="9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2.0" customHeight="1">
      <c r="A495" s="10"/>
      <c r="B495" s="3"/>
      <c r="C495" s="9"/>
      <c r="D495" s="8"/>
      <c r="E495" s="8"/>
      <c r="F495" s="10"/>
      <c r="G495" s="14"/>
      <c r="H495" s="10"/>
      <c r="I495" s="8"/>
      <c r="J495" s="8"/>
      <c r="K495" s="8"/>
      <c r="L495" s="9"/>
      <c r="M495" s="8"/>
      <c r="N495" s="9"/>
      <c r="O495" s="9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2.0" customHeight="1">
      <c r="A496" s="10"/>
      <c r="B496" s="3"/>
      <c r="C496" s="9"/>
      <c r="D496" s="8"/>
      <c r="E496" s="8"/>
      <c r="F496" s="10"/>
      <c r="G496" s="14"/>
      <c r="H496" s="10"/>
      <c r="I496" s="8"/>
      <c r="J496" s="8"/>
      <c r="K496" s="8"/>
      <c r="L496" s="9"/>
      <c r="M496" s="8"/>
      <c r="N496" s="9"/>
      <c r="O496" s="9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2.0" customHeight="1">
      <c r="A497" s="10"/>
      <c r="B497" s="3"/>
      <c r="C497" s="9"/>
      <c r="D497" s="8"/>
      <c r="E497" s="8"/>
      <c r="F497" s="10"/>
      <c r="G497" s="14"/>
      <c r="H497" s="10"/>
      <c r="I497" s="8"/>
      <c r="J497" s="8"/>
      <c r="K497" s="8"/>
      <c r="L497" s="9"/>
      <c r="M497" s="8"/>
      <c r="N497" s="9"/>
      <c r="O497" s="9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2.0" customHeight="1">
      <c r="A498" s="10"/>
      <c r="B498" s="3"/>
      <c r="C498" s="9"/>
      <c r="D498" s="8"/>
      <c r="E498" s="8"/>
      <c r="F498" s="10"/>
      <c r="G498" s="14"/>
      <c r="H498" s="10"/>
      <c r="I498" s="8"/>
      <c r="J498" s="8"/>
      <c r="K498" s="8"/>
      <c r="L498" s="9"/>
      <c r="M498" s="8"/>
      <c r="N498" s="9"/>
      <c r="O498" s="9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2.0" customHeight="1">
      <c r="A499" s="10"/>
      <c r="B499" s="3"/>
      <c r="C499" s="9"/>
      <c r="D499" s="8"/>
      <c r="E499" s="8"/>
      <c r="F499" s="10"/>
      <c r="G499" s="14"/>
      <c r="H499" s="10"/>
      <c r="I499" s="8"/>
      <c r="J499" s="8"/>
      <c r="K499" s="8"/>
      <c r="L499" s="9"/>
      <c r="M499" s="8"/>
      <c r="N499" s="9"/>
      <c r="O499" s="9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2.0" customHeight="1">
      <c r="A500" s="10"/>
      <c r="B500" s="3"/>
      <c r="C500" s="9"/>
      <c r="D500" s="8"/>
      <c r="E500" s="8"/>
      <c r="F500" s="10"/>
      <c r="G500" s="14"/>
      <c r="H500" s="10"/>
      <c r="I500" s="8"/>
      <c r="J500" s="8"/>
      <c r="K500" s="8"/>
      <c r="L500" s="9"/>
      <c r="M500" s="8"/>
      <c r="N500" s="9"/>
      <c r="O500" s="9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2.0" customHeight="1">
      <c r="A501" s="10"/>
      <c r="B501" s="3"/>
      <c r="C501" s="9"/>
      <c r="D501" s="8"/>
      <c r="E501" s="8"/>
      <c r="F501" s="10"/>
      <c r="G501" s="14"/>
      <c r="H501" s="10"/>
      <c r="I501" s="8"/>
      <c r="J501" s="8"/>
      <c r="K501" s="8"/>
      <c r="L501" s="9"/>
      <c r="M501" s="8"/>
      <c r="N501" s="9"/>
      <c r="O501" s="9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2.0" customHeight="1">
      <c r="A502" s="10"/>
      <c r="B502" s="3"/>
      <c r="C502" s="9"/>
      <c r="D502" s="8"/>
      <c r="E502" s="8"/>
      <c r="F502" s="10"/>
      <c r="G502" s="14"/>
      <c r="H502" s="10"/>
      <c r="I502" s="8"/>
      <c r="J502" s="8"/>
      <c r="K502" s="8"/>
      <c r="L502" s="9"/>
      <c r="M502" s="8"/>
      <c r="N502" s="9"/>
      <c r="O502" s="9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2.0" customHeight="1">
      <c r="A503" s="10"/>
      <c r="B503" s="3"/>
      <c r="C503" s="9"/>
      <c r="D503" s="8"/>
      <c r="E503" s="8"/>
      <c r="F503" s="10"/>
      <c r="G503" s="14"/>
      <c r="H503" s="10"/>
      <c r="I503" s="8"/>
      <c r="J503" s="8"/>
      <c r="K503" s="8"/>
      <c r="L503" s="9"/>
      <c r="M503" s="8"/>
      <c r="N503" s="9"/>
      <c r="O503" s="9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2.0" customHeight="1">
      <c r="A504" s="10"/>
      <c r="B504" s="3"/>
      <c r="C504" s="9"/>
      <c r="D504" s="8"/>
      <c r="E504" s="8"/>
      <c r="F504" s="10"/>
      <c r="G504" s="14"/>
      <c r="H504" s="10"/>
      <c r="I504" s="8"/>
      <c r="J504" s="8"/>
      <c r="K504" s="8"/>
      <c r="L504" s="9"/>
      <c r="M504" s="8"/>
      <c r="N504" s="9"/>
      <c r="O504" s="9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2.0" customHeight="1">
      <c r="A505" s="10"/>
      <c r="B505" s="3"/>
      <c r="C505" s="9"/>
      <c r="D505" s="8"/>
      <c r="E505" s="8"/>
      <c r="F505" s="10"/>
      <c r="G505" s="14"/>
      <c r="H505" s="10"/>
      <c r="I505" s="8"/>
      <c r="J505" s="8"/>
      <c r="K505" s="8"/>
      <c r="L505" s="9"/>
      <c r="M505" s="8"/>
      <c r="N505" s="9"/>
      <c r="O505" s="9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2.0" customHeight="1">
      <c r="A506" s="10"/>
      <c r="B506" s="3"/>
      <c r="C506" s="9"/>
      <c r="D506" s="8"/>
      <c r="E506" s="8"/>
      <c r="F506" s="10"/>
      <c r="G506" s="14"/>
      <c r="H506" s="10"/>
      <c r="I506" s="8"/>
      <c r="J506" s="8"/>
      <c r="K506" s="8"/>
      <c r="L506" s="9"/>
      <c r="M506" s="8"/>
      <c r="N506" s="9"/>
      <c r="O506" s="9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2.0" customHeight="1">
      <c r="A507" s="10"/>
      <c r="B507" s="3"/>
      <c r="C507" s="9"/>
      <c r="D507" s="8"/>
      <c r="E507" s="8"/>
      <c r="F507" s="10"/>
      <c r="G507" s="14"/>
      <c r="H507" s="10"/>
      <c r="I507" s="8"/>
      <c r="J507" s="8"/>
      <c r="K507" s="8"/>
      <c r="L507" s="9"/>
      <c r="M507" s="8"/>
      <c r="N507" s="9"/>
      <c r="O507" s="9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2.0" customHeight="1">
      <c r="A508" s="10"/>
      <c r="B508" s="3"/>
      <c r="C508" s="9"/>
      <c r="D508" s="8"/>
      <c r="E508" s="8"/>
      <c r="F508" s="10"/>
      <c r="G508" s="14"/>
      <c r="H508" s="10"/>
      <c r="I508" s="8"/>
      <c r="J508" s="8"/>
      <c r="K508" s="8"/>
      <c r="L508" s="9"/>
      <c r="M508" s="8"/>
      <c r="N508" s="9"/>
      <c r="O508" s="9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2.0" customHeight="1">
      <c r="A509" s="10"/>
      <c r="B509" s="3"/>
      <c r="C509" s="9"/>
      <c r="D509" s="8"/>
      <c r="E509" s="8"/>
      <c r="F509" s="10"/>
      <c r="G509" s="14"/>
      <c r="H509" s="10"/>
      <c r="I509" s="8"/>
      <c r="J509" s="8"/>
      <c r="K509" s="8"/>
      <c r="L509" s="9"/>
      <c r="M509" s="8"/>
      <c r="N509" s="9"/>
      <c r="O509" s="9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2.0" customHeight="1">
      <c r="A510" s="10"/>
      <c r="B510" s="3"/>
      <c r="C510" s="9"/>
      <c r="D510" s="8"/>
      <c r="E510" s="8"/>
      <c r="F510" s="10"/>
      <c r="G510" s="14"/>
      <c r="H510" s="10"/>
      <c r="I510" s="8"/>
      <c r="J510" s="8"/>
      <c r="K510" s="8"/>
      <c r="L510" s="9"/>
      <c r="M510" s="8"/>
      <c r="N510" s="9"/>
      <c r="O510" s="9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2.0" customHeight="1">
      <c r="A511" s="10"/>
      <c r="B511" s="3"/>
      <c r="C511" s="9"/>
      <c r="D511" s="8"/>
      <c r="E511" s="8"/>
      <c r="F511" s="10"/>
      <c r="G511" s="14"/>
      <c r="H511" s="10"/>
      <c r="I511" s="8"/>
      <c r="J511" s="8"/>
      <c r="K511" s="8"/>
      <c r="L511" s="9"/>
      <c r="M511" s="8"/>
      <c r="N511" s="9"/>
      <c r="O511" s="9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2.0" customHeight="1">
      <c r="A512" s="10"/>
      <c r="B512" s="3"/>
      <c r="C512" s="9"/>
      <c r="D512" s="8"/>
      <c r="E512" s="8"/>
      <c r="F512" s="10"/>
      <c r="G512" s="14"/>
      <c r="H512" s="10"/>
      <c r="I512" s="8"/>
      <c r="J512" s="8"/>
      <c r="K512" s="8"/>
      <c r="L512" s="9"/>
      <c r="M512" s="8"/>
      <c r="N512" s="9"/>
      <c r="O512" s="9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2.0" customHeight="1">
      <c r="A513" s="10"/>
      <c r="B513" s="3"/>
      <c r="C513" s="9"/>
      <c r="D513" s="8"/>
      <c r="E513" s="8"/>
      <c r="F513" s="10"/>
      <c r="G513" s="14"/>
      <c r="H513" s="10"/>
      <c r="I513" s="8"/>
      <c r="J513" s="8"/>
      <c r="K513" s="8"/>
      <c r="L513" s="9"/>
      <c r="M513" s="8"/>
      <c r="N513" s="9"/>
      <c r="O513" s="9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2.0" customHeight="1">
      <c r="A514" s="10"/>
      <c r="B514" s="3"/>
      <c r="C514" s="9"/>
      <c r="D514" s="8"/>
      <c r="E514" s="8"/>
      <c r="F514" s="10"/>
      <c r="G514" s="14"/>
      <c r="H514" s="10"/>
      <c r="I514" s="8"/>
      <c r="J514" s="8"/>
      <c r="K514" s="8"/>
      <c r="L514" s="9"/>
      <c r="M514" s="8"/>
      <c r="N514" s="9"/>
      <c r="O514" s="9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2.0" customHeight="1">
      <c r="A515" s="10"/>
      <c r="B515" s="3"/>
      <c r="C515" s="9"/>
      <c r="D515" s="8"/>
      <c r="E515" s="8"/>
      <c r="F515" s="10"/>
      <c r="G515" s="14"/>
      <c r="H515" s="10"/>
      <c r="I515" s="8"/>
      <c r="J515" s="8"/>
      <c r="K515" s="8"/>
      <c r="L515" s="9"/>
      <c r="M515" s="8"/>
      <c r="N515" s="9"/>
      <c r="O515" s="9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2.0" customHeight="1">
      <c r="A516" s="10"/>
      <c r="B516" s="3"/>
      <c r="C516" s="9"/>
      <c r="D516" s="8"/>
      <c r="E516" s="8"/>
      <c r="F516" s="10"/>
      <c r="G516" s="14"/>
      <c r="H516" s="10"/>
      <c r="I516" s="8"/>
      <c r="J516" s="8"/>
      <c r="K516" s="8"/>
      <c r="L516" s="9"/>
      <c r="M516" s="8"/>
      <c r="N516" s="9"/>
      <c r="O516" s="9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2.0" customHeight="1">
      <c r="A517" s="10"/>
      <c r="B517" s="3"/>
      <c r="C517" s="9"/>
      <c r="D517" s="8"/>
      <c r="E517" s="8"/>
      <c r="F517" s="10"/>
      <c r="G517" s="14"/>
      <c r="H517" s="10"/>
      <c r="I517" s="8"/>
      <c r="J517" s="8"/>
      <c r="K517" s="8"/>
      <c r="L517" s="9"/>
      <c r="M517" s="8"/>
      <c r="N517" s="9"/>
      <c r="O517" s="9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2.0" customHeight="1">
      <c r="A518" s="10"/>
      <c r="B518" s="3"/>
      <c r="C518" s="9"/>
      <c r="D518" s="8"/>
      <c r="E518" s="8"/>
      <c r="F518" s="10"/>
      <c r="G518" s="14"/>
      <c r="H518" s="10"/>
      <c r="I518" s="8"/>
      <c r="J518" s="8"/>
      <c r="K518" s="8"/>
      <c r="L518" s="9"/>
      <c r="M518" s="8"/>
      <c r="N518" s="9"/>
      <c r="O518" s="9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2.0" customHeight="1">
      <c r="A519" s="10"/>
      <c r="B519" s="3"/>
      <c r="C519" s="9"/>
      <c r="D519" s="8"/>
      <c r="E519" s="8"/>
      <c r="F519" s="10"/>
      <c r="G519" s="14"/>
      <c r="H519" s="10"/>
      <c r="I519" s="8"/>
      <c r="J519" s="8"/>
      <c r="K519" s="8"/>
      <c r="L519" s="9"/>
      <c r="M519" s="8"/>
      <c r="N519" s="9"/>
      <c r="O519" s="9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2.0" customHeight="1">
      <c r="A520" s="10"/>
      <c r="B520" s="3"/>
      <c r="C520" s="9"/>
      <c r="D520" s="8"/>
      <c r="E520" s="8"/>
      <c r="F520" s="10"/>
      <c r="G520" s="14"/>
      <c r="H520" s="10"/>
      <c r="I520" s="8"/>
      <c r="J520" s="8"/>
      <c r="K520" s="8"/>
      <c r="L520" s="9"/>
      <c r="M520" s="8"/>
      <c r="N520" s="9"/>
      <c r="O520" s="9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2.0" customHeight="1">
      <c r="A521" s="10"/>
      <c r="B521" s="3"/>
      <c r="C521" s="9"/>
      <c r="D521" s="8"/>
      <c r="E521" s="8"/>
      <c r="F521" s="10"/>
      <c r="G521" s="14"/>
      <c r="H521" s="10"/>
      <c r="I521" s="8"/>
      <c r="J521" s="8"/>
      <c r="K521" s="8"/>
      <c r="L521" s="9"/>
      <c r="M521" s="8"/>
      <c r="N521" s="9"/>
      <c r="O521" s="9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2.0" customHeight="1">
      <c r="A522" s="10"/>
      <c r="B522" s="3"/>
      <c r="C522" s="9"/>
      <c r="D522" s="8"/>
      <c r="E522" s="8"/>
      <c r="F522" s="10"/>
      <c r="G522" s="14"/>
      <c r="H522" s="10"/>
      <c r="I522" s="8"/>
      <c r="J522" s="8"/>
      <c r="K522" s="8"/>
      <c r="L522" s="9"/>
      <c r="M522" s="8"/>
      <c r="N522" s="9"/>
      <c r="O522" s="9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2.0" customHeight="1">
      <c r="A523" s="10"/>
      <c r="B523" s="3"/>
      <c r="C523" s="9"/>
      <c r="D523" s="8"/>
      <c r="E523" s="8"/>
      <c r="F523" s="10"/>
      <c r="G523" s="14"/>
      <c r="H523" s="10"/>
      <c r="I523" s="8"/>
      <c r="J523" s="8"/>
      <c r="K523" s="8"/>
      <c r="L523" s="9"/>
      <c r="M523" s="8"/>
      <c r="N523" s="9"/>
      <c r="O523" s="9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2.0" customHeight="1">
      <c r="A524" s="10"/>
      <c r="B524" s="3"/>
      <c r="C524" s="9"/>
      <c r="D524" s="8"/>
      <c r="E524" s="8"/>
      <c r="F524" s="10"/>
      <c r="G524" s="14"/>
      <c r="H524" s="10"/>
      <c r="I524" s="8"/>
      <c r="J524" s="8"/>
      <c r="K524" s="8"/>
      <c r="L524" s="9"/>
      <c r="M524" s="8"/>
      <c r="N524" s="9"/>
      <c r="O524" s="9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2.0" customHeight="1">
      <c r="A525" s="10"/>
      <c r="B525" s="3"/>
      <c r="C525" s="9"/>
      <c r="D525" s="8"/>
      <c r="E525" s="8"/>
      <c r="F525" s="10"/>
      <c r="G525" s="14"/>
      <c r="H525" s="10"/>
      <c r="I525" s="8"/>
      <c r="J525" s="8"/>
      <c r="K525" s="8"/>
      <c r="L525" s="9"/>
      <c r="M525" s="8"/>
      <c r="N525" s="9"/>
      <c r="O525" s="9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2.0" customHeight="1">
      <c r="A526" s="10"/>
      <c r="B526" s="3"/>
      <c r="C526" s="9"/>
      <c r="D526" s="8"/>
      <c r="E526" s="8"/>
      <c r="F526" s="10"/>
      <c r="G526" s="14"/>
      <c r="H526" s="10"/>
      <c r="I526" s="8"/>
      <c r="J526" s="8"/>
      <c r="K526" s="8"/>
      <c r="L526" s="9"/>
      <c r="M526" s="8"/>
      <c r="N526" s="9"/>
      <c r="O526" s="9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2.0" customHeight="1">
      <c r="A527" s="10"/>
      <c r="B527" s="3"/>
      <c r="C527" s="9"/>
      <c r="D527" s="8"/>
      <c r="E527" s="8"/>
      <c r="F527" s="10"/>
      <c r="G527" s="14"/>
      <c r="H527" s="10"/>
      <c r="I527" s="8"/>
      <c r="J527" s="8"/>
      <c r="K527" s="8"/>
      <c r="L527" s="9"/>
      <c r="M527" s="8"/>
      <c r="N527" s="9"/>
      <c r="O527" s="9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2.0" customHeight="1">
      <c r="A528" s="10"/>
      <c r="B528" s="3"/>
      <c r="C528" s="9"/>
      <c r="D528" s="8"/>
      <c r="E528" s="8"/>
      <c r="F528" s="10"/>
      <c r="G528" s="14"/>
      <c r="H528" s="10"/>
      <c r="I528" s="8"/>
      <c r="J528" s="8"/>
      <c r="K528" s="8"/>
      <c r="L528" s="9"/>
      <c r="M528" s="8"/>
      <c r="N528" s="9"/>
      <c r="O528" s="9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2.0" customHeight="1">
      <c r="A529" s="10"/>
      <c r="B529" s="3"/>
      <c r="C529" s="9"/>
      <c r="D529" s="8"/>
      <c r="E529" s="8"/>
      <c r="F529" s="10"/>
      <c r="G529" s="14"/>
      <c r="H529" s="10"/>
      <c r="I529" s="8"/>
      <c r="J529" s="8"/>
      <c r="K529" s="8"/>
      <c r="L529" s="9"/>
      <c r="M529" s="8"/>
      <c r="N529" s="9"/>
      <c r="O529" s="9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2.0" customHeight="1">
      <c r="A530" s="10"/>
      <c r="B530" s="3"/>
      <c r="C530" s="9"/>
      <c r="D530" s="8"/>
      <c r="E530" s="8"/>
      <c r="F530" s="10"/>
      <c r="G530" s="14"/>
      <c r="H530" s="10"/>
      <c r="I530" s="8"/>
      <c r="J530" s="8"/>
      <c r="K530" s="8"/>
      <c r="L530" s="9"/>
      <c r="M530" s="8"/>
      <c r="N530" s="9"/>
      <c r="O530" s="9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2.0" customHeight="1">
      <c r="A531" s="10"/>
      <c r="B531" s="3"/>
      <c r="C531" s="9"/>
      <c r="D531" s="8"/>
      <c r="E531" s="8"/>
      <c r="F531" s="10"/>
      <c r="G531" s="14"/>
      <c r="H531" s="10"/>
      <c r="I531" s="8"/>
      <c r="J531" s="8"/>
      <c r="K531" s="8"/>
      <c r="L531" s="9"/>
      <c r="M531" s="8"/>
      <c r="N531" s="9"/>
      <c r="O531" s="9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2.0" customHeight="1">
      <c r="A532" s="10"/>
      <c r="B532" s="3"/>
      <c r="C532" s="9"/>
      <c r="D532" s="8"/>
      <c r="E532" s="8"/>
      <c r="F532" s="10"/>
      <c r="G532" s="14"/>
      <c r="H532" s="10"/>
      <c r="I532" s="8"/>
      <c r="J532" s="8"/>
      <c r="K532" s="8"/>
      <c r="L532" s="9"/>
      <c r="M532" s="8"/>
      <c r="N532" s="9"/>
      <c r="O532" s="9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2.0" customHeight="1">
      <c r="A533" s="10"/>
      <c r="B533" s="3"/>
      <c r="C533" s="9"/>
      <c r="D533" s="8"/>
      <c r="E533" s="8"/>
      <c r="F533" s="10"/>
      <c r="G533" s="14"/>
      <c r="H533" s="10"/>
      <c r="I533" s="8"/>
      <c r="J533" s="8"/>
      <c r="K533" s="8"/>
      <c r="L533" s="9"/>
      <c r="M533" s="8"/>
      <c r="N533" s="9"/>
      <c r="O533" s="9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2.0" customHeight="1">
      <c r="A534" s="10"/>
      <c r="B534" s="3"/>
      <c r="C534" s="9"/>
      <c r="D534" s="8"/>
      <c r="E534" s="8"/>
      <c r="F534" s="10"/>
      <c r="G534" s="14"/>
      <c r="H534" s="10"/>
      <c r="I534" s="8"/>
      <c r="J534" s="8"/>
      <c r="K534" s="8"/>
      <c r="L534" s="9"/>
      <c r="M534" s="8"/>
      <c r="N534" s="9"/>
      <c r="O534" s="9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2.0" customHeight="1">
      <c r="A535" s="10"/>
      <c r="B535" s="3"/>
      <c r="C535" s="9"/>
      <c r="D535" s="8"/>
      <c r="E535" s="8"/>
      <c r="F535" s="10"/>
      <c r="G535" s="14"/>
      <c r="H535" s="10"/>
      <c r="I535" s="8"/>
      <c r="J535" s="8"/>
      <c r="K535" s="8"/>
      <c r="L535" s="9"/>
      <c r="M535" s="8"/>
      <c r="N535" s="9"/>
      <c r="O535" s="9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2.0" customHeight="1">
      <c r="A536" s="10"/>
      <c r="B536" s="3"/>
      <c r="C536" s="9"/>
      <c r="D536" s="8"/>
      <c r="E536" s="8"/>
      <c r="F536" s="10"/>
      <c r="G536" s="14"/>
      <c r="H536" s="10"/>
      <c r="I536" s="8"/>
      <c r="J536" s="8"/>
      <c r="K536" s="8"/>
      <c r="L536" s="9"/>
      <c r="M536" s="8"/>
      <c r="N536" s="9"/>
      <c r="O536" s="9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2.0" customHeight="1">
      <c r="A537" s="10"/>
      <c r="B537" s="3"/>
      <c r="C537" s="9"/>
      <c r="D537" s="8"/>
      <c r="E537" s="8"/>
      <c r="F537" s="10"/>
      <c r="G537" s="14"/>
      <c r="H537" s="10"/>
      <c r="I537" s="8"/>
      <c r="J537" s="8"/>
      <c r="K537" s="8"/>
      <c r="L537" s="9"/>
      <c r="M537" s="8"/>
      <c r="N537" s="9"/>
      <c r="O537" s="9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2.0" customHeight="1">
      <c r="A538" s="10"/>
      <c r="B538" s="3"/>
      <c r="C538" s="9"/>
      <c r="D538" s="8"/>
      <c r="E538" s="8"/>
      <c r="F538" s="10"/>
      <c r="G538" s="14"/>
      <c r="H538" s="10"/>
      <c r="I538" s="8"/>
      <c r="J538" s="8"/>
      <c r="K538" s="8"/>
      <c r="L538" s="9"/>
      <c r="M538" s="8"/>
      <c r="N538" s="9"/>
      <c r="O538" s="9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2.0" customHeight="1">
      <c r="A539" s="10"/>
      <c r="B539" s="3"/>
      <c r="C539" s="9"/>
      <c r="D539" s="8"/>
      <c r="E539" s="8"/>
      <c r="F539" s="10"/>
      <c r="G539" s="14"/>
      <c r="H539" s="10"/>
      <c r="I539" s="8"/>
      <c r="J539" s="8"/>
      <c r="K539" s="8"/>
      <c r="L539" s="9"/>
      <c r="M539" s="8"/>
      <c r="N539" s="9"/>
      <c r="O539" s="9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2.0" customHeight="1">
      <c r="A540" s="10"/>
      <c r="B540" s="3"/>
      <c r="C540" s="9"/>
      <c r="D540" s="8"/>
      <c r="E540" s="8"/>
      <c r="F540" s="10"/>
      <c r="G540" s="14"/>
      <c r="H540" s="10"/>
      <c r="I540" s="8"/>
      <c r="J540" s="8"/>
      <c r="K540" s="8"/>
      <c r="L540" s="9"/>
      <c r="M540" s="8"/>
      <c r="N540" s="9"/>
      <c r="O540" s="9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2.0" customHeight="1">
      <c r="A541" s="10"/>
      <c r="B541" s="3"/>
      <c r="C541" s="9"/>
      <c r="D541" s="8"/>
      <c r="E541" s="8"/>
      <c r="F541" s="10"/>
      <c r="G541" s="14"/>
      <c r="H541" s="10"/>
      <c r="I541" s="8"/>
      <c r="J541" s="8"/>
      <c r="K541" s="8"/>
      <c r="L541" s="9"/>
      <c r="M541" s="8"/>
      <c r="N541" s="9"/>
      <c r="O541" s="9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2.0" customHeight="1">
      <c r="A542" s="10"/>
      <c r="B542" s="3"/>
      <c r="C542" s="9"/>
      <c r="D542" s="8"/>
      <c r="E542" s="8"/>
      <c r="F542" s="10"/>
      <c r="G542" s="14"/>
      <c r="H542" s="10"/>
      <c r="I542" s="8"/>
      <c r="J542" s="8"/>
      <c r="K542" s="8"/>
      <c r="L542" s="9"/>
      <c r="M542" s="8"/>
      <c r="N542" s="9"/>
      <c r="O542" s="9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2.0" customHeight="1">
      <c r="A543" s="10"/>
      <c r="B543" s="3"/>
      <c r="C543" s="9"/>
      <c r="D543" s="8"/>
      <c r="E543" s="8"/>
      <c r="F543" s="10"/>
      <c r="G543" s="14"/>
      <c r="H543" s="10"/>
      <c r="I543" s="8"/>
      <c r="J543" s="8"/>
      <c r="K543" s="8"/>
      <c r="L543" s="9"/>
      <c r="M543" s="8"/>
      <c r="N543" s="9"/>
      <c r="O543" s="9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2.0" customHeight="1">
      <c r="A544" s="10"/>
      <c r="B544" s="3"/>
      <c r="C544" s="9"/>
      <c r="D544" s="8"/>
      <c r="E544" s="8"/>
      <c r="F544" s="10"/>
      <c r="G544" s="14"/>
      <c r="H544" s="10"/>
      <c r="I544" s="8"/>
      <c r="J544" s="8"/>
      <c r="K544" s="8"/>
      <c r="L544" s="9"/>
      <c r="M544" s="8"/>
      <c r="N544" s="9"/>
      <c r="O544" s="9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2.0" customHeight="1">
      <c r="A545" s="10"/>
      <c r="B545" s="3"/>
      <c r="C545" s="9"/>
      <c r="D545" s="8"/>
      <c r="E545" s="8"/>
      <c r="F545" s="10"/>
      <c r="G545" s="14"/>
      <c r="H545" s="10"/>
      <c r="I545" s="8"/>
      <c r="J545" s="8"/>
      <c r="K545" s="8"/>
      <c r="L545" s="9"/>
      <c r="M545" s="8"/>
      <c r="N545" s="9"/>
      <c r="O545" s="9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2.0" customHeight="1">
      <c r="A546" s="10"/>
      <c r="B546" s="3"/>
      <c r="C546" s="9"/>
      <c r="D546" s="8"/>
      <c r="E546" s="8"/>
      <c r="F546" s="10"/>
      <c r="G546" s="14"/>
      <c r="H546" s="10"/>
      <c r="I546" s="8"/>
      <c r="J546" s="8"/>
      <c r="K546" s="8"/>
      <c r="L546" s="9"/>
      <c r="M546" s="8"/>
      <c r="N546" s="9"/>
      <c r="O546" s="9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2.0" customHeight="1">
      <c r="A547" s="10"/>
      <c r="B547" s="3"/>
      <c r="C547" s="9"/>
      <c r="D547" s="8"/>
      <c r="E547" s="8"/>
      <c r="F547" s="10"/>
      <c r="G547" s="14"/>
      <c r="H547" s="10"/>
      <c r="I547" s="8"/>
      <c r="J547" s="8"/>
      <c r="K547" s="8"/>
      <c r="L547" s="9"/>
      <c r="M547" s="8"/>
      <c r="N547" s="9"/>
      <c r="O547" s="9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2.0" customHeight="1">
      <c r="A548" s="10"/>
      <c r="B548" s="3"/>
      <c r="C548" s="9"/>
      <c r="D548" s="8"/>
      <c r="E548" s="8"/>
      <c r="F548" s="10"/>
      <c r="G548" s="14"/>
      <c r="H548" s="10"/>
      <c r="I548" s="8"/>
      <c r="J548" s="8"/>
      <c r="K548" s="8"/>
      <c r="L548" s="9"/>
      <c r="M548" s="8"/>
      <c r="N548" s="9"/>
      <c r="O548" s="9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2.0" customHeight="1">
      <c r="A549" s="10"/>
      <c r="B549" s="3"/>
      <c r="C549" s="9"/>
      <c r="D549" s="8"/>
      <c r="E549" s="8"/>
      <c r="F549" s="10"/>
      <c r="G549" s="14"/>
      <c r="H549" s="10"/>
      <c r="I549" s="8"/>
      <c r="J549" s="8"/>
      <c r="K549" s="8"/>
      <c r="L549" s="9"/>
      <c r="M549" s="8"/>
      <c r="N549" s="9"/>
      <c r="O549" s="9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2.0" customHeight="1">
      <c r="A550" s="10"/>
      <c r="B550" s="3"/>
      <c r="C550" s="9"/>
      <c r="D550" s="8"/>
      <c r="E550" s="8"/>
      <c r="F550" s="10"/>
      <c r="G550" s="14"/>
      <c r="H550" s="10"/>
      <c r="I550" s="8"/>
      <c r="J550" s="8"/>
      <c r="K550" s="8"/>
      <c r="L550" s="9"/>
      <c r="M550" s="8"/>
      <c r="N550" s="9"/>
      <c r="O550" s="9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2.0" customHeight="1">
      <c r="A551" s="10"/>
      <c r="B551" s="3"/>
      <c r="C551" s="9"/>
      <c r="D551" s="8"/>
      <c r="E551" s="8"/>
      <c r="F551" s="10"/>
      <c r="G551" s="14"/>
      <c r="H551" s="10"/>
      <c r="I551" s="8"/>
      <c r="J551" s="8"/>
      <c r="K551" s="8"/>
      <c r="L551" s="9"/>
      <c r="M551" s="8"/>
      <c r="N551" s="9"/>
      <c r="O551" s="9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2.0" customHeight="1">
      <c r="A552" s="10"/>
      <c r="B552" s="3"/>
      <c r="C552" s="9"/>
      <c r="D552" s="8"/>
      <c r="E552" s="8"/>
      <c r="F552" s="10"/>
      <c r="G552" s="14"/>
      <c r="H552" s="10"/>
      <c r="I552" s="8"/>
      <c r="J552" s="8"/>
      <c r="K552" s="8"/>
      <c r="L552" s="9"/>
      <c r="M552" s="8"/>
      <c r="N552" s="9"/>
      <c r="O552" s="9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2.0" customHeight="1">
      <c r="A553" s="10"/>
      <c r="B553" s="3"/>
      <c r="C553" s="9"/>
      <c r="D553" s="8"/>
      <c r="E553" s="8"/>
      <c r="F553" s="10"/>
      <c r="G553" s="14"/>
      <c r="H553" s="10"/>
      <c r="I553" s="8"/>
      <c r="J553" s="8"/>
      <c r="K553" s="8"/>
      <c r="L553" s="9"/>
      <c r="M553" s="8"/>
      <c r="N553" s="9"/>
      <c r="O553" s="9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2.0" customHeight="1">
      <c r="A554" s="10"/>
      <c r="B554" s="3"/>
      <c r="C554" s="9"/>
      <c r="D554" s="8"/>
      <c r="E554" s="8"/>
      <c r="F554" s="10"/>
      <c r="G554" s="14"/>
      <c r="H554" s="10"/>
      <c r="I554" s="8"/>
      <c r="J554" s="8"/>
      <c r="K554" s="8"/>
      <c r="L554" s="9"/>
      <c r="M554" s="8"/>
      <c r="N554" s="9"/>
      <c r="O554" s="9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2.0" customHeight="1">
      <c r="A555" s="10"/>
      <c r="B555" s="3"/>
      <c r="C555" s="9"/>
      <c r="D555" s="8"/>
      <c r="E555" s="8"/>
      <c r="F555" s="10"/>
      <c r="G555" s="14"/>
      <c r="H555" s="10"/>
      <c r="I555" s="8"/>
      <c r="J555" s="8"/>
      <c r="K555" s="8"/>
      <c r="L555" s="9"/>
      <c r="M555" s="8"/>
      <c r="N555" s="9"/>
      <c r="O555" s="9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2.0" customHeight="1">
      <c r="A556" s="10"/>
      <c r="B556" s="3"/>
      <c r="C556" s="9"/>
      <c r="D556" s="8"/>
      <c r="E556" s="8"/>
      <c r="F556" s="10"/>
      <c r="G556" s="14"/>
      <c r="H556" s="10"/>
      <c r="I556" s="8"/>
      <c r="J556" s="8"/>
      <c r="K556" s="8"/>
      <c r="L556" s="9"/>
      <c r="M556" s="8"/>
      <c r="N556" s="9"/>
      <c r="O556" s="9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2.0" customHeight="1">
      <c r="A557" s="10"/>
      <c r="B557" s="3"/>
      <c r="C557" s="9"/>
      <c r="D557" s="8"/>
      <c r="E557" s="8"/>
      <c r="F557" s="10"/>
      <c r="G557" s="14"/>
      <c r="H557" s="10"/>
      <c r="I557" s="8"/>
      <c r="J557" s="8"/>
      <c r="K557" s="8"/>
      <c r="L557" s="9"/>
      <c r="M557" s="8"/>
      <c r="N557" s="9"/>
      <c r="O557" s="9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2.0" customHeight="1">
      <c r="A558" s="10"/>
      <c r="B558" s="3"/>
      <c r="C558" s="9"/>
      <c r="D558" s="8"/>
      <c r="E558" s="8"/>
      <c r="F558" s="10"/>
      <c r="G558" s="14"/>
      <c r="H558" s="10"/>
      <c r="I558" s="8"/>
      <c r="J558" s="8"/>
      <c r="K558" s="8"/>
      <c r="L558" s="9"/>
      <c r="M558" s="8"/>
      <c r="N558" s="9"/>
      <c r="O558" s="9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2.0" customHeight="1">
      <c r="A559" s="10"/>
      <c r="B559" s="3"/>
      <c r="C559" s="9"/>
      <c r="D559" s="8"/>
      <c r="E559" s="8"/>
      <c r="F559" s="10"/>
      <c r="G559" s="14"/>
      <c r="H559" s="10"/>
      <c r="I559" s="8"/>
      <c r="J559" s="8"/>
      <c r="K559" s="8"/>
      <c r="L559" s="9"/>
      <c r="M559" s="8"/>
      <c r="N559" s="9"/>
      <c r="O559" s="9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2.0" customHeight="1">
      <c r="A560" s="10"/>
      <c r="B560" s="3"/>
      <c r="C560" s="9"/>
      <c r="D560" s="8"/>
      <c r="E560" s="8"/>
      <c r="F560" s="10"/>
      <c r="G560" s="14"/>
      <c r="H560" s="10"/>
      <c r="I560" s="8"/>
      <c r="J560" s="8"/>
      <c r="K560" s="8"/>
      <c r="L560" s="9"/>
      <c r="M560" s="8"/>
      <c r="N560" s="9"/>
      <c r="O560" s="9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2.0" customHeight="1">
      <c r="A561" s="10"/>
      <c r="B561" s="3"/>
      <c r="C561" s="9"/>
      <c r="D561" s="8"/>
      <c r="E561" s="8"/>
      <c r="F561" s="10"/>
      <c r="G561" s="14"/>
      <c r="H561" s="10"/>
      <c r="I561" s="8"/>
      <c r="J561" s="8"/>
      <c r="K561" s="8"/>
      <c r="L561" s="9"/>
      <c r="M561" s="8"/>
      <c r="N561" s="9"/>
      <c r="O561" s="9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2.0" customHeight="1">
      <c r="A562" s="10"/>
      <c r="B562" s="3"/>
      <c r="C562" s="9"/>
      <c r="D562" s="8"/>
      <c r="E562" s="8"/>
      <c r="F562" s="10"/>
      <c r="G562" s="14"/>
      <c r="H562" s="10"/>
      <c r="I562" s="8"/>
      <c r="J562" s="8"/>
      <c r="K562" s="8"/>
      <c r="L562" s="9"/>
      <c r="M562" s="8"/>
      <c r="N562" s="9"/>
      <c r="O562" s="9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2.0" customHeight="1">
      <c r="A563" s="10"/>
      <c r="B563" s="3"/>
      <c r="C563" s="9"/>
      <c r="D563" s="8"/>
      <c r="E563" s="8"/>
      <c r="F563" s="10"/>
      <c r="G563" s="14"/>
      <c r="H563" s="10"/>
      <c r="I563" s="8"/>
      <c r="J563" s="8"/>
      <c r="K563" s="8"/>
      <c r="L563" s="9"/>
      <c r="M563" s="8"/>
      <c r="N563" s="9"/>
      <c r="O563" s="9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2.0" customHeight="1">
      <c r="A564" s="10"/>
      <c r="B564" s="3"/>
      <c r="C564" s="9"/>
      <c r="D564" s="8"/>
      <c r="E564" s="8"/>
      <c r="F564" s="10"/>
      <c r="G564" s="14"/>
      <c r="H564" s="10"/>
      <c r="I564" s="8"/>
      <c r="J564" s="8"/>
      <c r="K564" s="8"/>
      <c r="L564" s="9"/>
      <c r="M564" s="8"/>
      <c r="N564" s="9"/>
      <c r="O564" s="9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2.0" customHeight="1">
      <c r="A565" s="10"/>
      <c r="B565" s="3"/>
      <c r="C565" s="9"/>
      <c r="D565" s="8"/>
      <c r="E565" s="8"/>
      <c r="F565" s="10"/>
      <c r="G565" s="14"/>
      <c r="H565" s="10"/>
      <c r="I565" s="8"/>
      <c r="J565" s="8"/>
      <c r="K565" s="8"/>
      <c r="L565" s="9"/>
      <c r="M565" s="8"/>
      <c r="N565" s="9"/>
      <c r="O565" s="9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2.0" customHeight="1">
      <c r="A566" s="10"/>
      <c r="B566" s="3"/>
      <c r="C566" s="9"/>
      <c r="D566" s="8"/>
      <c r="E566" s="8"/>
      <c r="F566" s="10"/>
      <c r="G566" s="14"/>
      <c r="H566" s="10"/>
      <c r="I566" s="8"/>
      <c r="J566" s="8"/>
      <c r="K566" s="8"/>
      <c r="L566" s="9"/>
      <c r="M566" s="8"/>
      <c r="N566" s="9"/>
      <c r="O566" s="9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2.0" customHeight="1">
      <c r="A567" s="10"/>
      <c r="B567" s="3"/>
      <c r="C567" s="9"/>
      <c r="D567" s="8"/>
      <c r="E567" s="8"/>
      <c r="F567" s="10"/>
      <c r="G567" s="14"/>
      <c r="H567" s="10"/>
      <c r="I567" s="8"/>
      <c r="J567" s="8"/>
      <c r="K567" s="8"/>
      <c r="L567" s="9"/>
      <c r="M567" s="8"/>
      <c r="N567" s="9"/>
      <c r="O567" s="9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2.0" customHeight="1">
      <c r="A568" s="10"/>
      <c r="B568" s="3"/>
      <c r="C568" s="9"/>
      <c r="D568" s="8"/>
      <c r="E568" s="8"/>
      <c r="F568" s="10"/>
      <c r="G568" s="14"/>
      <c r="H568" s="10"/>
      <c r="I568" s="8"/>
      <c r="J568" s="8"/>
      <c r="K568" s="8"/>
      <c r="L568" s="9"/>
      <c r="M568" s="8"/>
      <c r="N568" s="9"/>
      <c r="O568" s="9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2.0" customHeight="1">
      <c r="A569" s="10"/>
      <c r="B569" s="3"/>
      <c r="C569" s="9"/>
      <c r="D569" s="8"/>
      <c r="E569" s="8"/>
      <c r="F569" s="10"/>
      <c r="G569" s="14"/>
      <c r="H569" s="10"/>
      <c r="I569" s="8"/>
      <c r="J569" s="8"/>
      <c r="K569" s="8"/>
      <c r="L569" s="9"/>
      <c r="M569" s="8"/>
      <c r="N569" s="9"/>
      <c r="O569" s="9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2.0" customHeight="1">
      <c r="A570" s="10"/>
      <c r="B570" s="3"/>
      <c r="C570" s="9"/>
      <c r="D570" s="8"/>
      <c r="E570" s="8"/>
      <c r="F570" s="10"/>
      <c r="G570" s="14"/>
      <c r="H570" s="10"/>
      <c r="I570" s="8"/>
      <c r="J570" s="8"/>
      <c r="K570" s="8"/>
      <c r="L570" s="9"/>
      <c r="M570" s="8"/>
      <c r="N570" s="9"/>
      <c r="O570" s="9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2.0" customHeight="1">
      <c r="A571" s="10"/>
      <c r="B571" s="3"/>
      <c r="C571" s="9"/>
      <c r="D571" s="8"/>
      <c r="E571" s="8"/>
      <c r="F571" s="10"/>
      <c r="G571" s="14"/>
      <c r="H571" s="10"/>
      <c r="I571" s="8"/>
      <c r="J571" s="8"/>
      <c r="K571" s="8"/>
      <c r="L571" s="9"/>
      <c r="M571" s="8"/>
      <c r="N571" s="9"/>
      <c r="O571" s="9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2.0" customHeight="1">
      <c r="A572" s="10"/>
      <c r="B572" s="3"/>
      <c r="C572" s="9"/>
      <c r="D572" s="8"/>
      <c r="E572" s="8"/>
      <c r="F572" s="10"/>
      <c r="G572" s="14"/>
      <c r="H572" s="10"/>
      <c r="I572" s="8"/>
      <c r="J572" s="8"/>
      <c r="K572" s="8"/>
      <c r="L572" s="9"/>
      <c r="M572" s="8"/>
      <c r="N572" s="9"/>
      <c r="O572" s="9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2.0" customHeight="1">
      <c r="A573" s="10"/>
      <c r="B573" s="3"/>
      <c r="C573" s="9"/>
      <c r="D573" s="8"/>
      <c r="E573" s="8"/>
      <c r="F573" s="10"/>
      <c r="G573" s="14"/>
      <c r="H573" s="10"/>
      <c r="I573" s="8"/>
      <c r="J573" s="8"/>
      <c r="K573" s="8"/>
      <c r="L573" s="9"/>
      <c r="M573" s="8"/>
      <c r="N573" s="9"/>
      <c r="O573" s="9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2.0" customHeight="1">
      <c r="A574" s="10"/>
      <c r="B574" s="3"/>
      <c r="C574" s="9"/>
      <c r="D574" s="8"/>
      <c r="E574" s="8"/>
      <c r="F574" s="10"/>
      <c r="G574" s="14"/>
      <c r="H574" s="10"/>
      <c r="I574" s="8"/>
      <c r="J574" s="8"/>
      <c r="K574" s="8"/>
      <c r="L574" s="9"/>
      <c r="M574" s="8"/>
      <c r="N574" s="9"/>
      <c r="O574" s="9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2.0" customHeight="1">
      <c r="A575" s="10"/>
      <c r="B575" s="3"/>
      <c r="C575" s="9"/>
      <c r="D575" s="8"/>
      <c r="E575" s="8"/>
      <c r="F575" s="10"/>
      <c r="G575" s="14"/>
      <c r="H575" s="10"/>
      <c r="I575" s="8"/>
      <c r="J575" s="8"/>
      <c r="K575" s="8"/>
      <c r="L575" s="9"/>
      <c r="M575" s="8"/>
      <c r="N575" s="9"/>
      <c r="O575" s="9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2.0" customHeight="1">
      <c r="A576" s="10"/>
      <c r="B576" s="3"/>
      <c r="C576" s="9"/>
      <c r="D576" s="8"/>
      <c r="E576" s="8"/>
      <c r="F576" s="10"/>
      <c r="G576" s="14"/>
      <c r="H576" s="10"/>
      <c r="I576" s="8"/>
      <c r="J576" s="8"/>
      <c r="K576" s="8"/>
      <c r="L576" s="9"/>
      <c r="M576" s="8"/>
      <c r="N576" s="9"/>
      <c r="O576" s="9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2.0" customHeight="1">
      <c r="A577" s="10"/>
      <c r="B577" s="3"/>
      <c r="C577" s="9"/>
      <c r="D577" s="8"/>
      <c r="E577" s="8"/>
      <c r="F577" s="10"/>
      <c r="G577" s="14"/>
      <c r="H577" s="10"/>
      <c r="I577" s="8"/>
      <c r="J577" s="8"/>
      <c r="K577" s="8"/>
      <c r="L577" s="9"/>
      <c r="M577" s="8"/>
      <c r="N577" s="9"/>
      <c r="O577" s="9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2.0" customHeight="1">
      <c r="A578" s="10"/>
      <c r="B578" s="3"/>
      <c r="C578" s="9"/>
      <c r="D578" s="8"/>
      <c r="E578" s="8"/>
      <c r="F578" s="10"/>
      <c r="G578" s="14"/>
      <c r="H578" s="10"/>
      <c r="I578" s="8"/>
      <c r="J578" s="8"/>
      <c r="K578" s="8"/>
      <c r="L578" s="9"/>
      <c r="M578" s="8"/>
      <c r="N578" s="9"/>
      <c r="O578" s="9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2.0" customHeight="1">
      <c r="A579" s="10"/>
      <c r="B579" s="3"/>
      <c r="C579" s="9"/>
      <c r="D579" s="8"/>
      <c r="E579" s="8"/>
      <c r="F579" s="10"/>
      <c r="G579" s="14"/>
      <c r="H579" s="10"/>
      <c r="I579" s="8"/>
      <c r="J579" s="8"/>
      <c r="K579" s="8"/>
      <c r="L579" s="9"/>
      <c r="M579" s="8"/>
      <c r="N579" s="9"/>
      <c r="O579" s="9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2.0" customHeight="1">
      <c r="A580" s="10"/>
      <c r="B580" s="3"/>
      <c r="C580" s="9"/>
      <c r="D580" s="8"/>
      <c r="E580" s="8"/>
      <c r="F580" s="10"/>
      <c r="G580" s="14"/>
      <c r="H580" s="10"/>
      <c r="I580" s="8"/>
      <c r="J580" s="8"/>
      <c r="K580" s="8"/>
      <c r="L580" s="9"/>
      <c r="M580" s="8"/>
      <c r="N580" s="9"/>
      <c r="O580" s="9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2.0" customHeight="1">
      <c r="A581" s="10"/>
      <c r="B581" s="3"/>
      <c r="C581" s="9"/>
      <c r="D581" s="8"/>
      <c r="E581" s="8"/>
      <c r="F581" s="10"/>
      <c r="G581" s="14"/>
      <c r="H581" s="10"/>
      <c r="I581" s="8"/>
      <c r="J581" s="8"/>
      <c r="K581" s="8"/>
      <c r="L581" s="9"/>
      <c r="M581" s="8"/>
      <c r="N581" s="9"/>
      <c r="O581" s="9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2.0" customHeight="1">
      <c r="A582" s="10"/>
      <c r="B582" s="3"/>
      <c r="C582" s="9"/>
      <c r="D582" s="8"/>
      <c r="E582" s="8"/>
      <c r="F582" s="10"/>
      <c r="G582" s="14"/>
      <c r="H582" s="10"/>
      <c r="I582" s="8"/>
      <c r="J582" s="8"/>
      <c r="K582" s="8"/>
      <c r="L582" s="9"/>
      <c r="M582" s="8"/>
      <c r="N582" s="9"/>
      <c r="O582" s="9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2.0" customHeight="1">
      <c r="A583" s="10"/>
      <c r="B583" s="3"/>
      <c r="C583" s="9"/>
      <c r="D583" s="8"/>
      <c r="E583" s="8"/>
      <c r="F583" s="10"/>
      <c r="G583" s="14"/>
      <c r="H583" s="10"/>
      <c r="I583" s="8"/>
      <c r="J583" s="8"/>
      <c r="K583" s="8"/>
      <c r="L583" s="9"/>
      <c r="M583" s="8"/>
      <c r="N583" s="9"/>
      <c r="O583" s="9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2.0" customHeight="1">
      <c r="A584" s="10"/>
      <c r="B584" s="3"/>
      <c r="C584" s="9"/>
      <c r="D584" s="8"/>
      <c r="E584" s="8"/>
      <c r="F584" s="10"/>
      <c r="G584" s="14"/>
      <c r="H584" s="10"/>
      <c r="I584" s="8"/>
      <c r="J584" s="8"/>
      <c r="K584" s="8"/>
      <c r="L584" s="9"/>
      <c r="M584" s="8"/>
      <c r="N584" s="9"/>
      <c r="O584" s="9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2.0" customHeight="1">
      <c r="A585" s="10"/>
      <c r="B585" s="3"/>
      <c r="C585" s="9"/>
      <c r="D585" s="8"/>
      <c r="E585" s="8"/>
      <c r="F585" s="10"/>
      <c r="G585" s="14"/>
      <c r="H585" s="10"/>
      <c r="I585" s="8"/>
      <c r="J585" s="8"/>
      <c r="K585" s="8"/>
      <c r="L585" s="9"/>
      <c r="M585" s="8"/>
      <c r="N585" s="9"/>
      <c r="O585" s="9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2.0" customHeight="1">
      <c r="A586" s="10"/>
      <c r="B586" s="3"/>
      <c r="C586" s="9"/>
      <c r="D586" s="8"/>
      <c r="E586" s="8"/>
      <c r="F586" s="10"/>
      <c r="G586" s="14"/>
      <c r="H586" s="10"/>
      <c r="I586" s="8"/>
      <c r="J586" s="8"/>
      <c r="K586" s="8"/>
      <c r="L586" s="9"/>
      <c r="M586" s="8"/>
      <c r="N586" s="9"/>
      <c r="O586" s="9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2.0" customHeight="1">
      <c r="A587" s="10"/>
      <c r="B587" s="3"/>
      <c r="C587" s="9"/>
      <c r="D587" s="8"/>
      <c r="E587" s="8"/>
      <c r="F587" s="10"/>
      <c r="G587" s="14"/>
      <c r="H587" s="10"/>
      <c r="I587" s="8"/>
      <c r="J587" s="8"/>
      <c r="K587" s="8"/>
      <c r="L587" s="9"/>
      <c r="M587" s="8"/>
      <c r="N587" s="9"/>
      <c r="O587" s="9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2.0" customHeight="1">
      <c r="A588" s="10"/>
      <c r="B588" s="3"/>
      <c r="C588" s="9"/>
      <c r="D588" s="8"/>
      <c r="E588" s="8"/>
      <c r="F588" s="10"/>
      <c r="G588" s="14"/>
      <c r="H588" s="10"/>
      <c r="I588" s="8"/>
      <c r="J588" s="8"/>
      <c r="K588" s="8"/>
      <c r="L588" s="9"/>
      <c r="M588" s="8"/>
      <c r="N588" s="9"/>
      <c r="O588" s="9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2.0" customHeight="1">
      <c r="A589" s="10"/>
      <c r="B589" s="3"/>
      <c r="C589" s="9"/>
      <c r="D589" s="8"/>
      <c r="E589" s="8"/>
      <c r="F589" s="10"/>
      <c r="G589" s="14"/>
      <c r="H589" s="10"/>
      <c r="I589" s="8"/>
      <c r="J589" s="8"/>
      <c r="K589" s="8"/>
      <c r="L589" s="9"/>
      <c r="M589" s="8"/>
      <c r="N589" s="9"/>
      <c r="O589" s="9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2.0" customHeight="1">
      <c r="A590" s="10"/>
      <c r="B590" s="3"/>
      <c r="C590" s="9"/>
      <c r="D590" s="8"/>
      <c r="E590" s="8"/>
      <c r="F590" s="10"/>
      <c r="G590" s="14"/>
      <c r="H590" s="10"/>
      <c r="I590" s="8"/>
      <c r="J590" s="8"/>
      <c r="K590" s="8"/>
      <c r="L590" s="9"/>
      <c r="M590" s="8"/>
      <c r="N590" s="9"/>
      <c r="O590" s="9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2.0" customHeight="1">
      <c r="A591" s="10"/>
      <c r="B591" s="3"/>
      <c r="C591" s="9"/>
      <c r="D591" s="8"/>
      <c r="E591" s="8"/>
      <c r="F591" s="10"/>
      <c r="G591" s="14"/>
      <c r="H591" s="10"/>
      <c r="I591" s="8"/>
      <c r="J591" s="8"/>
      <c r="K591" s="8"/>
      <c r="L591" s="9"/>
      <c r="M591" s="8"/>
      <c r="N591" s="9"/>
      <c r="O591" s="9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2.0" customHeight="1">
      <c r="A592" s="10"/>
      <c r="B592" s="3"/>
      <c r="C592" s="9"/>
      <c r="D592" s="8"/>
      <c r="E592" s="8"/>
      <c r="F592" s="10"/>
      <c r="G592" s="14"/>
      <c r="H592" s="10"/>
      <c r="I592" s="8"/>
      <c r="J592" s="8"/>
      <c r="K592" s="8"/>
      <c r="L592" s="9"/>
      <c r="M592" s="8"/>
      <c r="N592" s="9"/>
      <c r="O592" s="9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2.0" customHeight="1">
      <c r="A593" s="10"/>
      <c r="B593" s="3"/>
      <c r="C593" s="9"/>
      <c r="D593" s="8"/>
      <c r="E593" s="8"/>
      <c r="F593" s="10"/>
      <c r="G593" s="14"/>
      <c r="H593" s="10"/>
      <c r="I593" s="8"/>
      <c r="J593" s="8"/>
      <c r="K593" s="8"/>
      <c r="L593" s="9"/>
      <c r="M593" s="8"/>
      <c r="N593" s="9"/>
      <c r="O593" s="9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2.0" customHeight="1">
      <c r="A594" s="10"/>
      <c r="B594" s="3"/>
      <c r="C594" s="9"/>
      <c r="D594" s="8"/>
      <c r="E594" s="8"/>
      <c r="F594" s="10"/>
      <c r="G594" s="14"/>
      <c r="H594" s="10"/>
      <c r="I594" s="8"/>
      <c r="J594" s="8"/>
      <c r="K594" s="8"/>
      <c r="L594" s="9"/>
      <c r="M594" s="8"/>
      <c r="N594" s="9"/>
      <c r="O594" s="9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2.0" customHeight="1">
      <c r="A595" s="10"/>
      <c r="B595" s="3"/>
      <c r="C595" s="9"/>
      <c r="D595" s="8"/>
      <c r="E595" s="8"/>
      <c r="F595" s="10"/>
      <c r="G595" s="14"/>
      <c r="H595" s="10"/>
      <c r="I595" s="8"/>
      <c r="J595" s="8"/>
      <c r="K595" s="8"/>
      <c r="L595" s="9"/>
      <c r="M595" s="8"/>
      <c r="N595" s="9"/>
      <c r="O595" s="9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2.0" customHeight="1">
      <c r="A596" s="10"/>
      <c r="B596" s="3"/>
      <c r="C596" s="9"/>
      <c r="D596" s="8"/>
      <c r="E596" s="8"/>
      <c r="F596" s="10"/>
      <c r="G596" s="14"/>
      <c r="H596" s="10"/>
      <c r="I596" s="8"/>
      <c r="J596" s="8"/>
      <c r="K596" s="8"/>
      <c r="L596" s="9"/>
      <c r="M596" s="8"/>
      <c r="N596" s="9"/>
      <c r="O596" s="9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2.0" customHeight="1">
      <c r="A597" s="10"/>
      <c r="B597" s="3"/>
      <c r="C597" s="9"/>
      <c r="D597" s="8"/>
      <c r="E597" s="8"/>
      <c r="F597" s="10"/>
      <c r="G597" s="14"/>
      <c r="H597" s="10"/>
      <c r="I597" s="8"/>
      <c r="J597" s="8"/>
      <c r="K597" s="8"/>
      <c r="L597" s="9"/>
      <c r="M597" s="8"/>
      <c r="N597" s="9"/>
      <c r="O597" s="9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2.0" customHeight="1">
      <c r="A598" s="10"/>
      <c r="B598" s="3"/>
      <c r="C598" s="9"/>
      <c r="D598" s="8"/>
      <c r="E598" s="8"/>
      <c r="F598" s="10"/>
      <c r="G598" s="14"/>
      <c r="H598" s="10"/>
      <c r="I598" s="8"/>
      <c r="J598" s="8"/>
      <c r="K598" s="8"/>
      <c r="L598" s="9"/>
      <c r="M598" s="8"/>
      <c r="N598" s="9"/>
      <c r="O598" s="9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2.0" customHeight="1">
      <c r="A599" s="10"/>
      <c r="B599" s="3"/>
      <c r="C599" s="9"/>
      <c r="D599" s="8"/>
      <c r="E599" s="8"/>
      <c r="F599" s="10"/>
      <c r="G599" s="14"/>
      <c r="H599" s="10"/>
      <c r="I599" s="8"/>
      <c r="J599" s="8"/>
      <c r="K599" s="8"/>
      <c r="L599" s="9"/>
      <c r="M599" s="8"/>
      <c r="N599" s="9"/>
      <c r="O599" s="9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2.0" customHeight="1">
      <c r="A600" s="10"/>
      <c r="B600" s="3"/>
      <c r="C600" s="9"/>
      <c r="D600" s="8"/>
      <c r="E600" s="8"/>
      <c r="F600" s="10"/>
      <c r="G600" s="14"/>
      <c r="H600" s="10"/>
      <c r="I600" s="8"/>
      <c r="J600" s="8"/>
      <c r="K600" s="8"/>
      <c r="L600" s="9"/>
      <c r="M600" s="8"/>
      <c r="N600" s="9"/>
      <c r="O600" s="9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2.0" customHeight="1">
      <c r="A601" s="10"/>
      <c r="B601" s="3"/>
      <c r="C601" s="9"/>
      <c r="D601" s="8"/>
      <c r="E601" s="8"/>
      <c r="F601" s="10"/>
      <c r="G601" s="14"/>
      <c r="H601" s="10"/>
      <c r="I601" s="8"/>
      <c r="J601" s="8"/>
      <c r="K601" s="8"/>
      <c r="L601" s="9"/>
      <c r="M601" s="8"/>
      <c r="N601" s="9"/>
      <c r="O601" s="9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2.0" customHeight="1">
      <c r="A602" s="10"/>
      <c r="B602" s="3"/>
      <c r="C602" s="9"/>
      <c r="D602" s="8"/>
      <c r="E602" s="8"/>
      <c r="F602" s="10"/>
      <c r="G602" s="14"/>
      <c r="H602" s="10"/>
      <c r="I602" s="8"/>
      <c r="J602" s="8"/>
      <c r="K602" s="8"/>
      <c r="L602" s="9"/>
      <c r="M602" s="8"/>
      <c r="N602" s="9"/>
      <c r="O602" s="9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2.0" customHeight="1">
      <c r="A603" s="10"/>
      <c r="B603" s="3"/>
      <c r="C603" s="9"/>
      <c r="D603" s="8"/>
      <c r="E603" s="8"/>
      <c r="F603" s="10"/>
      <c r="G603" s="14"/>
      <c r="H603" s="10"/>
      <c r="I603" s="8"/>
      <c r="J603" s="8"/>
      <c r="K603" s="8"/>
      <c r="L603" s="9"/>
      <c r="M603" s="8"/>
      <c r="N603" s="9"/>
      <c r="O603" s="9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2.0" customHeight="1">
      <c r="A604" s="10"/>
      <c r="B604" s="3"/>
      <c r="C604" s="9"/>
      <c r="D604" s="8"/>
      <c r="E604" s="8"/>
      <c r="F604" s="10"/>
      <c r="G604" s="14"/>
      <c r="H604" s="10"/>
      <c r="I604" s="8"/>
      <c r="J604" s="8"/>
      <c r="K604" s="8"/>
      <c r="L604" s="9"/>
      <c r="M604" s="8"/>
      <c r="N604" s="9"/>
      <c r="O604" s="9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2.0" customHeight="1">
      <c r="A605" s="10"/>
      <c r="B605" s="3"/>
      <c r="C605" s="9"/>
      <c r="D605" s="8"/>
      <c r="E605" s="8"/>
      <c r="F605" s="10"/>
      <c r="G605" s="14"/>
      <c r="H605" s="10"/>
      <c r="I605" s="8"/>
      <c r="J605" s="8"/>
      <c r="K605" s="8"/>
      <c r="L605" s="9"/>
      <c r="M605" s="8"/>
      <c r="N605" s="9"/>
      <c r="O605" s="9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2.0" customHeight="1">
      <c r="A606" s="10"/>
      <c r="B606" s="3"/>
      <c r="C606" s="9"/>
      <c r="D606" s="8"/>
      <c r="E606" s="8"/>
      <c r="F606" s="10"/>
      <c r="G606" s="14"/>
      <c r="H606" s="10"/>
      <c r="I606" s="8"/>
      <c r="J606" s="8"/>
      <c r="K606" s="8"/>
      <c r="L606" s="9"/>
      <c r="M606" s="8"/>
      <c r="N606" s="9"/>
      <c r="O606" s="9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2.0" customHeight="1">
      <c r="A607" s="10"/>
      <c r="B607" s="3"/>
      <c r="C607" s="9"/>
      <c r="D607" s="8"/>
      <c r="E607" s="8"/>
      <c r="F607" s="10"/>
      <c r="G607" s="14"/>
      <c r="H607" s="10"/>
      <c r="I607" s="8"/>
      <c r="J607" s="8"/>
      <c r="K607" s="8"/>
      <c r="L607" s="9"/>
      <c r="M607" s="8"/>
      <c r="N607" s="9"/>
      <c r="O607" s="9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2.0" customHeight="1">
      <c r="A608" s="10"/>
      <c r="B608" s="3"/>
      <c r="C608" s="9"/>
      <c r="D608" s="8"/>
      <c r="E608" s="8"/>
      <c r="F608" s="10"/>
      <c r="G608" s="14"/>
      <c r="H608" s="10"/>
      <c r="I608" s="8"/>
      <c r="J608" s="8"/>
      <c r="K608" s="8"/>
      <c r="L608" s="9"/>
      <c r="M608" s="8"/>
      <c r="N608" s="9"/>
      <c r="O608" s="9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2.0" customHeight="1">
      <c r="A609" s="10"/>
      <c r="B609" s="3"/>
      <c r="C609" s="9"/>
      <c r="D609" s="8"/>
      <c r="E609" s="8"/>
      <c r="F609" s="10"/>
      <c r="G609" s="14"/>
      <c r="H609" s="10"/>
      <c r="I609" s="8"/>
      <c r="J609" s="8"/>
      <c r="K609" s="8"/>
      <c r="L609" s="9"/>
      <c r="M609" s="8"/>
      <c r="N609" s="9"/>
      <c r="O609" s="9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2.0" customHeight="1">
      <c r="A610" s="10"/>
      <c r="B610" s="3"/>
      <c r="C610" s="9"/>
      <c r="D610" s="8"/>
      <c r="E610" s="8"/>
      <c r="F610" s="10"/>
      <c r="G610" s="14"/>
      <c r="H610" s="10"/>
      <c r="I610" s="8"/>
      <c r="J610" s="8"/>
      <c r="K610" s="8"/>
      <c r="L610" s="9"/>
      <c r="M610" s="8"/>
      <c r="N610" s="9"/>
      <c r="O610" s="9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2.0" customHeight="1">
      <c r="A611" s="10"/>
      <c r="B611" s="3"/>
      <c r="C611" s="9"/>
      <c r="D611" s="8"/>
      <c r="E611" s="8"/>
      <c r="F611" s="10"/>
      <c r="G611" s="14"/>
      <c r="H611" s="10"/>
      <c r="I611" s="8"/>
      <c r="J611" s="8"/>
      <c r="K611" s="8"/>
      <c r="L611" s="9"/>
      <c r="M611" s="8"/>
      <c r="N611" s="9"/>
      <c r="O611" s="9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2.0" customHeight="1">
      <c r="A612" s="10"/>
      <c r="B612" s="3"/>
      <c r="C612" s="9"/>
      <c r="D612" s="8"/>
      <c r="E612" s="8"/>
      <c r="F612" s="10"/>
      <c r="G612" s="14"/>
      <c r="H612" s="10"/>
      <c r="I612" s="8"/>
      <c r="J612" s="8"/>
      <c r="K612" s="8"/>
      <c r="L612" s="9"/>
      <c r="M612" s="8"/>
      <c r="N612" s="9"/>
      <c r="O612" s="9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2.0" customHeight="1">
      <c r="A613" s="10"/>
      <c r="B613" s="3"/>
      <c r="C613" s="9"/>
      <c r="D613" s="8"/>
      <c r="E613" s="8"/>
      <c r="F613" s="10"/>
      <c r="G613" s="14"/>
      <c r="H613" s="10"/>
      <c r="I613" s="8"/>
      <c r="J613" s="8"/>
      <c r="K613" s="8"/>
      <c r="L613" s="9"/>
      <c r="M613" s="8"/>
      <c r="N613" s="9"/>
      <c r="O613" s="9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2.0" customHeight="1">
      <c r="A614" s="10"/>
      <c r="B614" s="3"/>
      <c r="C614" s="9"/>
      <c r="D614" s="8"/>
      <c r="E614" s="8"/>
      <c r="F614" s="10"/>
      <c r="G614" s="14"/>
      <c r="H614" s="10"/>
      <c r="I614" s="8"/>
      <c r="J614" s="8"/>
      <c r="K614" s="8"/>
      <c r="L614" s="9"/>
      <c r="M614" s="8"/>
      <c r="N614" s="9"/>
      <c r="O614" s="9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2.0" customHeight="1">
      <c r="A615" s="10"/>
      <c r="B615" s="3"/>
      <c r="C615" s="9"/>
      <c r="D615" s="8"/>
      <c r="E615" s="8"/>
      <c r="F615" s="10"/>
      <c r="G615" s="14"/>
      <c r="H615" s="10"/>
      <c r="I615" s="8"/>
      <c r="J615" s="8"/>
      <c r="K615" s="8"/>
      <c r="L615" s="9"/>
      <c r="M615" s="8"/>
      <c r="N615" s="9"/>
      <c r="O615" s="9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2.0" customHeight="1">
      <c r="A616" s="10"/>
      <c r="B616" s="3"/>
      <c r="C616" s="9"/>
      <c r="D616" s="8"/>
      <c r="E616" s="8"/>
      <c r="F616" s="10"/>
      <c r="G616" s="14"/>
      <c r="H616" s="10"/>
      <c r="I616" s="8"/>
      <c r="J616" s="8"/>
      <c r="K616" s="8"/>
      <c r="L616" s="9"/>
      <c r="M616" s="8"/>
      <c r="N616" s="9"/>
      <c r="O616" s="9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2.0" customHeight="1">
      <c r="A617" s="10"/>
      <c r="B617" s="3"/>
      <c r="C617" s="9"/>
      <c r="D617" s="8"/>
      <c r="E617" s="8"/>
      <c r="F617" s="10"/>
      <c r="G617" s="14"/>
      <c r="H617" s="10"/>
      <c r="I617" s="8"/>
      <c r="J617" s="8"/>
      <c r="K617" s="8"/>
      <c r="L617" s="9"/>
      <c r="M617" s="8"/>
      <c r="N617" s="9"/>
      <c r="O617" s="9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2.0" customHeight="1">
      <c r="A618" s="10"/>
      <c r="B618" s="3"/>
      <c r="C618" s="9"/>
      <c r="D618" s="8"/>
      <c r="E618" s="8"/>
      <c r="F618" s="10"/>
      <c r="G618" s="14"/>
      <c r="H618" s="10"/>
      <c r="I618" s="8"/>
      <c r="J618" s="8"/>
      <c r="K618" s="8"/>
      <c r="L618" s="9"/>
      <c r="M618" s="8"/>
      <c r="N618" s="9"/>
      <c r="O618" s="9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2.0" customHeight="1">
      <c r="A619" s="10"/>
      <c r="B619" s="3"/>
      <c r="C619" s="9"/>
      <c r="D619" s="8"/>
      <c r="E619" s="8"/>
      <c r="F619" s="10"/>
      <c r="G619" s="14"/>
      <c r="H619" s="10"/>
      <c r="I619" s="8"/>
      <c r="J619" s="8"/>
      <c r="K619" s="8"/>
      <c r="L619" s="9"/>
      <c r="M619" s="8"/>
      <c r="N619" s="9"/>
      <c r="O619" s="9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2.0" customHeight="1">
      <c r="A620" s="10"/>
      <c r="B620" s="3"/>
      <c r="C620" s="9"/>
      <c r="D620" s="8"/>
      <c r="E620" s="8"/>
      <c r="F620" s="10"/>
      <c r="G620" s="14"/>
      <c r="H620" s="10"/>
      <c r="I620" s="8"/>
      <c r="J620" s="8"/>
      <c r="K620" s="8"/>
      <c r="L620" s="9"/>
      <c r="M620" s="8"/>
      <c r="N620" s="9"/>
      <c r="O620" s="9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2.0" customHeight="1">
      <c r="A621" s="10"/>
      <c r="B621" s="3"/>
      <c r="C621" s="9"/>
      <c r="D621" s="8"/>
      <c r="E621" s="8"/>
      <c r="F621" s="10"/>
      <c r="G621" s="14"/>
      <c r="H621" s="10"/>
      <c r="I621" s="8"/>
      <c r="J621" s="8"/>
      <c r="K621" s="8"/>
      <c r="L621" s="9"/>
      <c r="M621" s="8"/>
      <c r="N621" s="9"/>
      <c r="O621" s="9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2.0" customHeight="1">
      <c r="A622" s="10"/>
      <c r="B622" s="3"/>
      <c r="C622" s="9"/>
      <c r="D622" s="8"/>
      <c r="E622" s="8"/>
      <c r="F622" s="10"/>
      <c r="G622" s="14"/>
      <c r="H622" s="10"/>
      <c r="I622" s="8"/>
      <c r="J622" s="8"/>
      <c r="K622" s="8"/>
      <c r="L622" s="9"/>
      <c r="M622" s="8"/>
      <c r="N622" s="9"/>
      <c r="O622" s="9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2.0" customHeight="1">
      <c r="A623" s="10"/>
      <c r="B623" s="3"/>
      <c r="C623" s="9"/>
      <c r="D623" s="8"/>
      <c r="E623" s="8"/>
      <c r="F623" s="10"/>
      <c r="G623" s="14"/>
      <c r="H623" s="10"/>
      <c r="I623" s="8"/>
      <c r="J623" s="8"/>
      <c r="K623" s="8"/>
      <c r="L623" s="9"/>
      <c r="M623" s="8"/>
      <c r="N623" s="9"/>
      <c r="O623" s="9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2.0" customHeight="1">
      <c r="A624" s="10"/>
      <c r="B624" s="3"/>
      <c r="C624" s="9"/>
      <c r="D624" s="8"/>
      <c r="E624" s="8"/>
      <c r="F624" s="10"/>
      <c r="G624" s="14"/>
      <c r="H624" s="10"/>
      <c r="I624" s="8"/>
      <c r="J624" s="8"/>
      <c r="K624" s="8"/>
      <c r="L624" s="9"/>
      <c r="M624" s="8"/>
      <c r="N624" s="9"/>
      <c r="O624" s="9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2.0" customHeight="1">
      <c r="A625" s="10"/>
      <c r="B625" s="3"/>
      <c r="C625" s="9"/>
      <c r="D625" s="8"/>
      <c r="E625" s="8"/>
      <c r="F625" s="10"/>
      <c r="G625" s="14"/>
      <c r="H625" s="10"/>
      <c r="I625" s="8"/>
      <c r="J625" s="8"/>
      <c r="K625" s="8"/>
      <c r="L625" s="9"/>
      <c r="M625" s="8"/>
      <c r="N625" s="9"/>
      <c r="O625" s="9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2.0" customHeight="1">
      <c r="A626" s="10"/>
      <c r="B626" s="3"/>
      <c r="C626" s="9"/>
      <c r="D626" s="8"/>
      <c r="E626" s="8"/>
      <c r="F626" s="10"/>
      <c r="G626" s="14"/>
      <c r="H626" s="10"/>
      <c r="I626" s="8"/>
      <c r="J626" s="8"/>
      <c r="K626" s="8"/>
      <c r="L626" s="9"/>
      <c r="M626" s="8"/>
      <c r="N626" s="9"/>
      <c r="O626" s="9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2.0" customHeight="1">
      <c r="A627" s="10"/>
      <c r="B627" s="3"/>
      <c r="C627" s="9"/>
      <c r="D627" s="8"/>
      <c r="E627" s="8"/>
      <c r="F627" s="10"/>
      <c r="G627" s="14"/>
      <c r="H627" s="10"/>
      <c r="I627" s="8"/>
      <c r="J627" s="8"/>
      <c r="K627" s="8"/>
      <c r="L627" s="9"/>
      <c r="M627" s="8"/>
      <c r="N627" s="9"/>
      <c r="O627" s="9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2.0" customHeight="1">
      <c r="A628" s="10"/>
      <c r="B628" s="3"/>
      <c r="C628" s="9"/>
      <c r="D628" s="8"/>
      <c r="E628" s="8"/>
      <c r="F628" s="10"/>
      <c r="G628" s="14"/>
      <c r="H628" s="10"/>
      <c r="I628" s="8"/>
      <c r="J628" s="8"/>
      <c r="K628" s="8"/>
      <c r="L628" s="9"/>
      <c r="M628" s="8"/>
      <c r="N628" s="9"/>
      <c r="O628" s="9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2.0" customHeight="1">
      <c r="A629" s="10"/>
      <c r="B629" s="3"/>
      <c r="C629" s="9"/>
      <c r="D629" s="8"/>
      <c r="E629" s="8"/>
      <c r="F629" s="10"/>
      <c r="G629" s="14"/>
      <c r="H629" s="10"/>
      <c r="I629" s="8"/>
      <c r="J629" s="8"/>
      <c r="K629" s="8"/>
      <c r="L629" s="9"/>
      <c r="M629" s="8"/>
      <c r="N629" s="9"/>
      <c r="O629" s="9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2.0" customHeight="1">
      <c r="A630" s="10"/>
      <c r="B630" s="3"/>
      <c r="C630" s="9"/>
      <c r="D630" s="8"/>
      <c r="E630" s="8"/>
      <c r="F630" s="10"/>
      <c r="G630" s="14"/>
      <c r="H630" s="10"/>
      <c r="I630" s="8"/>
      <c r="J630" s="8"/>
      <c r="K630" s="8"/>
      <c r="L630" s="9"/>
      <c r="M630" s="8"/>
      <c r="N630" s="9"/>
      <c r="O630" s="9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2.0" customHeight="1">
      <c r="A631" s="10"/>
      <c r="B631" s="3"/>
      <c r="C631" s="9"/>
      <c r="D631" s="8"/>
      <c r="E631" s="8"/>
      <c r="F631" s="10"/>
      <c r="G631" s="14"/>
      <c r="H631" s="10"/>
      <c r="I631" s="8"/>
      <c r="J631" s="8"/>
      <c r="K631" s="8"/>
      <c r="L631" s="9"/>
      <c r="M631" s="8"/>
      <c r="N631" s="9"/>
      <c r="O631" s="9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2.0" customHeight="1">
      <c r="A632" s="10"/>
      <c r="B632" s="3"/>
      <c r="C632" s="9"/>
      <c r="D632" s="8"/>
      <c r="E632" s="8"/>
      <c r="F632" s="10"/>
      <c r="G632" s="14"/>
      <c r="H632" s="10"/>
      <c r="I632" s="8"/>
      <c r="J632" s="8"/>
      <c r="K632" s="8"/>
      <c r="L632" s="9"/>
      <c r="M632" s="8"/>
      <c r="N632" s="9"/>
      <c r="O632" s="9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2.0" customHeight="1">
      <c r="A633" s="10"/>
      <c r="B633" s="3"/>
      <c r="C633" s="9"/>
      <c r="D633" s="8"/>
      <c r="E633" s="8"/>
      <c r="F633" s="10"/>
      <c r="G633" s="14"/>
      <c r="H633" s="10"/>
      <c r="I633" s="8"/>
      <c r="J633" s="8"/>
      <c r="K633" s="8"/>
      <c r="L633" s="9"/>
      <c r="M633" s="8"/>
      <c r="N633" s="9"/>
      <c r="O633" s="9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2.0" customHeight="1">
      <c r="A634" s="10"/>
      <c r="B634" s="3"/>
      <c r="C634" s="9"/>
      <c r="D634" s="8"/>
      <c r="E634" s="8"/>
      <c r="F634" s="10"/>
      <c r="G634" s="14"/>
      <c r="H634" s="10"/>
      <c r="I634" s="8"/>
      <c r="J634" s="8"/>
      <c r="K634" s="8"/>
      <c r="L634" s="9"/>
      <c r="M634" s="8"/>
      <c r="N634" s="9"/>
      <c r="O634" s="9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2.0" customHeight="1">
      <c r="A635" s="10"/>
      <c r="B635" s="3"/>
      <c r="C635" s="9"/>
      <c r="D635" s="8"/>
      <c r="E635" s="8"/>
      <c r="F635" s="10"/>
      <c r="G635" s="14"/>
      <c r="H635" s="10"/>
      <c r="I635" s="8"/>
      <c r="J635" s="8"/>
      <c r="K635" s="8"/>
      <c r="L635" s="9"/>
      <c r="M635" s="8"/>
      <c r="N635" s="9"/>
      <c r="O635" s="9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2.0" customHeight="1">
      <c r="A636" s="10"/>
      <c r="B636" s="3"/>
      <c r="C636" s="9"/>
      <c r="D636" s="8"/>
      <c r="E636" s="8"/>
      <c r="F636" s="10"/>
      <c r="G636" s="14"/>
      <c r="H636" s="10"/>
      <c r="I636" s="8"/>
      <c r="J636" s="8"/>
      <c r="K636" s="8"/>
      <c r="L636" s="9"/>
      <c r="M636" s="8"/>
      <c r="N636" s="9"/>
      <c r="O636" s="9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2.0" customHeight="1">
      <c r="A637" s="10"/>
      <c r="B637" s="3"/>
      <c r="C637" s="9"/>
      <c r="D637" s="8"/>
      <c r="E637" s="8"/>
      <c r="F637" s="10"/>
      <c r="G637" s="14"/>
      <c r="H637" s="10"/>
      <c r="I637" s="8"/>
      <c r="J637" s="8"/>
      <c r="K637" s="8"/>
      <c r="L637" s="9"/>
      <c r="M637" s="8"/>
      <c r="N637" s="9"/>
      <c r="O637" s="9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2.0" customHeight="1">
      <c r="A638" s="10"/>
      <c r="B638" s="3"/>
      <c r="C638" s="9"/>
      <c r="D638" s="8"/>
      <c r="E638" s="8"/>
      <c r="F638" s="10"/>
      <c r="G638" s="14"/>
      <c r="H638" s="10"/>
      <c r="I638" s="8"/>
      <c r="J638" s="8"/>
      <c r="K638" s="8"/>
      <c r="L638" s="9"/>
      <c r="M638" s="8"/>
      <c r="N638" s="9"/>
      <c r="O638" s="9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2.0" customHeight="1">
      <c r="A639" s="10"/>
      <c r="B639" s="3"/>
      <c r="C639" s="9"/>
      <c r="D639" s="8"/>
      <c r="E639" s="8"/>
      <c r="F639" s="10"/>
      <c r="G639" s="14"/>
      <c r="H639" s="10"/>
      <c r="I639" s="8"/>
      <c r="J639" s="8"/>
      <c r="K639" s="8"/>
      <c r="L639" s="9"/>
      <c r="M639" s="8"/>
      <c r="N639" s="9"/>
      <c r="O639" s="9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2.0" customHeight="1">
      <c r="A640" s="10"/>
      <c r="B640" s="3"/>
      <c r="C640" s="9"/>
      <c r="D640" s="8"/>
      <c r="E640" s="8"/>
      <c r="F640" s="10"/>
      <c r="G640" s="14"/>
      <c r="H640" s="10"/>
      <c r="I640" s="8"/>
      <c r="J640" s="8"/>
      <c r="K640" s="8"/>
      <c r="L640" s="9"/>
      <c r="M640" s="8"/>
      <c r="N640" s="9"/>
      <c r="O640" s="9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2.0" customHeight="1">
      <c r="A641" s="10"/>
      <c r="B641" s="3"/>
      <c r="C641" s="9"/>
      <c r="D641" s="8"/>
      <c r="E641" s="8"/>
      <c r="F641" s="10"/>
      <c r="G641" s="14"/>
      <c r="H641" s="10"/>
      <c r="I641" s="8"/>
      <c r="J641" s="8"/>
      <c r="K641" s="8"/>
      <c r="L641" s="9"/>
      <c r="M641" s="8"/>
      <c r="N641" s="9"/>
      <c r="O641" s="9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2.0" customHeight="1">
      <c r="A642" s="10"/>
      <c r="B642" s="3"/>
      <c r="C642" s="9"/>
      <c r="D642" s="8"/>
      <c r="E642" s="8"/>
      <c r="F642" s="10"/>
      <c r="G642" s="14"/>
      <c r="H642" s="10"/>
      <c r="I642" s="8"/>
      <c r="J642" s="8"/>
      <c r="K642" s="8"/>
      <c r="L642" s="9"/>
      <c r="M642" s="8"/>
      <c r="N642" s="9"/>
      <c r="O642" s="9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2.0" customHeight="1">
      <c r="A643" s="10"/>
      <c r="B643" s="3"/>
      <c r="C643" s="9"/>
      <c r="D643" s="8"/>
      <c r="E643" s="8"/>
      <c r="F643" s="10"/>
      <c r="G643" s="14"/>
      <c r="H643" s="10"/>
      <c r="I643" s="8"/>
      <c r="J643" s="8"/>
      <c r="K643" s="8"/>
      <c r="L643" s="9"/>
      <c r="M643" s="8"/>
      <c r="N643" s="9"/>
      <c r="O643" s="9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2.0" customHeight="1">
      <c r="A644" s="10"/>
      <c r="B644" s="3"/>
      <c r="C644" s="9"/>
      <c r="D644" s="8"/>
      <c r="E644" s="8"/>
      <c r="F644" s="10"/>
      <c r="G644" s="14"/>
      <c r="H644" s="10"/>
      <c r="I644" s="8"/>
      <c r="J644" s="8"/>
      <c r="K644" s="8"/>
      <c r="L644" s="9"/>
      <c r="M644" s="8"/>
      <c r="N644" s="9"/>
      <c r="O644" s="9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2.0" customHeight="1">
      <c r="A645" s="10"/>
      <c r="B645" s="3"/>
      <c r="C645" s="9"/>
      <c r="D645" s="8"/>
      <c r="E645" s="8"/>
      <c r="F645" s="10"/>
      <c r="G645" s="14"/>
      <c r="H645" s="10"/>
      <c r="I645" s="8"/>
      <c r="J645" s="8"/>
      <c r="K645" s="8"/>
      <c r="L645" s="9"/>
      <c r="M645" s="8"/>
      <c r="N645" s="9"/>
      <c r="O645" s="9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2.0" customHeight="1">
      <c r="A646" s="10"/>
      <c r="B646" s="3"/>
      <c r="C646" s="9"/>
      <c r="D646" s="8"/>
      <c r="E646" s="8"/>
      <c r="F646" s="10"/>
      <c r="G646" s="14"/>
      <c r="H646" s="10"/>
      <c r="I646" s="8"/>
      <c r="J646" s="8"/>
      <c r="K646" s="8"/>
      <c r="L646" s="9"/>
      <c r="M646" s="8"/>
      <c r="N646" s="9"/>
      <c r="O646" s="9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2.0" customHeight="1">
      <c r="A647" s="10"/>
      <c r="B647" s="3"/>
      <c r="C647" s="9"/>
      <c r="D647" s="8"/>
      <c r="E647" s="8"/>
      <c r="F647" s="10"/>
      <c r="G647" s="14"/>
      <c r="H647" s="10"/>
      <c r="I647" s="8"/>
      <c r="J647" s="8"/>
      <c r="K647" s="8"/>
      <c r="L647" s="9"/>
      <c r="M647" s="8"/>
      <c r="N647" s="9"/>
      <c r="O647" s="9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2.0" customHeight="1">
      <c r="A648" s="10"/>
      <c r="B648" s="3"/>
      <c r="C648" s="9"/>
      <c r="D648" s="8"/>
      <c r="E648" s="8"/>
      <c r="F648" s="10"/>
      <c r="G648" s="14"/>
      <c r="H648" s="10"/>
      <c r="I648" s="8"/>
      <c r="J648" s="8"/>
      <c r="K648" s="8"/>
      <c r="L648" s="9"/>
      <c r="M648" s="8"/>
      <c r="N648" s="9"/>
      <c r="O648" s="9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2.0" customHeight="1">
      <c r="A649" s="10"/>
      <c r="B649" s="3"/>
      <c r="C649" s="9"/>
      <c r="D649" s="8"/>
      <c r="E649" s="8"/>
      <c r="F649" s="10"/>
      <c r="G649" s="14"/>
      <c r="H649" s="10"/>
      <c r="I649" s="8"/>
      <c r="J649" s="8"/>
      <c r="K649" s="8"/>
      <c r="L649" s="9"/>
      <c r="M649" s="8"/>
      <c r="N649" s="9"/>
      <c r="O649" s="9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2.0" customHeight="1">
      <c r="A650" s="10"/>
      <c r="B650" s="3"/>
      <c r="C650" s="9"/>
      <c r="D650" s="8"/>
      <c r="E650" s="8"/>
      <c r="F650" s="10"/>
      <c r="G650" s="14"/>
      <c r="H650" s="10"/>
      <c r="I650" s="8"/>
      <c r="J650" s="8"/>
      <c r="K650" s="8"/>
      <c r="L650" s="9"/>
      <c r="M650" s="8"/>
      <c r="N650" s="9"/>
      <c r="O650" s="9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2.0" customHeight="1">
      <c r="A651" s="10"/>
      <c r="B651" s="3"/>
      <c r="C651" s="9"/>
      <c r="D651" s="8"/>
      <c r="E651" s="8"/>
      <c r="F651" s="10"/>
      <c r="G651" s="14"/>
      <c r="H651" s="10"/>
      <c r="I651" s="8"/>
      <c r="J651" s="8"/>
      <c r="K651" s="8"/>
      <c r="L651" s="9"/>
      <c r="M651" s="8"/>
      <c r="N651" s="9"/>
      <c r="O651" s="9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2.0" customHeight="1">
      <c r="A652" s="10"/>
      <c r="B652" s="3"/>
      <c r="C652" s="9"/>
      <c r="D652" s="8"/>
      <c r="E652" s="8"/>
      <c r="F652" s="10"/>
      <c r="G652" s="14"/>
      <c r="H652" s="10"/>
      <c r="I652" s="8"/>
      <c r="J652" s="8"/>
      <c r="K652" s="8"/>
      <c r="L652" s="9"/>
      <c r="M652" s="8"/>
      <c r="N652" s="9"/>
      <c r="O652" s="9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2.0" customHeight="1">
      <c r="A653" s="10"/>
      <c r="B653" s="3"/>
      <c r="C653" s="9"/>
      <c r="D653" s="8"/>
      <c r="E653" s="8"/>
      <c r="F653" s="10"/>
      <c r="G653" s="14"/>
      <c r="H653" s="10"/>
      <c r="I653" s="8"/>
      <c r="J653" s="8"/>
      <c r="K653" s="8"/>
      <c r="L653" s="9"/>
      <c r="M653" s="8"/>
      <c r="N653" s="9"/>
      <c r="O653" s="9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2.0" customHeight="1">
      <c r="A654" s="10"/>
      <c r="B654" s="3"/>
      <c r="C654" s="9"/>
      <c r="D654" s="8"/>
      <c r="E654" s="8"/>
      <c r="F654" s="10"/>
      <c r="G654" s="14"/>
      <c r="H654" s="10"/>
      <c r="I654" s="8"/>
      <c r="J654" s="8"/>
      <c r="K654" s="8"/>
      <c r="L654" s="9"/>
      <c r="M654" s="8"/>
      <c r="N654" s="9"/>
      <c r="O654" s="9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2.0" customHeight="1">
      <c r="A655" s="10"/>
      <c r="B655" s="3"/>
      <c r="C655" s="9"/>
      <c r="D655" s="8"/>
      <c r="E655" s="8"/>
      <c r="F655" s="10"/>
      <c r="G655" s="14"/>
      <c r="H655" s="10"/>
      <c r="I655" s="8"/>
      <c r="J655" s="8"/>
      <c r="K655" s="8"/>
      <c r="L655" s="9"/>
      <c r="M655" s="8"/>
      <c r="N655" s="9"/>
      <c r="O655" s="9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2.0" customHeight="1">
      <c r="A656" s="10"/>
      <c r="B656" s="3"/>
      <c r="C656" s="9"/>
      <c r="D656" s="8"/>
      <c r="E656" s="8"/>
      <c r="F656" s="10"/>
      <c r="G656" s="14"/>
      <c r="H656" s="10"/>
      <c r="I656" s="8"/>
      <c r="J656" s="8"/>
      <c r="K656" s="8"/>
      <c r="L656" s="9"/>
      <c r="M656" s="8"/>
      <c r="N656" s="9"/>
      <c r="O656" s="9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2.0" customHeight="1">
      <c r="A657" s="10"/>
      <c r="B657" s="3"/>
      <c r="C657" s="9"/>
      <c r="D657" s="8"/>
      <c r="E657" s="8"/>
      <c r="F657" s="10"/>
      <c r="G657" s="14"/>
      <c r="H657" s="10"/>
      <c r="I657" s="8"/>
      <c r="J657" s="8"/>
      <c r="K657" s="8"/>
      <c r="L657" s="9"/>
      <c r="M657" s="8"/>
      <c r="N657" s="9"/>
      <c r="O657" s="9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2.0" customHeight="1">
      <c r="A658" s="10"/>
      <c r="B658" s="3"/>
      <c r="C658" s="9"/>
      <c r="D658" s="8"/>
      <c r="E658" s="8"/>
      <c r="F658" s="10"/>
      <c r="G658" s="14"/>
      <c r="H658" s="10"/>
      <c r="I658" s="8"/>
      <c r="J658" s="8"/>
      <c r="K658" s="8"/>
      <c r="L658" s="9"/>
      <c r="M658" s="8"/>
      <c r="N658" s="9"/>
      <c r="O658" s="9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2.0" customHeight="1">
      <c r="A659" s="10"/>
      <c r="B659" s="3"/>
      <c r="C659" s="9"/>
      <c r="D659" s="8"/>
      <c r="E659" s="8"/>
      <c r="F659" s="10"/>
      <c r="G659" s="14"/>
      <c r="H659" s="10"/>
      <c r="I659" s="8"/>
      <c r="J659" s="8"/>
      <c r="K659" s="8"/>
      <c r="L659" s="9"/>
      <c r="M659" s="8"/>
      <c r="N659" s="9"/>
      <c r="O659" s="9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2.0" customHeight="1">
      <c r="A660" s="10"/>
      <c r="B660" s="3"/>
      <c r="C660" s="9"/>
      <c r="D660" s="8"/>
      <c r="E660" s="8"/>
      <c r="F660" s="10"/>
      <c r="G660" s="14"/>
      <c r="H660" s="10"/>
      <c r="I660" s="8"/>
      <c r="J660" s="8"/>
      <c r="K660" s="8"/>
      <c r="L660" s="9"/>
      <c r="M660" s="8"/>
      <c r="N660" s="9"/>
      <c r="O660" s="9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2.0" customHeight="1">
      <c r="A661" s="10"/>
      <c r="B661" s="3"/>
      <c r="C661" s="9"/>
      <c r="D661" s="8"/>
      <c r="E661" s="8"/>
      <c r="F661" s="10"/>
      <c r="G661" s="14"/>
      <c r="H661" s="10"/>
      <c r="I661" s="8"/>
      <c r="J661" s="8"/>
      <c r="K661" s="8"/>
      <c r="L661" s="9"/>
      <c r="M661" s="8"/>
      <c r="N661" s="9"/>
      <c r="O661" s="9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2.0" customHeight="1">
      <c r="A662" s="10"/>
      <c r="B662" s="3"/>
      <c r="C662" s="9"/>
      <c r="D662" s="8"/>
      <c r="E662" s="8"/>
      <c r="F662" s="10"/>
      <c r="G662" s="14"/>
      <c r="H662" s="10"/>
      <c r="I662" s="8"/>
      <c r="J662" s="8"/>
      <c r="K662" s="8"/>
      <c r="L662" s="9"/>
      <c r="M662" s="8"/>
      <c r="N662" s="9"/>
      <c r="O662" s="9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2.0" customHeight="1">
      <c r="A663" s="10"/>
      <c r="B663" s="3"/>
      <c r="C663" s="9"/>
      <c r="D663" s="8"/>
      <c r="E663" s="8"/>
      <c r="F663" s="10"/>
      <c r="G663" s="14"/>
      <c r="H663" s="10"/>
      <c r="I663" s="8"/>
      <c r="J663" s="8"/>
      <c r="K663" s="8"/>
      <c r="L663" s="9"/>
      <c r="M663" s="8"/>
      <c r="N663" s="9"/>
      <c r="O663" s="9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2.0" customHeight="1">
      <c r="A664" s="10"/>
      <c r="B664" s="3"/>
      <c r="C664" s="9"/>
      <c r="D664" s="8"/>
      <c r="E664" s="8"/>
      <c r="F664" s="10"/>
      <c r="G664" s="14"/>
      <c r="H664" s="10"/>
      <c r="I664" s="8"/>
      <c r="J664" s="8"/>
      <c r="K664" s="8"/>
      <c r="L664" s="9"/>
      <c r="M664" s="8"/>
      <c r="N664" s="9"/>
      <c r="O664" s="9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2.0" customHeight="1">
      <c r="A665" s="10"/>
      <c r="B665" s="3"/>
      <c r="C665" s="9"/>
      <c r="D665" s="8"/>
      <c r="E665" s="8"/>
      <c r="F665" s="10"/>
      <c r="G665" s="14"/>
      <c r="H665" s="10"/>
      <c r="I665" s="8"/>
      <c r="J665" s="8"/>
      <c r="K665" s="8"/>
      <c r="L665" s="9"/>
      <c r="M665" s="8"/>
      <c r="N665" s="9"/>
      <c r="O665" s="9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2.0" customHeight="1">
      <c r="A666" s="10"/>
      <c r="B666" s="3"/>
      <c r="C666" s="9"/>
      <c r="D666" s="8"/>
      <c r="E666" s="8"/>
      <c r="F666" s="10"/>
      <c r="G666" s="14"/>
      <c r="H666" s="10"/>
      <c r="I666" s="8"/>
      <c r="J666" s="8"/>
      <c r="K666" s="8"/>
      <c r="L666" s="9"/>
      <c r="M666" s="8"/>
      <c r="N666" s="9"/>
      <c r="O666" s="9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2.0" customHeight="1">
      <c r="A667" s="10"/>
      <c r="B667" s="3"/>
      <c r="C667" s="9"/>
      <c r="D667" s="8"/>
      <c r="E667" s="8"/>
      <c r="F667" s="10"/>
      <c r="G667" s="14"/>
      <c r="H667" s="10"/>
      <c r="I667" s="8"/>
      <c r="J667" s="8"/>
      <c r="K667" s="8"/>
      <c r="L667" s="9"/>
      <c r="M667" s="8"/>
      <c r="N667" s="9"/>
      <c r="O667" s="9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2.0" customHeight="1">
      <c r="A668" s="10"/>
      <c r="B668" s="3"/>
      <c r="C668" s="9"/>
      <c r="D668" s="8"/>
      <c r="E668" s="8"/>
      <c r="F668" s="10"/>
      <c r="G668" s="14"/>
      <c r="H668" s="10"/>
      <c r="I668" s="8"/>
      <c r="J668" s="8"/>
      <c r="K668" s="8"/>
      <c r="L668" s="9"/>
      <c r="M668" s="8"/>
      <c r="N668" s="9"/>
      <c r="O668" s="9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2.0" customHeight="1">
      <c r="A669" s="10"/>
      <c r="B669" s="3"/>
      <c r="C669" s="9"/>
      <c r="D669" s="8"/>
      <c r="E669" s="8"/>
      <c r="F669" s="10"/>
      <c r="G669" s="14"/>
      <c r="H669" s="10"/>
      <c r="I669" s="8"/>
      <c r="J669" s="8"/>
      <c r="K669" s="8"/>
      <c r="L669" s="9"/>
      <c r="M669" s="8"/>
      <c r="N669" s="9"/>
      <c r="O669" s="9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2.0" customHeight="1">
      <c r="A670" s="10"/>
      <c r="B670" s="3"/>
      <c r="C670" s="9"/>
      <c r="D670" s="8"/>
      <c r="E670" s="8"/>
      <c r="F670" s="10"/>
      <c r="G670" s="14"/>
      <c r="H670" s="10"/>
      <c r="I670" s="8"/>
      <c r="J670" s="8"/>
      <c r="K670" s="8"/>
      <c r="L670" s="9"/>
      <c r="M670" s="8"/>
      <c r="N670" s="9"/>
      <c r="O670" s="9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2.0" customHeight="1">
      <c r="A671" s="10"/>
      <c r="B671" s="3"/>
      <c r="C671" s="9"/>
      <c r="D671" s="8"/>
      <c r="E671" s="8"/>
      <c r="F671" s="10"/>
      <c r="G671" s="14"/>
      <c r="H671" s="10"/>
      <c r="I671" s="8"/>
      <c r="J671" s="8"/>
      <c r="K671" s="8"/>
      <c r="L671" s="9"/>
      <c r="M671" s="8"/>
      <c r="N671" s="9"/>
      <c r="O671" s="9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2.0" customHeight="1">
      <c r="A672" s="10"/>
      <c r="B672" s="3"/>
      <c r="C672" s="9"/>
      <c r="D672" s="8"/>
      <c r="E672" s="8"/>
      <c r="F672" s="10"/>
      <c r="G672" s="14"/>
      <c r="H672" s="10"/>
      <c r="I672" s="8"/>
      <c r="J672" s="8"/>
      <c r="K672" s="8"/>
      <c r="L672" s="9"/>
      <c r="M672" s="8"/>
      <c r="N672" s="9"/>
      <c r="O672" s="9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2.0" customHeight="1">
      <c r="A673" s="10"/>
      <c r="B673" s="3"/>
      <c r="C673" s="9"/>
      <c r="D673" s="8"/>
      <c r="E673" s="8"/>
      <c r="F673" s="10"/>
      <c r="G673" s="14"/>
      <c r="H673" s="10"/>
      <c r="I673" s="8"/>
      <c r="J673" s="8"/>
      <c r="K673" s="8"/>
      <c r="L673" s="9"/>
      <c r="M673" s="8"/>
      <c r="N673" s="9"/>
      <c r="O673" s="9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2.0" customHeight="1">
      <c r="A674" s="10"/>
      <c r="B674" s="3"/>
      <c r="C674" s="9"/>
      <c r="D674" s="8"/>
      <c r="E674" s="8"/>
      <c r="F674" s="10"/>
      <c r="G674" s="14"/>
      <c r="H674" s="10"/>
      <c r="I674" s="8"/>
      <c r="J674" s="8"/>
      <c r="K674" s="8"/>
      <c r="L674" s="9"/>
      <c r="M674" s="8"/>
      <c r="N674" s="9"/>
      <c r="O674" s="9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2.0" customHeight="1">
      <c r="A675" s="10"/>
      <c r="B675" s="3"/>
      <c r="C675" s="9"/>
      <c r="D675" s="8"/>
      <c r="E675" s="8"/>
      <c r="F675" s="10"/>
      <c r="G675" s="14"/>
      <c r="H675" s="10"/>
      <c r="I675" s="8"/>
      <c r="J675" s="8"/>
      <c r="K675" s="8"/>
      <c r="L675" s="9"/>
      <c r="M675" s="8"/>
      <c r="N675" s="9"/>
      <c r="O675" s="9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2.0" customHeight="1">
      <c r="A676" s="10"/>
      <c r="B676" s="3"/>
      <c r="C676" s="9"/>
      <c r="D676" s="8"/>
      <c r="E676" s="8"/>
      <c r="F676" s="10"/>
      <c r="G676" s="14"/>
      <c r="H676" s="10"/>
      <c r="I676" s="8"/>
      <c r="J676" s="8"/>
      <c r="K676" s="8"/>
      <c r="L676" s="9"/>
      <c r="M676" s="8"/>
      <c r="N676" s="9"/>
      <c r="O676" s="9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2.0" customHeight="1">
      <c r="A677" s="10"/>
      <c r="B677" s="3"/>
      <c r="C677" s="9"/>
      <c r="D677" s="8"/>
      <c r="E677" s="8"/>
      <c r="F677" s="10"/>
      <c r="G677" s="14"/>
      <c r="H677" s="10"/>
      <c r="I677" s="8"/>
      <c r="J677" s="8"/>
      <c r="K677" s="8"/>
      <c r="L677" s="9"/>
      <c r="M677" s="8"/>
      <c r="N677" s="9"/>
      <c r="O677" s="9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2.0" customHeight="1">
      <c r="A678" s="10"/>
      <c r="B678" s="3"/>
      <c r="C678" s="9"/>
      <c r="D678" s="8"/>
      <c r="E678" s="8"/>
      <c r="F678" s="10"/>
      <c r="G678" s="14"/>
      <c r="H678" s="10"/>
      <c r="I678" s="8"/>
      <c r="J678" s="8"/>
      <c r="K678" s="8"/>
      <c r="L678" s="9"/>
      <c r="M678" s="8"/>
      <c r="N678" s="9"/>
      <c r="O678" s="9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2.0" customHeight="1">
      <c r="A679" s="10"/>
      <c r="B679" s="3"/>
      <c r="C679" s="9"/>
      <c r="D679" s="8"/>
      <c r="E679" s="8"/>
      <c r="F679" s="10"/>
      <c r="G679" s="14"/>
      <c r="H679" s="10"/>
      <c r="I679" s="8"/>
      <c r="J679" s="8"/>
      <c r="K679" s="8"/>
      <c r="L679" s="9"/>
      <c r="M679" s="8"/>
      <c r="N679" s="9"/>
      <c r="O679" s="9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2.0" customHeight="1">
      <c r="A680" s="10"/>
      <c r="B680" s="3"/>
      <c r="C680" s="9"/>
      <c r="D680" s="8"/>
      <c r="E680" s="8"/>
      <c r="F680" s="10"/>
      <c r="G680" s="14"/>
      <c r="H680" s="10"/>
      <c r="I680" s="8"/>
      <c r="J680" s="8"/>
      <c r="K680" s="8"/>
      <c r="L680" s="9"/>
      <c r="M680" s="8"/>
      <c r="N680" s="9"/>
      <c r="O680" s="9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2.0" customHeight="1">
      <c r="A681" s="10"/>
      <c r="B681" s="3"/>
      <c r="C681" s="9"/>
      <c r="D681" s="8"/>
      <c r="E681" s="8"/>
      <c r="F681" s="10"/>
      <c r="G681" s="14"/>
      <c r="H681" s="10"/>
      <c r="I681" s="8"/>
      <c r="J681" s="8"/>
      <c r="K681" s="8"/>
      <c r="L681" s="9"/>
      <c r="M681" s="8"/>
      <c r="N681" s="9"/>
      <c r="O681" s="9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2.0" customHeight="1">
      <c r="A682" s="10"/>
      <c r="B682" s="3"/>
      <c r="C682" s="9"/>
      <c r="D682" s="8"/>
      <c r="E682" s="8"/>
      <c r="F682" s="10"/>
      <c r="G682" s="14"/>
      <c r="H682" s="10"/>
      <c r="I682" s="8"/>
      <c r="J682" s="8"/>
      <c r="K682" s="8"/>
      <c r="L682" s="9"/>
      <c r="M682" s="8"/>
      <c r="N682" s="9"/>
      <c r="O682" s="9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2.0" customHeight="1">
      <c r="A683" s="10"/>
      <c r="B683" s="3"/>
      <c r="C683" s="9"/>
      <c r="D683" s="8"/>
      <c r="E683" s="8"/>
      <c r="F683" s="10"/>
      <c r="G683" s="14"/>
      <c r="H683" s="10"/>
      <c r="I683" s="8"/>
      <c r="J683" s="8"/>
      <c r="K683" s="8"/>
      <c r="L683" s="9"/>
      <c r="M683" s="8"/>
      <c r="N683" s="9"/>
      <c r="O683" s="9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2.0" customHeight="1">
      <c r="A684" s="10"/>
      <c r="B684" s="3"/>
      <c r="C684" s="9"/>
      <c r="D684" s="8"/>
      <c r="E684" s="8"/>
      <c r="F684" s="10"/>
      <c r="G684" s="14"/>
      <c r="H684" s="10"/>
      <c r="I684" s="8"/>
      <c r="J684" s="8"/>
      <c r="K684" s="8"/>
      <c r="L684" s="9"/>
      <c r="M684" s="8"/>
      <c r="N684" s="9"/>
      <c r="O684" s="9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5.75" customHeight="1">
      <c r="C685" s="197"/>
      <c r="G685" s="198"/>
    </row>
    <row r="686" ht="15.75" customHeight="1">
      <c r="C686" s="197"/>
      <c r="G686" s="198"/>
    </row>
    <row r="687" ht="15.75" customHeight="1">
      <c r="C687" s="197"/>
      <c r="G687" s="198"/>
    </row>
    <row r="688" ht="15.75" customHeight="1">
      <c r="C688" s="197"/>
      <c r="G688" s="198"/>
    </row>
    <row r="689" ht="15.75" customHeight="1">
      <c r="C689" s="197"/>
      <c r="G689" s="198"/>
    </row>
    <row r="690" ht="15.75" customHeight="1">
      <c r="C690" s="197"/>
      <c r="G690" s="198"/>
    </row>
    <row r="691" ht="15.75" customHeight="1">
      <c r="C691" s="197"/>
      <c r="G691" s="198"/>
    </row>
    <row r="692" ht="15.75" customHeight="1">
      <c r="C692" s="197"/>
      <c r="G692" s="198"/>
    </row>
    <row r="693" ht="15.75" customHeight="1">
      <c r="C693" s="197"/>
      <c r="G693" s="198"/>
    </row>
    <row r="694" ht="15.75" customHeight="1">
      <c r="C694" s="197"/>
      <c r="G694" s="198"/>
    </row>
    <row r="695" ht="15.75" customHeight="1">
      <c r="C695" s="197"/>
      <c r="G695" s="198"/>
    </row>
    <row r="696" ht="15.75" customHeight="1">
      <c r="C696" s="197"/>
      <c r="G696" s="198"/>
    </row>
    <row r="697" ht="15.75" customHeight="1">
      <c r="C697" s="197"/>
      <c r="G697" s="198"/>
    </row>
    <row r="698" ht="15.75" customHeight="1">
      <c r="C698" s="197"/>
      <c r="G698" s="198"/>
    </row>
    <row r="699" ht="15.75" customHeight="1">
      <c r="C699" s="197"/>
      <c r="G699" s="198"/>
    </row>
    <row r="700" ht="15.75" customHeight="1">
      <c r="C700" s="197"/>
      <c r="G700" s="198"/>
    </row>
    <row r="701" ht="15.75" customHeight="1">
      <c r="C701" s="197"/>
      <c r="G701" s="198"/>
    </row>
    <row r="702" ht="15.75" customHeight="1">
      <c r="C702" s="197"/>
      <c r="G702" s="198"/>
    </row>
    <row r="703" ht="15.75" customHeight="1">
      <c r="C703" s="197"/>
      <c r="G703" s="198"/>
    </row>
    <row r="704" ht="15.75" customHeight="1">
      <c r="C704" s="197"/>
      <c r="G704" s="198"/>
    </row>
    <row r="705" ht="15.75" customHeight="1">
      <c r="C705" s="197"/>
      <c r="G705" s="198"/>
    </row>
    <row r="706" ht="15.75" customHeight="1">
      <c r="C706" s="197"/>
      <c r="G706" s="198"/>
    </row>
    <row r="707" ht="15.75" customHeight="1">
      <c r="C707" s="197"/>
      <c r="G707" s="198"/>
    </row>
    <row r="708" ht="15.75" customHeight="1">
      <c r="C708" s="197"/>
      <c r="G708" s="198"/>
    </row>
    <row r="709" ht="15.75" customHeight="1">
      <c r="C709" s="197"/>
      <c r="G709" s="198"/>
    </row>
    <row r="710" ht="15.75" customHeight="1">
      <c r="C710" s="197"/>
      <c r="G710" s="198"/>
    </row>
    <row r="711" ht="15.75" customHeight="1">
      <c r="C711" s="197"/>
      <c r="G711" s="198"/>
    </row>
    <row r="712" ht="15.75" customHeight="1">
      <c r="C712" s="197"/>
      <c r="G712" s="198"/>
    </row>
    <row r="713" ht="15.75" customHeight="1">
      <c r="C713" s="197"/>
      <c r="G713" s="198"/>
    </row>
    <row r="714" ht="15.75" customHeight="1">
      <c r="C714" s="197"/>
      <c r="G714" s="198"/>
    </row>
    <row r="715" ht="15.75" customHeight="1">
      <c r="C715" s="197"/>
      <c r="G715" s="198"/>
    </row>
    <row r="716" ht="15.75" customHeight="1">
      <c r="C716" s="197"/>
      <c r="G716" s="198"/>
    </row>
    <row r="717" ht="15.75" customHeight="1">
      <c r="C717" s="197"/>
      <c r="G717" s="198"/>
    </row>
    <row r="718" ht="15.75" customHeight="1">
      <c r="C718" s="197"/>
      <c r="G718" s="198"/>
    </row>
    <row r="719" ht="15.75" customHeight="1">
      <c r="C719" s="197"/>
      <c r="G719" s="198"/>
    </row>
    <row r="720" ht="15.75" customHeight="1">
      <c r="C720" s="197"/>
      <c r="G720" s="198"/>
    </row>
    <row r="721" ht="15.75" customHeight="1">
      <c r="C721" s="197"/>
      <c r="G721" s="198"/>
    </row>
    <row r="722" ht="15.75" customHeight="1">
      <c r="C722" s="197"/>
      <c r="G722" s="198"/>
    </row>
    <row r="723" ht="15.75" customHeight="1">
      <c r="C723" s="197"/>
      <c r="G723" s="198"/>
    </row>
    <row r="724" ht="15.75" customHeight="1">
      <c r="C724" s="197"/>
      <c r="G724" s="198"/>
    </row>
    <row r="725" ht="15.75" customHeight="1">
      <c r="C725" s="197"/>
      <c r="G725" s="198"/>
    </row>
    <row r="726" ht="15.75" customHeight="1">
      <c r="C726" s="197"/>
      <c r="G726" s="198"/>
    </row>
    <row r="727" ht="15.75" customHeight="1">
      <c r="C727" s="197"/>
      <c r="G727" s="198"/>
    </row>
    <row r="728" ht="15.75" customHeight="1">
      <c r="C728" s="197"/>
      <c r="G728" s="198"/>
    </row>
    <row r="729" ht="15.75" customHeight="1">
      <c r="C729" s="197"/>
      <c r="G729" s="198"/>
    </row>
    <row r="730" ht="15.75" customHeight="1">
      <c r="C730" s="197"/>
      <c r="G730" s="198"/>
    </row>
    <row r="731" ht="15.75" customHeight="1">
      <c r="C731" s="197"/>
      <c r="G731" s="198"/>
    </row>
    <row r="732" ht="15.75" customHeight="1">
      <c r="C732" s="197"/>
      <c r="G732" s="198"/>
    </row>
    <row r="733" ht="15.75" customHeight="1">
      <c r="C733" s="197"/>
      <c r="G733" s="198"/>
    </row>
    <row r="734" ht="15.75" customHeight="1">
      <c r="C734" s="197"/>
      <c r="G734" s="198"/>
    </row>
    <row r="735" ht="15.75" customHeight="1">
      <c r="C735" s="197"/>
      <c r="G735" s="198"/>
    </row>
    <row r="736" ht="15.75" customHeight="1">
      <c r="C736" s="197"/>
      <c r="G736" s="198"/>
    </row>
    <row r="737" ht="15.75" customHeight="1">
      <c r="C737" s="197"/>
      <c r="G737" s="198"/>
    </row>
    <row r="738" ht="15.75" customHeight="1">
      <c r="C738" s="197"/>
      <c r="G738" s="198"/>
    </row>
    <row r="739" ht="15.75" customHeight="1">
      <c r="C739" s="197"/>
      <c r="G739" s="198"/>
    </row>
    <row r="740" ht="15.75" customHeight="1">
      <c r="C740" s="197"/>
      <c r="G740" s="198"/>
    </row>
    <row r="741" ht="15.75" customHeight="1">
      <c r="C741" s="197"/>
      <c r="G741" s="198"/>
    </row>
    <row r="742" ht="15.75" customHeight="1">
      <c r="C742" s="197"/>
      <c r="G742" s="198"/>
    </row>
    <row r="743" ht="15.75" customHeight="1">
      <c r="C743" s="197"/>
      <c r="G743" s="198"/>
    </row>
    <row r="744" ht="15.75" customHeight="1">
      <c r="C744" s="197"/>
      <c r="G744" s="198"/>
    </row>
    <row r="745" ht="15.75" customHeight="1">
      <c r="C745" s="197"/>
      <c r="G745" s="198"/>
    </row>
    <row r="746" ht="15.75" customHeight="1">
      <c r="C746" s="197"/>
      <c r="G746" s="198"/>
    </row>
    <row r="747" ht="15.75" customHeight="1">
      <c r="C747" s="197"/>
      <c r="G747" s="198"/>
    </row>
    <row r="748" ht="15.75" customHeight="1">
      <c r="C748" s="197"/>
      <c r="G748" s="198"/>
    </row>
    <row r="749" ht="15.75" customHeight="1">
      <c r="C749" s="197"/>
      <c r="G749" s="198"/>
    </row>
    <row r="750" ht="15.75" customHeight="1">
      <c r="C750" s="197"/>
      <c r="G750" s="198"/>
    </row>
    <row r="751" ht="15.75" customHeight="1">
      <c r="C751" s="197"/>
      <c r="G751" s="198"/>
    </row>
    <row r="752" ht="15.75" customHeight="1">
      <c r="C752" s="197"/>
      <c r="G752" s="198"/>
    </row>
    <row r="753" ht="15.75" customHeight="1">
      <c r="C753" s="197"/>
      <c r="G753" s="198"/>
    </row>
    <row r="754" ht="15.75" customHeight="1">
      <c r="C754" s="197"/>
      <c r="G754" s="198"/>
    </row>
    <row r="755" ht="15.75" customHeight="1">
      <c r="C755" s="197"/>
      <c r="G755" s="198"/>
    </row>
    <row r="756" ht="15.75" customHeight="1">
      <c r="C756" s="197"/>
      <c r="G756" s="198"/>
    </row>
    <row r="757" ht="15.75" customHeight="1">
      <c r="C757" s="197"/>
      <c r="G757" s="198"/>
    </row>
    <row r="758" ht="15.75" customHeight="1">
      <c r="C758" s="197"/>
      <c r="G758" s="198"/>
    </row>
    <row r="759" ht="15.75" customHeight="1">
      <c r="C759" s="197"/>
      <c r="G759" s="198"/>
    </row>
    <row r="760" ht="15.75" customHeight="1">
      <c r="C760" s="197"/>
      <c r="G760" s="198"/>
    </row>
    <row r="761" ht="15.75" customHeight="1">
      <c r="C761" s="197"/>
      <c r="G761" s="198"/>
    </row>
    <row r="762" ht="15.75" customHeight="1">
      <c r="C762" s="197"/>
      <c r="G762" s="198"/>
    </row>
    <row r="763" ht="15.75" customHeight="1">
      <c r="C763" s="197"/>
      <c r="G763" s="198"/>
    </row>
    <row r="764" ht="15.75" customHeight="1">
      <c r="C764" s="197"/>
      <c r="G764" s="198"/>
    </row>
    <row r="765" ht="15.75" customHeight="1">
      <c r="C765" s="197"/>
      <c r="G765" s="198"/>
    </row>
    <row r="766" ht="15.75" customHeight="1">
      <c r="C766" s="197"/>
      <c r="G766" s="198"/>
    </row>
    <row r="767" ht="15.75" customHeight="1">
      <c r="C767" s="197"/>
      <c r="G767" s="198"/>
    </row>
    <row r="768" ht="15.75" customHeight="1">
      <c r="C768" s="197"/>
      <c r="G768" s="198"/>
    </row>
    <row r="769" ht="15.75" customHeight="1">
      <c r="C769" s="197"/>
      <c r="G769" s="198"/>
    </row>
    <row r="770" ht="15.75" customHeight="1">
      <c r="C770" s="197"/>
      <c r="G770" s="198"/>
    </row>
    <row r="771" ht="15.75" customHeight="1">
      <c r="C771" s="197"/>
      <c r="G771" s="198"/>
    </row>
    <row r="772" ht="15.75" customHeight="1">
      <c r="C772" s="197"/>
      <c r="G772" s="198"/>
    </row>
    <row r="773" ht="15.75" customHeight="1">
      <c r="C773" s="197"/>
      <c r="G773" s="198"/>
    </row>
    <row r="774" ht="15.75" customHeight="1">
      <c r="C774" s="197"/>
      <c r="G774" s="198"/>
    </row>
    <row r="775" ht="15.75" customHeight="1">
      <c r="C775" s="197"/>
      <c r="G775" s="198"/>
    </row>
    <row r="776" ht="15.75" customHeight="1">
      <c r="C776" s="197"/>
      <c r="G776" s="198"/>
    </row>
    <row r="777" ht="15.75" customHeight="1">
      <c r="C777" s="197"/>
      <c r="G777" s="198"/>
    </row>
    <row r="778" ht="15.75" customHeight="1">
      <c r="C778" s="197"/>
      <c r="G778" s="198"/>
    </row>
    <row r="779" ht="15.75" customHeight="1">
      <c r="C779" s="197"/>
      <c r="G779" s="198"/>
    </row>
    <row r="780" ht="15.75" customHeight="1">
      <c r="C780" s="197"/>
      <c r="G780" s="198"/>
    </row>
    <row r="781" ht="15.75" customHeight="1">
      <c r="C781" s="197"/>
      <c r="G781" s="198"/>
    </row>
    <row r="782" ht="15.75" customHeight="1">
      <c r="C782" s="197"/>
      <c r="G782" s="198"/>
    </row>
    <row r="783" ht="15.75" customHeight="1">
      <c r="C783" s="197"/>
      <c r="G783" s="198"/>
    </row>
    <row r="784" ht="15.75" customHeight="1">
      <c r="C784" s="197"/>
      <c r="G784" s="198"/>
    </row>
    <row r="785" ht="15.75" customHeight="1">
      <c r="C785" s="197"/>
      <c r="G785" s="198"/>
    </row>
    <row r="786" ht="15.75" customHeight="1">
      <c r="C786" s="197"/>
      <c r="G786" s="198"/>
    </row>
    <row r="787" ht="15.75" customHeight="1">
      <c r="C787" s="197"/>
      <c r="G787" s="198"/>
    </row>
    <row r="788" ht="15.75" customHeight="1">
      <c r="C788" s="197"/>
      <c r="G788" s="198"/>
    </row>
    <row r="789" ht="15.75" customHeight="1">
      <c r="C789" s="197"/>
      <c r="G789" s="198"/>
    </row>
    <row r="790" ht="15.75" customHeight="1">
      <c r="C790" s="197"/>
      <c r="G790" s="198"/>
    </row>
    <row r="791" ht="15.75" customHeight="1">
      <c r="C791" s="197"/>
      <c r="G791" s="198"/>
    </row>
    <row r="792" ht="15.75" customHeight="1">
      <c r="C792" s="197"/>
      <c r="G792" s="198"/>
    </row>
    <row r="793" ht="15.75" customHeight="1">
      <c r="C793" s="197"/>
      <c r="G793" s="198"/>
    </row>
    <row r="794" ht="15.75" customHeight="1">
      <c r="C794" s="197"/>
      <c r="G794" s="198"/>
    </row>
    <row r="795" ht="15.75" customHeight="1">
      <c r="C795" s="197"/>
      <c r="G795" s="198"/>
    </row>
    <row r="796" ht="15.75" customHeight="1">
      <c r="C796" s="197"/>
      <c r="G796" s="198"/>
    </row>
    <row r="797" ht="15.75" customHeight="1">
      <c r="C797" s="197"/>
      <c r="G797" s="198"/>
    </row>
    <row r="798" ht="15.75" customHeight="1">
      <c r="C798" s="197"/>
      <c r="G798" s="198"/>
    </row>
    <row r="799" ht="15.75" customHeight="1">
      <c r="C799" s="197"/>
      <c r="G799" s="198"/>
    </row>
    <row r="800" ht="15.75" customHeight="1">
      <c r="C800" s="197"/>
      <c r="G800" s="198"/>
    </row>
    <row r="801" ht="15.75" customHeight="1">
      <c r="C801" s="197"/>
      <c r="G801" s="198"/>
    </row>
    <row r="802" ht="15.75" customHeight="1">
      <c r="C802" s="197"/>
      <c r="G802" s="198"/>
    </row>
    <row r="803" ht="15.75" customHeight="1">
      <c r="C803" s="197"/>
      <c r="G803" s="198"/>
    </row>
    <row r="804" ht="15.75" customHeight="1">
      <c r="C804" s="197"/>
      <c r="G804" s="198"/>
    </row>
    <row r="805" ht="15.75" customHeight="1">
      <c r="C805" s="197"/>
      <c r="G805" s="198"/>
    </row>
    <row r="806" ht="15.75" customHeight="1">
      <c r="C806" s="197"/>
      <c r="G806" s="198"/>
    </row>
    <row r="807" ht="15.75" customHeight="1">
      <c r="C807" s="197"/>
      <c r="G807" s="198"/>
    </row>
    <row r="808" ht="15.75" customHeight="1">
      <c r="C808" s="197"/>
      <c r="G808" s="198"/>
    </row>
    <row r="809" ht="15.75" customHeight="1">
      <c r="C809" s="197"/>
      <c r="G809" s="198"/>
    </row>
    <row r="810" ht="15.75" customHeight="1">
      <c r="C810" s="197"/>
      <c r="G810" s="198"/>
    </row>
    <row r="811" ht="15.75" customHeight="1">
      <c r="C811" s="197"/>
      <c r="G811" s="198"/>
    </row>
    <row r="812" ht="15.75" customHeight="1">
      <c r="C812" s="197"/>
      <c r="G812" s="198"/>
    </row>
    <row r="813" ht="15.75" customHeight="1">
      <c r="C813" s="197"/>
      <c r="G813" s="198"/>
    </row>
    <row r="814" ht="15.75" customHeight="1">
      <c r="C814" s="197"/>
      <c r="G814" s="198"/>
    </row>
    <row r="815" ht="15.75" customHeight="1">
      <c r="C815" s="197"/>
      <c r="G815" s="198"/>
    </row>
    <row r="816" ht="15.75" customHeight="1">
      <c r="C816" s="197"/>
      <c r="G816" s="198"/>
    </row>
    <row r="817" ht="15.75" customHeight="1">
      <c r="C817" s="197"/>
      <c r="G817" s="198"/>
    </row>
    <row r="818" ht="15.75" customHeight="1">
      <c r="C818" s="197"/>
      <c r="G818" s="198"/>
    </row>
    <row r="819" ht="15.75" customHeight="1">
      <c r="C819" s="197"/>
      <c r="G819" s="198"/>
    </row>
    <row r="820" ht="15.75" customHeight="1">
      <c r="C820" s="197"/>
      <c r="G820" s="198"/>
    </row>
    <row r="821" ht="15.75" customHeight="1">
      <c r="C821" s="197"/>
      <c r="G821" s="198"/>
    </row>
    <row r="822" ht="15.75" customHeight="1">
      <c r="C822" s="197"/>
      <c r="G822" s="198"/>
    </row>
    <row r="823" ht="15.75" customHeight="1">
      <c r="C823" s="197"/>
      <c r="G823" s="198"/>
    </row>
    <row r="824" ht="15.75" customHeight="1">
      <c r="C824" s="197"/>
      <c r="G824" s="198"/>
    </row>
    <row r="825" ht="15.75" customHeight="1">
      <c r="C825" s="197"/>
      <c r="G825" s="198"/>
    </row>
    <row r="826" ht="15.75" customHeight="1">
      <c r="C826" s="197"/>
      <c r="G826" s="198"/>
    </row>
    <row r="827" ht="15.75" customHeight="1">
      <c r="C827" s="197"/>
      <c r="G827" s="198"/>
    </row>
    <row r="828" ht="15.75" customHeight="1">
      <c r="C828" s="197"/>
      <c r="G828" s="198"/>
    </row>
    <row r="829" ht="15.75" customHeight="1">
      <c r="C829" s="197"/>
      <c r="G829" s="198"/>
    </row>
    <row r="830" ht="15.75" customHeight="1">
      <c r="C830" s="197"/>
      <c r="G830" s="198"/>
    </row>
    <row r="831" ht="15.75" customHeight="1">
      <c r="C831" s="197"/>
      <c r="G831" s="198"/>
    </row>
    <row r="832" ht="15.75" customHeight="1">
      <c r="C832" s="197"/>
      <c r="G832" s="198"/>
    </row>
    <row r="833" ht="15.75" customHeight="1">
      <c r="C833" s="197"/>
      <c r="G833" s="198"/>
    </row>
    <row r="834" ht="15.75" customHeight="1">
      <c r="C834" s="197"/>
      <c r="G834" s="198"/>
    </row>
    <row r="835" ht="15.75" customHeight="1">
      <c r="C835" s="197"/>
      <c r="G835" s="198"/>
    </row>
    <row r="836" ht="15.75" customHeight="1">
      <c r="C836" s="197"/>
      <c r="G836" s="198"/>
    </row>
    <row r="837" ht="15.75" customHeight="1">
      <c r="C837" s="197"/>
      <c r="G837" s="198"/>
    </row>
    <row r="838" ht="15.75" customHeight="1">
      <c r="C838" s="197"/>
      <c r="G838" s="198"/>
    </row>
    <row r="839" ht="15.75" customHeight="1">
      <c r="C839" s="197"/>
      <c r="G839" s="198"/>
    </row>
    <row r="840" ht="15.75" customHeight="1">
      <c r="C840" s="197"/>
      <c r="G840" s="198"/>
    </row>
    <row r="841" ht="15.75" customHeight="1">
      <c r="C841" s="197"/>
      <c r="G841" s="198"/>
    </row>
    <row r="842" ht="15.75" customHeight="1">
      <c r="C842" s="197"/>
      <c r="G842" s="198"/>
    </row>
    <row r="843" ht="15.75" customHeight="1">
      <c r="C843" s="197"/>
      <c r="G843" s="198"/>
    </row>
    <row r="844" ht="15.75" customHeight="1">
      <c r="C844" s="197"/>
      <c r="G844" s="198"/>
    </row>
    <row r="845" ht="15.75" customHeight="1">
      <c r="C845" s="197"/>
      <c r="G845" s="198"/>
    </row>
    <row r="846" ht="15.75" customHeight="1">
      <c r="C846" s="197"/>
      <c r="G846" s="198"/>
    </row>
    <row r="847" ht="15.75" customHeight="1">
      <c r="C847" s="197"/>
      <c r="G847" s="198"/>
    </row>
    <row r="848" ht="15.75" customHeight="1">
      <c r="C848" s="197"/>
      <c r="G848" s="198"/>
    </row>
    <row r="849" ht="15.75" customHeight="1">
      <c r="C849" s="197"/>
      <c r="G849" s="198"/>
    </row>
    <row r="850" ht="15.75" customHeight="1">
      <c r="C850" s="197"/>
      <c r="G850" s="198"/>
    </row>
    <row r="851" ht="15.75" customHeight="1">
      <c r="C851" s="197"/>
      <c r="G851" s="198"/>
    </row>
    <row r="852" ht="15.75" customHeight="1">
      <c r="C852" s="197"/>
      <c r="G852" s="198"/>
    </row>
    <row r="853" ht="15.75" customHeight="1">
      <c r="C853" s="197"/>
      <c r="G853" s="198"/>
    </row>
    <row r="854" ht="15.75" customHeight="1">
      <c r="C854" s="197"/>
      <c r="G854" s="198"/>
    </row>
    <row r="855" ht="15.75" customHeight="1">
      <c r="C855" s="197"/>
      <c r="G855" s="198"/>
    </row>
    <row r="856" ht="15.75" customHeight="1">
      <c r="C856" s="197"/>
      <c r="G856" s="198"/>
    </row>
    <row r="857" ht="15.75" customHeight="1">
      <c r="C857" s="197"/>
      <c r="G857" s="198"/>
    </row>
    <row r="858" ht="15.75" customHeight="1">
      <c r="C858" s="197"/>
      <c r="G858" s="198"/>
    </row>
    <row r="859" ht="15.75" customHeight="1">
      <c r="C859" s="197"/>
      <c r="G859" s="198"/>
    </row>
    <row r="860" ht="15.75" customHeight="1">
      <c r="C860" s="197"/>
      <c r="G860" s="198"/>
    </row>
    <row r="861" ht="15.75" customHeight="1">
      <c r="C861" s="197"/>
      <c r="G861" s="198"/>
    </row>
    <row r="862" ht="15.75" customHeight="1">
      <c r="C862" s="197"/>
      <c r="G862" s="198"/>
    </row>
    <row r="863" ht="15.75" customHeight="1">
      <c r="C863" s="197"/>
      <c r="G863" s="198"/>
    </row>
    <row r="864" ht="15.75" customHeight="1">
      <c r="C864" s="197"/>
      <c r="G864" s="198"/>
    </row>
    <row r="865" ht="15.75" customHeight="1">
      <c r="C865" s="197"/>
      <c r="G865" s="198"/>
    </row>
    <row r="866" ht="15.75" customHeight="1">
      <c r="C866" s="197"/>
      <c r="G866" s="198"/>
    </row>
    <row r="867" ht="15.75" customHeight="1">
      <c r="C867" s="197"/>
      <c r="G867" s="198"/>
    </row>
    <row r="868" ht="15.75" customHeight="1">
      <c r="C868" s="197"/>
      <c r="G868" s="198"/>
    </row>
    <row r="869" ht="15.75" customHeight="1">
      <c r="C869" s="197"/>
      <c r="G869" s="198"/>
    </row>
    <row r="870" ht="15.75" customHeight="1">
      <c r="C870" s="197"/>
      <c r="G870" s="198"/>
    </row>
    <row r="871" ht="15.75" customHeight="1">
      <c r="C871" s="197"/>
      <c r="G871" s="198"/>
    </row>
    <row r="872" ht="15.75" customHeight="1">
      <c r="C872" s="197"/>
      <c r="G872" s="198"/>
    </row>
    <row r="873" ht="15.75" customHeight="1">
      <c r="C873" s="197"/>
      <c r="G873" s="198"/>
    </row>
    <row r="874" ht="15.75" customHeight="1">
      <c r="C874" s="197"/>
      <c r="G874" s="198"/>
    </row>
    <row r="875" ht="15.75" customHeight="1">
      <c r="C875" s="197"/>
      <c r="G875" s="198"/>
    </row>
    <row r="876" ht="15.75" customHeight="1">
      <c r="C876" s="197"/>
      <c r="G876" s="198"/>
    </row>
    <row r="877" ht="15.75" customHeight="1">
      <c r="C877" s="197"/>
      <c r="G877" s="198"/>
    </row>
    <row r="878" ht="15.75" customHeight="1">
      <c r="C878" s="197"/>
      <c r="G878" s="198"/>
    </row>
    <row r="879" ht="15.75" customHeight="1">
      <c r="C879" s="197"/>
      <c r="G879" s="198"/>
    </row>
    <row r="880" ht="15.75" customHeight="1">
      <c r="C880" s="197"/>
      <c r="G880" s="198"/>
    </row>
    <row r="881" ht="15.75" customHeight="1">
      <c r="C881" s="197"/>
      <c r="G881" s="198"/>
    </row>
    <row r="882" ht="15.75" customHeight="1">
      <c r="C882" s="197"/>
      <c r="G882" s="198"/>
    </row>
    <row r="883" ht="15.75" customHeight="1">
      <c r="C883" s="197"/>
      <c r="G883" s="198"/>
    </row>
    <row r="884" ht="15.75" customHeight="1">
      <c r="C884" s="197"/>
      <c r="G884" s="198"/>
    </row>
    <row r="885" ht="15.75" customHeight="1">
      <c r="C885" s="197"/>
      <c r="G885" s="198"/>
    </row>
    <row r="886" ht="15.75" customHeight="1">
      <c r="C886" s="197"/>
      <c r="G886" s="198"/>
    </row>
    <row r="887" ht="15.75" customHeight="1">
      <c r="C887" s="197"/>
      <c r="G887" s="198"/>
    </row>
    <row r="888" ht="15.75" customHeight="1">
      <c r="C888" s="197"/>
      <c r="G888" s="198"/>
    </row>
    <row r="889" ht="15.75" customHeight="1">
      <c r="C889" s="197"/>
      <c r="G889" s="198"/>
    </row>
    <row r="890" ht="15.75" customHeight="1">
      <c r="C890" s="197"/>
      <c r="G890" s="198"/>
    </row>
    <row r="891" ht="15.75" customHeight="1">
      <c r="C891" s="197"/>
      <c r="G891" s="198"/>
    </row>
    <row r="892" ht="15.75" customHeight="1">
      <c r="C892" s="197"/>
      <c r="G892" s="198"/>
    </row>
    <row r="893" ht="15.75" customHeight="1">
      <c r="C893" s="197"/>
      <c r="G893" s="198"/>
    </row>
    <row r="894" ht="15.75" customHeight="1">
      <c r="C894" s="197"/>
      <c r="G894" s="198"/>
    </row>
    <row r="895" ht="15.75" customHeight="1">
      <c r="C895" s="197"/>
      <c r="G895" s="198"/>
    </row>
    <row r="896" ht="15.75" customHeight="1">
      <c r="C896" s="197"/>
      <c r="G896" s="198"/>
    </row>
    <row r="897" ht="15.75" customHeight="1">
      <c r="C897" s="197"/>
      <c r="G897" s="198"/>
    </row>
    <row r="898" ht="15.75" customHeight="1">
      <c r="C898" s="197"/>
      <c r="G898" s="198"/>
    </row>
    <row r="899" ht="15.75" customHeight="1">
      <c r="C899" s="197"/>
      <c r="G899" s="198"/>
    </row>
    <row r="900" ht="15.75" customHeight="1">
      <c r="C900" s="197"/>
      <c r="G900" s="198"/>
    </row>
    <row r="901" ht="15.75" customHeight="1">
      <c r="C901" s="197"/>
      <c r="G901" s="198"/>
    </row>
    <row r="902" ht="15.75" customHeight="1">
      <c r="C902" s="197"/>
      <c r="G902" s="198"/>
    </row>
    <row r="903" ht="15.75" customHeight="1">
      <c r="C903" s="197"/>
      <c r="G903" s="198"/>
    </row>
    <row r="904" ht="15.75" customHeight="1">
      <c r="C904" s="197"/>
      <c r="G904" s="198"/>
    </row>
    <row r="905" ht="15.75" customHeight="1">
      <c r="C905" s="197"/>
      <c r="G905" s="198"/>
    </row>
    <row r="906" ht="15.75" customHeight="1">
      <c r="C906" s="197"/>
      <c r="G906" s="198"/>
    </row>
    <row r="907" ht="15.75" customHeight="1">
      <c r="C907" s="197"/>
      <c r="G907" s="198"/>
    </row>
    <row r="908" ht="15.75" customHeight="1">
      <c r="C908" s="197"/>
      <c r="G908" s="198"/>
    </row>
    <row r="909" ht="15.75" customHeight="1">
      <c r="C909" s="197"/>
      <c r="G909" s="198"/>
    </row>
    <row r="910" ht="15.75" customHeight="1">
      <c r="C910" s="197"/>
      <c r="G910" s="198"/>
    </row>
    <row r="911" ht="15.75" customHeight="1">
      <c r="C911" s="197"/>
      <c r="G911" s="198"/>
    </row>
    <row r="912" ht="15.75" customHeight="1">
      <c r="C912" s="197"/>
      <c r="G912" s="198"/>
    </row>
    <row r="913" ht="15.75" customHeight="1">
      <c r="C913" s="197"/>
      <c r="G913" s="198"/>
    </row>
    <row r="914" ht="15.75" customHeight="1">
      <c r="C914" s="197"/>
      <c r="G914" s="198"/>
    </row>
    <row r="915" ht="15.75" customHeight="1">
      <c r="C915" s="197"/>
      <c r="G915" s="198"/>
    </row>
    <row r="916" ht="15.75" customHeight="1">
      <c r="C916" s="197"/>
      <c r="G916" s="198"/>
    </row>
    <row r="917" ht="15.75" customHeight="1">
      <c r="C917" s="197"/>
      <c r="G917" s="198"/>
    </row>
    <row r="918" ht="15.75" customHeight="1">
      <c r="C918" s="197"/>
      <c r="G918" s="198"/>
    </row>
    <row r="919" ht="15.75" customHeight="1">
      <c r="C919" s="197"/>
      <c r="G919" s="198"/>
    </row>
    <row r="920" ht="15.75" customHeight="1">
      <c r="C920" s="197"/>
      <c r="G920" s="198"/>
    </row>
    <row r="921" ht="15.75" customHeight="1">
      <c r="C921" s="197"/>
      <c r="G921" s="198"/>
    </row>
    <row r="922" ht="15.75" customHeight="1">
      <c r="C922" s="197"/>
      <c r="G922" s="198"/>
    </row>
    <row r="923" ht="15.75" customHeight="1">
      <c r="C923" s="197"/>
      <c r="G923" s="198"/>
    </row>
    <row r="924" ht="15.75" customHeight="1">
      <c r="C924" s="197"/>
      <c r="G924" s="198"/>
    </row>
    <row r="925" ht="15.75" customHeight="1">
      <c r="C925" s="197"/>
      <c r="G925" s="198"/>
    </row>
    <row r="926" ht="15.75" customHeight="1">
      <c r="C926" s="197"/>
      <c r="G926" s="198"/>
    </row>
    <row r="927" ht="15.75" customHeight="1">
      <c r="C927" s="197"/>
      <c r="G927" s="198"/>
    </row>
    <row r="928" ht="15.75" customHeight="1">
      <c r="C928" s="197"/>
      <c r="G928" s="198"/>
    </row>
    <row r="929" ht="15.75" customHeight="1">
      <c r="C929" s="197"/>
      <c r="G929" s="198"/>
    </row>
    <row r="930" ht="15.75" customHeight="1">
      <c r="C930" s="197"/>
      <c r="G930" s="198"/>
    </row>
    <row r="931" ht="15.75" customHeight="1">
      <c r="C931" s="197"/>
      <c r="G931" s="198"/>
    </row>
    <row r="932" ht="15.75" customHeight="1">
      <c r="C932" s="197"/>
      <c r="G932" s="198"/>
    </row>
    <row r="933" ht="15.75" customHeight="1">
      <c r="C933" s="197"/>
      <c r="G933" s="198"/>
    </row>
    <row r="934" ht="15.75" customHeight="1">
      <c r="C934" s="197"/>
      <c r="G934" s="198"/>
    </row>
    <row r="935" ht="15.75" customHeight="1">
      <c r="C935" s="197"/>
      <c r="G935" s="198"/>
    </row>
    <row r="936" ht="15.75" customHeight="1">
      <c r="C936" s="197"/>
      <c r="G936" s="198"/>
    </row>
    <row r="937" ht="15.75" customHeight="1">
      <c r="C937" s="197"/>
      <c r="G937" s="198"/>
    </row>
    <row r="938" ht="15.75" customHeight="1">
      <c r="C938" s="197"/>
      <c r="G938" s="198"/>
    </row>
    <row r="939" ht="15.75" customHeight="1">
      <c r="C939" s="197"/>
      <c r="G939" s="198"/>
    </row>
    <row r="940" ht="15.75" customHeight="1">
      <c r="C940" s="197"/>
      <c r="G940" s="198"/>
    </row>
    <row r="941" ht="15.75" customHeight="1">
      <c r="C941" s="197"/>
      <c r="G941" s="198"/>
    </row>
    <row r="942" ht="15.75" customHeight="1">
      <c r="C942" s="197"/>
      <c r="G942" s="198"/>
    </row>
    <row r="943" ht="15.75" customHeight="1">
      <c r="C943" s="197"/>
      <c r="G943" s="198"/>
    </row>
    <row r="944" ht="15.75" customHeight="1">
      <c r="C944" s="197"/>
      <c r="G944" s="198"/>
    </row>
    <row r="945" ht="15.75" customHeight="1">
      <c r="C945" s="197"/>
      <c r="G945" s="198"/>
    </row>
    <row r="946" ht="15.75" customHeight="1">
      <c r="C946" s="197"/>
      <c r="G946" s="198"/>
    </row>
    <row r="947" ht="15.75" customHeight="1">
      <c r="C947" s="197"/>
      <c r="G947" s="198"/>
    </row>
    <row r="948" ht="15.75" customHeight="1">
      <c r="C948" s="197"/>
      <c r="G948" s="198"/>
    </row>
    <row r="949" ht="15.75" customHeight="1">
      <c r="C949" s="197"/>
      <c r="G949" s="198"/>
    </row>
    <row r="950" ht="15.75" customHeight="1">
      <c r="C950" s="197"/>
      <c r="G950" s="198"/>
    </row>
    <row r="951" ht="15.75" customHeight="1">
      <c r="C951" s="197"/>
      <c r="G951" s="198"/>
    </row>
    <row r="952" ht="15.75" customHeight="1">
      <c r="C952" s="197"/>
      <c r="G952" s="198"/>
    </row>
    <row r="953" ht="15.75" customHeight="1">
      <c r="C953" s="197"/>
      <c r="G953" s="198"/>
    </row>
    <row r="954" ht="15.75" customHeight="1">
      <c r="C954" s="197"/>
      <c r="G954" s="198"/>
    </row>
    <row r="955" ht="15.75" customHeight="1">
      <c r="C955" s="197"/>
      <c r="G955" s="198"/>
    </row>
    <row r="956" ht="15.75" customHeight="1">
      <c r="C956" s="197"/>
      <c r="G956" s="198"/>
    </row>
    <row r="957" ht="15.75" customHeight="1">
      <c r="C957" s="197"/>
      <c r="G957" s="198"/>
    </row>
    <row r="958" ht="15.75" customHeight="1">
      <c r="C958" s="197"/>
      <c r="G958" s="198"/>
    </row>
    <row r="959" ht="15.75" customHeight="1">
      <c r="C959" s="197"/>
      <c r="G959" s="198"/>
    </row>
    <row r="960" ht="15.75" customHeight="1">
      <c r="C960" s="197"/>
      <c r="G960" s="198"/>
    </row>
    <row r="961" ht="15.75" customHeight="1">
      <c r="C961" s="197"/>
      <c r="G961" s="198"/>
    </row>
    <row r="962" ht="15.75" customHeight="1">
      <c r="C962" s="197"/>
      <c r="G962" s="198"/>
    </row>
    <row r="963" ht="15.75" customHeight="1">
      <c r="C963" s="197"/>
      <c r="G963" s="198"/>
    </row>
    <row r="964" ht="15.75" customHeight="1">
      <c r="C964" s="197"/>
      <c r="G964" s="198"/>
    </row>
    <row r="965" ht="15.75" customHeight="1">
      <c r="C965" s="197"/>
      <c r="G965" s="198"/>
    </row>
    <row r="966" ht="15.75" customHeight="1">
      <c r="C966" s="197"/>
      <c r="G966" s="198"/>
    </row>
    <row r="967" ht="15.75" customHeight="1">
      <c r="C967" s="197"/>
      <c r="G967" s="198"/>
    </row>
    <row r="968" ht="15.75" customHeight="1">
      <c r="C968" s="197"/>
      <c r="G968" s="198"/>
    </row>
    <row r="969" ht="15.75" customHeight="1">
      <c r="C969" s="197"/>
      <c r="G969" s="198"/>
    </row>
    <row r="970" ht="15.75" customHeight="1">
      <c r="C970" s="197"/>
      <c r="G970" s="198"/>
    </row>
    <row r="971" ht="15.75" customHeight="1">
      <c r="C971" s="197"/>
      <c r="G971" s="198"/>
    </row>
    <row r="972" ht="15.75" customHeight="1">
      <c r="C972" s="197"/>
      <c r="G972" s="198"/>
    </row>
    <row r="973" ht="15.75" customHeight="1">
      <c r="C973" s="197"/>
      <c r="G973" s="198"/>
    </row>
    <row r="974" ht="15.75" customHeight="1">
      <c r="C974" s="197"/>
      <c r="G974" s="198"/>
    </row>
    <row r="975" ht="15.75" customHeight="1">
      <c r="C975" s="197"/>
      <c r="G975" s="198"/>
    </row>
    <row r="976" ht="15.75" customHeight="1">
      <c r="C976" s="197"/>
      <c r="G976" s="198"/>
    </row>
    <row r="977" ht="15.75" customHeight="1">
      <c r="C977" s="197"/>
      <c r="G977" s="198"/>
    </row>
    <row r="978" ht="15.75" customHeight="1">
      <c r="C978" s="197"/>
      <c r="G978" s="198"/>
    </row>
    <row r="979" ht="15.75" customHeight="1">
      <c r="C979" s="197"/>
      <c r="G979" s="198"/>
    </row>
    <row r="980" ht="15.75" customHeight="1">
      <c r="C980" s="197"/>
      <c r="G980" s="198"/>
    </row>
    <row r="981" ht="15.75" customHeight="1">
      <c r="C981" s="197"/>
      <c r="G981" s="198"/>
    </row>
    <row r="982" ht="15.75" customHeight="1">
      <c r="C982" s="197"/>
      <c r="G982" s="198"/>
    </row>
    <row r="983" ht="15.75" customHeight="1">
      <c r="C983" s="197"/>
      <c r="G983" s="198"/>
    </row>
    <row r="984" ht="15.75" customHeight="1">
      <c r="C984" s="197"/>
      <c r="G984" s="198"/>
    </row>
    <row r="985" ht="15.75" customHeight="1">
      <c r="C985" s="197"/>
      <c r="G985" s="198"/>
    </row>
    <row r="986" ht="15.75" customHeight="1">
      <c r="C986" s="197"/>
      <c r="G986" s="198"/>
    </row>
    <row r="987" ht="15.75" customHeight="1">
      <c r="C987" s="197"/>
      <c r="G987" s="198"/>
    </row>
    <row r="988" ht="15.75" customHeight="1">
      <c r="C988" s="197"/>
      <c r="G988" s="198"/>
    </row>
    <row r="989" ht="15.75" customHeight="1">
      <c r="C989" s="197"/>
      <c r="G989" s="198"/>
    </row>
    <row r="990" ht="15.75" customHeight="1">
      <c r="C990" s="197"/>
      <c r="G990" s="198"/>
    </row>
    <row r="991" ht="15.75" customHeight="1">
      <c r="C991" s="197"/>
      <c r="G991" s="198"/>
    </row>
    <row r="992" ht="15.75" customHeight="1">
      <c r="C992" s="197"/>
      <c r="G992" s="198"/>
    </row>
    <row r="993" ht="15.75" customHeight="1">
      <c r="C993" s="197"/>
      <c r="G993" s="198"/>
    </row>
    <row r="994" ht="15.75" customHeight="1">
      <c r="C994" s="197"/>
      <c r="G994" s="198"/>
    </row>
    <row r="995" ht="15.75" customHeight="1">
      <c r="C995" s="197"/>
      <c r="G995" s="198"/>
    </row>
    <row r="996" ht="15.75" customHeight="1">
      <c r="C996" s="197"/>
      <c r="G996" s="198"/>
    </row>
    <row r="997" ht="15.75" customHeight="1">
      <c r="C997" s="197"/>
      <c r="G997" s="198"/>
    </row>
    <row r="998" ht="15.75" customHeight="1">
      <c r="C998" s="197"/>
      <c r="G998" s="198"/>
    </row>
    <row r="999" ht="15.75" customHeight="1">
      <c r="C999" s="197"/>
      <c r="G999" s="198"/>
    </row>
    <row r="1000" ht="15.75" customHeight="1">
      <c r="C1000" s="197"/>
      <c r="G1000" s="198"/>
    </row>
    <row r="1001" ht="15.75" customHeight="1">
      <c r="C1001" s="197"/>
      <c r="G1001" s="198"/>
    </row>
  </sheetData>
  <mergeCells count="1">
    <mergeCell ref="H482:I482"/>
  </mergeCells>
  <conditionalFormatting sqref="G1:G2 G4:G5 G7:G1001">
    <cfRule type="notContainsBlanks" dxfId="0" priority="1">
      <formula>LEN(TRIM(G1))&gt;0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0"/>
    <col customWidth="1" min="2" max="2" width="11.29"/>
    <col customWidth="1" min="3" max="3" width="13.0"/>
    <col customWidth="1" min="4" max="4" width="12.86"/>
    <col customWidth="1" min="5" max="5" width="13.43"/>
    <col customWidth="1" min="6" max="6" width="12.29"/>
    <col customWidth="1" min="7" max="7" width="12.86"/>
    <col customWidth="1" min="8" max="8" width="11.86"/>
    <col customWidth="1" min="9" max="10" width="12.86"/>
    <col customWidth="1" min="11" max="11" width="15.71"/>
    <col customWidth="1" min="12" max="12" width="3.43"/>
    <col customWidth="1" min="13" max="13" width="11.43"/>
    <col customWidth="1" min="14" max="14" width="18.0"/>
    <col customWidth="1" min="15" max="15" width="11.43"/>
    <col customWidth="1" min="16" max="26" width="10.0"/>
  </cols>
  <sheetData>
    <row r="1" ht="12.0" customHeight="1">
      <c r="A1" s="199"/>
      <c r="B1" s="200"/>
      <c r="C1" s="201"/>
      <c r="D1" s="202"/>
      <c r="E1" s="203"/>
      <c r="F1" s="204" t="s">
        <v>1</v>
      </c>
      <c r="G1" s="205"/>
      <c r="H1" s="205" t="s">
        <v>88</v>
      </c>
      <c r="I1" s="206"/>
      <c r="J1" s="203"/>
      <c r="K1" s="207"/>
      <c r="L1" s="208"/>
      <c r="M1" s="203"/>
      <c r="N1" s="203"/>
      <c r="O1" s="203"/>
    </row>
    <row r="2" ht="12.0" customHeight="1">
      <c r="A2" s="209"/>
      <c r="B2" s="203"/>
      <c r="C2" s="201"/>
      <c r="D2" s="202"/>
      <c r="E2" s="203"/>
      <c r="F2" s="203"/>
      <c r="G2" s="203"/>
      <c r="H2" s="203"/>
      <c r="I2" s="203"/>
      <c r="J2" s="203"/>
      <c r="K2" s="210">
        <f>K38</f>
        <v>1127795.01</v>
      </c>
      <c r="L2" s="208"/>
      <c r="M2" s="203"/>
      <c r="N2" s="203"/>
      <c r="O2" s="203"/>
    </row>
    <row r="3" ht="12.0" customHeight="1">
      <c r="A3" s="211" t="s">
        <v>89</v>
      </c>
      <c r="B3" s="211" t="s">
        <v>8</v>
      </c>
      <c r="C3" s="211" t="s">
        <v>90</v>
      </c>
      <c r="D3" s="212" t="s">
        <v>91</v>
      </c>
      <c r="E3" s="213" t="s">
        <v>92</v>
      </c>
      <c r="F3" s="213" t="s">
        <v>93</v>
      </c>
      <c r="G3" s="213" t="s">
        <v>94</v>
      </c>
      <c r="H3" s="213" t="s">
        <v>95</v>
      </c>
      <c r="I3" s="213" t="s">
        <v>96</v>
      </c>
      <c r="J3" s="213" t="s">
        <v>97</v>
      </c>
      <c r="K3" s="214" t="s">
        <v>98</v>
      </c>
      <c r="L3" s="215"/>
      <c r="M3" s="216" t="s">
        <v>99</v>
      </c>
      <c r="N3" s="216" t="s">
        <v>100</v>
      </c>
      <c r="O3" s="216" t="s">
        <v>8</v>
      </c>
    </row>
    <row r="4" ht="13.5" customHeight="1">
      <c r="A4" s="217" t="s">
        <v>101</v>
      </c>
      <c r="B4" s="218">
        <v>44317.0</v>
      </c>
      <c r="C4" s="219">
        <v>30940.0</v>
      </c>
      <c r="D4" s="220">
        <v>59870.0</v>
      </c>
      <c r="E4" s="219">
        <v>31010.0</v>
      </c>
      <c r="F4" s="219">
        <v>2650.0</v>
      </c>
      <c r="G4" s="219">
        <v>15865.0</v>
      </c>
      <c r="H4" s="219">
        <v>20090.0</v>
      </c>
      <c r="I4" s="219">
        <v>1935.0</v>
      </c>
      <c r="J4" s="221"/>
      <c r="K4" s="222">
        <f t="shared" ref="K4:K6" si="1">SUM(C4:I4)</f>
        <v>162360</v>
      </c>
      <c r="L4" s="223"/>
      <c r="M4" s="222"/>
      <c r="N4" s="222"/>
      <c r="O4" s="224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</row>
    <row r="5" ht="12.0" customHeight="1">
      <c r="A5" s="217" t="s">
        <v>102</v>
      </c>
      <c r="B5" s="225">
        <v>44288.0</v>
      </c>
      <c r="C5" s="219">
        <v>21885.0</v>
      </c>
      <c r="D5" s="220">
        <v>30345.0</v>
      </c>
      <c r="E5" s="219">
        <v>21570.0</v>
      </c>
      <c r="F5" s="221"/>
      <c r="G5" s="219">
        <v>10310.0</v>
      </c>
      <c r="H5" s="219">
        <v>11140.0</v>
      </c>
      <c r="I5" s="221"/>
      <c r="J5" s="221"/>
      <c r="K5" s="222">
        <f t="shared" si="1"/>
        <v>95250</v>
      </c>
      <c r="L5" s="223"/>
      <c r="M5" s="222"/>
      <c r="N5" s="222"/>
      <c r="O5" s="224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</row>
    <row r="6" ht="12.0" customHeight="1">
      <c r="A6" s="217" t="s">
        <v>103</v>
      </c>
      <c r="B6" s="225">
        <v>44289.0</v>
      </c>
      <c r="C6" s="226">
        <v>8700.0</v>
      </c>
      <c r="D6" s="227">
        <v>890.0</v>
      </c>
      <c r="E6" s="228">
        <v>4290.0</v>
      </c>
      <c r="F6" s="228">
        <v>3520.0</v>
      </c>
      <c r="G6" s="229"/>
      <c r="H6" s="229"/>
      <c r="I6" s="229"/>
      <c r="J6" s="229"/>
      <c r="K6" s="222">
        <f t="shared" si="1"/>
        <v>17400</v>
      </c>
      <c r="L6" s="223"/>
      <c r="M6" s="222"/>
      <c r="N6" s="222"/>
      <c r="O6" s="224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</row>
    <row r="7" ht="12.0" customHeight="1">
      <c r="A7" s="217" t="s">
        <v>104</v>
      </c>
      <c r="B7" s="225">
        <v>44290.0</v>
      </c>
      <c r="C7" s="228">
        <v>4780.0</v>
      </c>
      <c r="D7" s="227">
        <v>1780.0</v>
      </c>
      <c r="E7" s="229"/>
      <c r="F7" s="229"/>
      <c r="G7" s="229"/>
      <c r="H7" s="228">
        <v>1780.0</v>
      </c>
      <c r="I7" s="229"/>
      <c r="J7" s="229"/>
      <c r="K7" s="222">
        <f>SUM(C7:J7)</f>
        <v>8340</v>
      </c>
      <c r="L7" s="223"/>
      <c r="M7" s="222"/>
      <c r="N7" s="222"/>
      <c r="O7" s="230"/>
    </row>
    <row r="8" ht="12.0" customHeight="1">
      <c r="A8" s="217" t="s">
        <v>105</v>
      </c>
      <c r="B8" s="225">
        <v>44291.0</v>
      </c>
      <c r="C8" s="228">
        <v>420.0</v>
      </c>
      <c r="D8" s="227">
        <v>8910.0</v>
      </c>
      <c r="E8" s="228">
        <v>1780.0</v>
      </c>
      <c r="F8" s="228">
        <v>2300.0</v>
      </c>
      <c r="G8" s="228">
        <v>6380.0</v>
      </c>
      <c r="H8" s="228">
        <v>5340.0</v>
      </c>
      <c r="I8" s="229"/>
      <c r="J8" s="229"/>
      <c r="K8" s="222">
        <f>SUM(C8:I8)</f>
        <v>25130</v>
      </c>
      <c r="L8" s="223"/>
      <c r="M8" s="222"/>
      <c r="N8" s="222"/>
      <c r="O8" s="230"/>
    </row>
    <row r="9" ht="12.0" customHeight="1">
      <c r="A9" s="217" t="s">
        <v>106</v>
      </c>
      <c r="B9" s="225">
        <v>44292.0</v>
      </c>
      <c r="C9" s="228">
        <v>4820.0</v>
      </c>
      <c r="D9" s="227">
        <v>6320.0</v>
      </c>
      <c r="E9" s="229"/>
      <c r="F9" s="228">
        <v>3180.0</v>
      </c>
      <c r="G9" s="228">
        <v>5830.0</v>
      </c>
      <c r="H9" s="229"/>
      <c r="I9" s="229"/>
      <c r="J9" s="229"/>
      <c r="K9" s="222">
        <f t="shared" ref="K9:K10" si="2">SUM(C9:J9)</f>
        <v>20150</v>
      </c>
      <c r="L9" s="223"/>
      <c r="M9" s="222"/>
      <c r="N9" s="222"/>
      <c r="O9" s="230"/>
    </row>
    <row r="10" ht="12.0" customHeight="1">
      <c r="A10" s="217" t="s">
        <v>107</v>
      </c>
      <c r="B10" s="225">
        <v>44293.0</v>
      </c>
      <c r="C10" s="228">
        <v>24105.0</v>
      </c>
      <c r="D10" s="227">
        <v>13070.0</v>
      </c>
      <c r="E10" s="228">
        <v>3030.0</v>
      </c>
      <c r="F10" s="229"/>
      <c r="G10" s="228">
        <v>9520.0</v>
      </c>
      <c r="H10" s="228">
        <v>3560.0</v>
      </c>
      <c r="I10" s="229"/>
      <c r="J10" s="229"/>
      <c r="K10" s="222">
        <f t="shared" si="2"/>
        <v>53285</v>
      </c>
      <c r="L10" s="223"/>
      <c r="M10" s="222"/>
      <c r="N10" s="222"/>
      <c r="O10" s="230"/>
    </row>
    <row r="11" ht="12.0" customHeight="1">
      <c r="A11" s="217" t="s">
        <v>101</v>
      </c>
      <c r="B11" s="225">
        <v>44294.0</v>
      </c>
      <c r="C11" s="228">
        <v>23620.0</v>
      </c>
      <c r="D11" s="227">
        <v>43810.0</v>
      </c>
      <c r="E11" s="228">
        <v>17210.0</v>
      </c>
      <c r="F11" s="228">
        <v>3040.0</v>
      </c>
      <c r="G11" s="228">
        <v>8520.0</v>
      </c>
      <c r="H11" s="228">
        <v>10930.0</v>
      </c>
      <c r="I11" s="229"/>
      <c r="J11" s="229"/>
      <c r="K11" s="222">
        <f t="shared" ref="K11:K12" si="3">SUM(C11:I11)</f>
        <v>107130</v>
      </c>
      <c r="L11" s="223"/>
      <c r="M11" s="222"/>
      <c r="N11" s="222"/>
      <c r="O11" s="230"/>
    </row>
    <row r="12" ht="12.0" customHeight="1">
      <c r="A12" s="217" t="s">
        <v>102</v>
      </c>
      <c r="B12" s="225">
        <v>44295.0</v>
      </c>
      <c r="C12" s="228">
        <v>37473.0</v>
      </c>
      <c r="D12" s="227">
        <v>41915.0</v>
      </c>
      <c r="E12" s="228">
        <v>16252.0</v>
      </c>
      <c r="F12" s="229"/>
      <c r="G12" s="228">
        <v>6740.0</v>
      </c>
      <c r="H12" s="228">
        <v>14220.0</v>
      </c>
      <c r="I12" s="229"/>
      <c r="J12" s="229"/>
      <c r="K12" s="222">
        <f t="shared" si="3"/>
        <v>116600</v>
      </c>
      <c r="L12" s="223"/>
      <c r="M12" s="222"/>
      <c r="N12" s="222"/>
      <c r="O12" s="230"/>
    </row>
    <row r="13" ht="12.0" customHeight="1">
      <c r="A13" s="217" t="s">
        <v>103</v>
      </c>
      <c r="B13" s="225">
        <v>44296.0</v>
      </c>
      <c r="C13" s="228">
        <v>14670.0</v>
      </c>
      <c r="D13" s="227">
        <v>10970.0</v>
      </c>
      <c r="E13" s="229"/>
      <c r="F13" s="229"/>
      <c r="G13" s="228">
        <v>5840.0</v>
      </c>
      <c r="H13" s="228">
        <v>2670.0</v>
      </c>
      <c r="I13" s="229"/>
      <c r="J13" s="229"/>
      <c r="K13" s="222">
        <f>SUM(C13:J13)</f>
        <v>34150</v>
      </c>
      <c r="L13" s="223"/>
      <c r="M13" s="222"/>
      <c r="N13" s="222"/>
      <c r="O13" s="230"/>
    </row>
    <row r="14" ht="12.0" customHeight="1">
      <c r="A14" s="217" t="s">
        <v>104</v>
      </c>
      <c r="B14" s="225">
        <v>44297.0</v>
      </c>
      <c r="C14" s="228">
        <v>3740.0</v>
      </c>
      <c r="D14" s="227">
        <v>3290.0</v>
      </c>
      <c r="E14" s="228">
        <v>2750.0</v>
      </c>
      <c r="F14" s="229"/>
      <c r="G14" s="229"/>
      <c r="H14" s="228">
        <v>2540.0</v>
      </c>
      <c r="I14" s="229"/>
      <c r="J14" s="229"/>
      <c r="K14" s="229">
        <f t="shared" ref="K14:K15" si="4">SUM(C14:I14)</f>
        <v>12320</v>
      </c>
      <c r="L14" s="223"/>
      <c r="M14" s="222"/>
      <c r="N14" s="222"/>
      <c r="O14" s="230"/>
    </row>
    <row r="15" ht="12.0" customHeight="1">
      <c r="A15" s="217" t="s">
        <v>105</v>
      </c>
      <c r="B15" s="225">
        <v>44298.0</v>
      </c>
      <c r="C15" s="228">
        <v>4130.0</v>
      </c>
      <c r="D15" s="227">
        <v>9000.0</v>
      </c>
      <c r="E15" s="228"/>
      <c r="F15" s="228">
        <v>1780.0</v>
      </c>
      <c r="G15" s="228">
        <v>6905.0</v>
      </c>
      <c r="H15" s="228">
        <v>5030.0</v>
      </c>
      <c r="I15" s="229"/>
      <c r="J15" s="229"/>
      <c r="K15" s="229">
        <f t="shared" si="4"/>
        <v>26845</v>
      </c>
      <c r="L15" s="223">
        <v>1912.5</v>
      </c>
      <c r="M15" s="222"/>
      <c r="N15" s="222"/>
      <c r="O15" s="230"/>
    </row>
    <row r="16" ht="12.0" customHeight="1">
      <c r="A16" s="217" t="s">
        <v>106</v>
      </c>
      <c r="B16" s="225">
        <v>44299.0</v>
      </c>
      <c r="C16" s="228">
        <v>17052.0</v>
      </c>
      <c r="D16" s="227">
        <v>890.0</v>
      </c>
      <c r="E16" s="228">
        <v>3908.0</v>
      </c>
      <c r="F16" s="228">
        <v>1780.0</v>
      </c>
      <c r="G16" s="228">
        <v>4450.0</v>
      </c>
      <c r="H16" s="228">
        <v>3710.0</v>
      </c>
      <c r="I16" s="229"/>
      <c r="J16" s="229"/>
      <c r="K16" s="229">
        <f>SUM(C16:J16)</f>
        <v>31790</v>
      </c>
      <c r="L16" s="223">
        <v>1912.5</v>
      </c>
      <c r="M16" s="222"/>
      <c r="N16" s="222"/>
      <c r="O16" s="230"/>
    </row>
    <row r="17" ht="12.0" customHeight="1">
      <c r="A17" s="217" t="s">
        <v>107</v>
      </c>
      <c r="B17" s="225">
        <v>44300.0</v>
      </c>
      <c r="C17" s="228">
        <v>4600.0</v>
      </c>
      <c r="D17" s="227">
        <v>6410.0</v>
      </c>
      <c r="E17" s="228">
        <v>3030.0</v>
      </c>
      <c r="F17" s="228">
        <v>1930.0</v>
      </c>
      <c r="G17" s="228">
        <v>9300.0</v>
      </c>
      <c r="H17" s="228">
        <v>4300.0</v>
      </c>
      <c r="I17" s="229"/>
      <c r="J17" s="229"/>
      <c r="K17" s="229">
        <f>SUM(C17:I17)</f>
        <v>29570</v>
      </c>
      <c r="L17" s="223"/>
      <c r="M17" s="222"/>
      <c r="N17" s="222"/>
      <c r="O17" s="230"/>
    </row>
    <row r="18" ht="12.0" customHeight="1">
      <c r="A18" s="217" t="s">
        <v>101</v>
      </c>
      <c r="B18" s="225">
        <v>44301.0</v>
      </c>
      <c r="C18" s="228">
        <v>18790.0</v>
      </c>
      <c r="D18" s="227">
        <v>54870.0</v>
      </c>
      <c r="E18" s="228">
        <v>11170.0</v>
      </c>
      <c r="F18" s="228">
        <v>3000.0</v>
      </c>
      <c r="G18" s="228">
        <v>4950.0</v>
      </c>
      <c r="H18" s="228">
        <v>20210.0</v>
      </c>
      <c r="I18" s="229"/>
      <c r="J18" s="229"/>
      <c r="K18" s="229">
        <f t="shared" ref="K18:K38" si="5">SUM(C18:J18)</f>
        <v>112990</v>
      </c>
      <c r="L18" s="223"/>
      <c r="M18" s="222"/>
      <c r="N18" s="222"/>
      <c r="O18" s="230"/>
    </row>
    <row r="19" ht="12.0" customHeight="1">
      <c r="A19" s="217" t="s">
        <v>102</v>
      </c>
      <c r="B19" s="225">
        <v>44302.0</v>
      </c>
      <c r="C19" s="228">
        <v>31255.0</v>
      </c>
      <c r="D19" s="227">
        <v>24380.0</v>
      </c>
      <c r="E19" s="228">
        <v>8765.0</v>
      </c>
      <c r="F19" s="228">
        <v>4340.0</v>
      </c>
      <c r="G19" s="228">
        <v>14640.0</v>
      </c>
      <c r="H19" s="228">
        <v>3940.0</v>
      </c>
      <c r="I19" s="229"/>
      <c r="J19" s="229"/>
      <c r="K19" s="229">
        <f t="shared" si="5"/>
        <v>87320</v>
      </c>
      <c r="L19" s="223"/>
      <c r="M19" s="222"/>
      <c r="N19" s="222"/>
      <c r="O19" s="224"/>
    </row>
    <row r="20" ht="12.0" customHeight="1">
      <c r="A20" s="217" t="s">
        <v>103</v>
      </c>
      <c r="B20" s="225">
        <v>44303.0</v>
      </c>
      <c r="C20" s="228">
        <v>6670.0</v>
      </c>
      <c r="D20" s="227">
        <v>3580.01</v>
      </c>
      <c r="E20" s="228">
        <v>2180.0</v>
      </c>
      <c r="F20" s="229"/>
      <c r="G20" s="229"/>
      <c r="H20" s="228">
        <v>2670.0</v>
      </c>
      <c r="I20" s="228"/>
      <c r="J20" s="229"/>
      <c r="K20" s="229">
        <f t="shared" si="5"/>
        <v>15100.01</v>
      </c>
      <c r="L20" s="223"/>
      <c r="M20" s="222"/>
      <c r="N20" s="222"/>
      <c r="O20" s="224"/>
    </row>
    <row r="21" ht="12.0" customHeight="1">
      <c r="A21" s="217" t="s">
        <v>104</v>
      </c>
      <c r="B21" s="225">
        <v>44304.0</v>
      </c>
      <c r="C21" s="228">
        <v>23100.0</v>
      </c>
      <c r="D21" s="227">
        <v>2780.0</v>
      </c>
      <c r="E21" s="228">
        <v>1720.0</v>
      </c>
      <c r="F21" s="229"/>
      <c r="G21" s="229"/>
      <c r="H21" s="228">
        <v>1930.0</v>
      </c>
      <c r="I21" s="229"/>
      <c r="J21" s="229"/>
      <c r="K21" s="229">
        <f t="shared" si="5"/>
        <v>29530</v>
      </c>
      <c r="L21" s="223"/>
      <c r="M21" s="222"/>
      <c r="N21" s="222"/>
      <c r="O21" s="224"/>
    </row>
    <row r="22" ht="12.0" customHeight="1">
      <c r="A22" s="217" t="s">
        <v>105</v>
      </c>
      <c r="B22" s="225">
        <v>44305.0</v>
      </c>
      <c r="C22" s="228">
        <v>8840.0</v>
      </c>
      <c r="D22" s="227">
        <v>5130.0</v>
      </c>
      <c r="E22" s="229"/>
      <c r="F22" s="229"/>
      <c r="G22" s="228">
        <v>1780.0</v>
      </c>
      <c r="H22" s="229"/>
      <c r="I22" s="229"/>
      <c r="J22" s="229"/>
      <c r="K22" s="229">
        <f t="shared" si="5"/>
        <v>15750</v>
      </c>
      <c r="L22" s="223"/>
      <c r="M22" s="222"/>
      <c r="N22" s="222"/>
      <c r="O22" s="224"/>
    </row>
    <row r="23" ht="12.0" customHeight="1">
      <c r="A23" s="217" t="s">
        <v>106</v>
      </c>
      <c r="B23" s="225">
        <v>44306.0</v>
      </c>
      <c r="C23" s="228">
        <v>10350.0</v>
      </c>
      <c r="D23" s="227">
        <v>11010.0</v>
      </c>
      <c r="E23" s="229"/>
      <c r="F23" s="229"/>
      <c r="G23" s="229"/>
      <c r="H23" s="229"/>
      <c r="I23" s="229"/>
      <c r="J23" s="229"/>
      <c r="K23" s="229">
        <f t="shared" si="5"/>
        <v>21360</v>
      </c>
      <c r="L23" s="223"/>
      <c r="M23" s="222"/>
      <c r="N23" s="222"/>
      <c r="O23" s="224"/>
    </row>
    <row r="24" ht="12.0" customHeight="1">
      <c r="A24" s="217" t="s">
        <v>107</v>
      </c>
      <c r="B24" s="225">
        <v>44307.0</v>
      </c>
      <c r="C24" s="228">
        <v>13740.0</v>
      </c>
      <c r="D24" s="227">
        <v>6830.0</v>
      </c>
      <c r="E24" s="229"/>
      <c r="F24" s="229"/>
      <c r="G24" s="229"/>
      <c r="H24" s="228">
        <v>3705.0</v>
      </c>
      <c r="I24" s="229"/>
      <c r="J24" s="229"/>
      <c r="K24" s="229">
        <f t="shared" si="5"/>
        <v>24275</v>
      </c>
      <c r="L24" s="223"/>
      <c r="M24" s="222"/>
      <c r="N24" s="222"/>
      <c r="O24" s="224"/>
    </row>
    <row r="25" ht="12.0" customHeight="1">
      <c r="A25" s="217" t="s">
        <v>101</v>
      </c>
      <c r="B25" s="225">
        <v>44308.0</v>
      </c>
      <c r="C25" s="229"/>
      <c r="D25" s="227">
        <v>3880.0</v>
      </c>
      <c r="E25" s="229"/>
      <c r="F25" s="229"/>
      <c r="G25" s="229"/>
      <c r="H25" s="228">
        <v>4420.0</v>
      </c>
      <c r="I25" s="229"/>
      <c r="J25" s="229"/>
      <c r="K25" s="229">
        <f t="shared" si="5"/>
        <v>8300</v>
      </c>
      <c r="L25" s="223"/>
      <c r="M25" s="222"/>
      <c r="N25" s="222"/>
      <c r="O25" s="224"/>
    </row>
    <row r="26" ht="12.0" customHeight="1">
      <c r="A26" s="217" t="s">
        <v>102</v>
      </c>
      <c r="B26" s="225">
        <v>44309.0</v>
      </c>
      <c r="C26" s="228">
        <v>15900.0</v>
      </c>
      <c r="D26" s="227">
        <v>2370.0</v>
      </c>
      <c r="E26" s="229"/>
      <c r="F26" s="229"/>
      <c r="G26" s="228">
        <v>1300.0</v>
      </c>
      <c r="H26" s="228">
        <v>3350.0</v>
      </c>
      <c r="I26" s="229"/>
      <c r="J26" s="229"/>
      <c r="K26" s="229">
        <f t="shared" si="5"/>
        <v>22920</v>
      </c>
      <c r="L26" s="223"/>
      <c r="M26" s="222"/>
      <c r="N26" s="222"/>
      <c r="O26" s="224"/>
    </row>
    <row r="27" ht="12.0" customHeight="1">
      <c r="A27" s="217" t="s">
        <v>103</v>
      </c>
      <c r="B27" s="225">
        <v>44310.0</v>
      </c>
      <c r="C27" s="221"/>
      <c r="D27" s="231"/>
      <c r="E27" s="221"/>
      <c r="F27" s="221"/>
      <c r="G27" s="219" t="s">
        <v>108</v>
      </c>
      <c r="H27" s="221"/>
      <c r="I27" s="221"/>
      <c r="J27" s="221"/>
      <c r="K27" s="221">
        <f t="shared" si="5"/>
        <v>0</v>
      </c>
      <c r="L27" s="223">
        <v>1912.5</v>
      </c>
      <c r="M27" s="221"/>
      <c r="N27" s="221"/>
      <c r="O27" s="232"/>
      <c r="P27" s="233"/>
      <c r="Q27" s="199"/>
      <c r="R27" s="199"/>
      <c r="S27" s="199"/>
      <c r="T27" s="199"/>
      <c r="U27" s="199"/>
      <c r="V27" s="199"/>
      <c r="W27" s="199"/>
      <c r="X27" s="199"/>
      <c r="Y27" s="199"/>
      <c r="Z27" s="199"/>
    </row>
    <row r="28" ht="12.0" customHeight="1">
      <c r="A28" s="217" t="s">
        <v>104</v>
      </c>
      <c r="B28" s="225">
        <v>44311.0</v>
      </c>
      <c r="C28" s="221"/>
      <c r="D28" s="220">
        <v>10290.0</v>
      </c>
      <c r="E28" s="221"/>
      <c r="F28" s="221"/>
      <c r="G28" s="221"/>
      <c r="H28" s="219">
        <v>11530.0</v>
      </c>
      <c r="I28" s="221"/>
      <c r="J28" s="221"/>
      <c r="K28" s="221">
        <f t="shared" si="5"/>
        <v>21820</v>
      </c>
      <c r="L28" s="223">
        <v>1912.5</v>
      </c>
      <c r="M28" s="221"/>
      <c r="N28" s="221"/>
      <c r="O28" s="232"/>
      <c r="P28" s="233"/>
      <c r="Q28" s="199"/>
      <c r="R28" s="199"/>
      <c r="S28" s="199"/>
      <c r="T28" s="199"/>
      <c r="U28" s="199"/>
      <c r="V28" s="199"/>
      <c r="W28" s="199"/>
      <c r="X28" s="199"/>
      <c r="Y28" s="199"/>
      <c r="Z28" s="199"/>
    </row>
    <row r="29" ht="12.0" customHeight="1">
      <c r="A29" s="217" t="s">
        <v>105</v>
      </c>
      <c r="B29" s="225">
        <v>44312.0</v>
      </c>
      <c r="C29" s="229"/>
      <c r="D29" s="234"/>
      <c r="E29" s="229"/>
      <c r="F29" s="229"/>
      <c r="G29" s="229"/>
      <c r="H29" s="229"/>
      <c r="I29" s="229"/>
      <c r="J29" s="229"/>
      <c r="K29" s="229">
        <f t="shared" si="5"/>
        <v>0</v>
      </c>
      <c r="L29" s="223"/>
      <c r="M29" s="222"/>
      <c r="N29" s="222"/>
      <c r="O29" s="224"/>
    </row>
    <row r="30" ht="12.0" customHeight="1">
      <c r="A30" s="217" t="s">
        <v>106</v>
      </c>
      <c r="B30" s="225">
        <v>44313.0</v>
      </c>
      <c r="C30" s="229"/>
      <c r="D30" s="234"/>
      <c r="E30" s="229"/>
      <c r="F30" s="229"/>
      <c r="G30" s="229"/>
      <c r="H30" s="229"/>
      <c r="I30" s="229"/>
      <c r="J30" s="229"/>
      <c r="K30" s="229">
        <f t="shared" si="5"/>
        <v>0</v>
      </c>
      <c r="L30" s="223"/>
      <c r="M30" s="222"/>
      <c r="N30" s="222"/>
      <c r="O30" s="224"/>
    </row>
    <row r="31" ht="12.0" customHeight="1">
      <c r="A31" s="217" t="s">
        <v>107</v>
      </c>
      <c r="B31" s="225">
        <v>44314.0</v>
      </c>
      <c r="C31" s="229"/>
      <c r="D31" s="234"/>
      <c r="E31" s="229"/>
      <c r="F31" s="229"/>
      <c r="G31" s="229"/>
      <c r="H31" s="229"/>
      <c r="I31" s="229"/>
      <c r="J31" s="229"/>
      <c r="K31" s="229">
        <f t="shared" si="5"/>
        <v>0</v>
      </c>
      <c r="L31" s="223"/>
      <c r="M31" s="222"/>
      <c r="N31" s="222"/>
      <c r="O31" s="224"/>
    </row>
    <row r="32" ht="12.0" customHeight="1">
      <c r="A32" s="217" t="s">
        <v>101</v>
      </c>
      <c r="B32" s="225">
        <v>44315.0</v>
      </c>
      <c r="C32" s="228">
        <v>4000.0</v>
      </c>
      <c r="D32" s="234"/>
      <c r="E32" s="229"/>
      <c r="F32" s="229"/>
      <c r="G32" s="229"/>
      <c r="H32" s="229"/>
      <c r="I32" s="229"/>
      <c r="J32" s="229"/>
      <c r="K32" s="229">
        <f t="shared" si="5"/>
        <v>4000</v>
      </c>
      <c r="L32" s="223"/>
      <c r="M32" s="222"/>
      <c r="N32" s="222"/>
      <c r="O32" s="224"/>
    </row>
    <row r="33" ht="12.0" customHeight="1">
      <c r="A33" s="217" t="s">
        <v>102</v>
      </c>
      <c r="B33" s="225">
        <v>44316.0</v>
      </c>
      <c r="C33" s="229"/>
      <c r="D33" s="234"/>
      <c r="E33" s="229"/>
      <c r="F33" s="229"/>
      <c r="G33" s="229"/>
      <c r="H33" s="228">
        <v>11260.0</v>
      </c>
      <c r="I33" s="229"/>
      <c r="J33" s="229"/>
      <c r="K33" s="229">
        <f t="shared" si="5"/>
        <v>11260</v>
      </c>
      <c r="L33" s="223"/>
      <c r="M33" s="222"/>
      <c r="N33" s="222"/>
      <c r="O33" s="224"/>
    </row>
    <row r="34" ht="12.0" customHeight="1">
      <c r="A34" s="217"/>
      <c r="B34" s="218">
        <v>11474.0</v>
      </c>
      <c r="C34" s="228">
        <v>2910.0</v>
      </c>
      <c r="D34" s="227">
        <v>1780.0</v>
      </c>
      <c r="E34" s="228">
        <v>1780.0</v>
      </c>
      <c r="F34" s="229"/>
      <c r="G34" s="228">
        <v>3710.0</v>
      </c>
      <c r="H34" s="228">
        <v>2670.0</v>
      </c>
      <c r="I34" s="229"/>
      <c r="J34" s="229"/>
      <c r="K34" s="229">
        <f t="shared" si="5"/>
        <v>12850</v>
      </c>
      <c r="L34" s="223"/>
      <c r="M34" s="222"/>
      <c r="N34" s="222"/>
      <c r="O34" s="224"/>
    </row>
    <row r="35" ht="12.0" customHeight="1">
      <c r="A35" s="217"/>
      <c r="B35" s="225"/>
      <c r="C35" s="229"/>
      <c r="D35" s="234"/>
      <c r="E35" s="229"/>
      <c r="F35" s="229"/>
      <c r="G35" s="229"/>
      <c r="H35" s="229"/>
      <c r="I35" s="229"/>
      <c r="J35" s="229"/>
      <c r="K35" s="229">
        <f t="shared" si="5"/>
        <v>0</v>
      </c>
      <c r="L35" s="223"/>
      <c r="M35" s="222"/>
      <c r="N35" s="222"/>
      <c r="O35" s="224"/>
    </row>
    <row r="36" ht="12.0" customHeight="1">
      <c r="A36" s="217"/>
      <c r="B36" s="225"/>
      <c r="C36" s="229"/>
      <c r="D36" s="234"/>
      <c r="E36" s="229"/>
      <c r="F36" s="229"/>
      <c r="G36" s="229"/>
      <c r="H36" s="229"/>
      <c r="I36" s="229"/>
      <c r="J36" s="229"/>
      <c r="K36" s="229">
        <f t="shared" si="5"/>
        <v>0</v>
      </c>
      <c r="L36" s="223"/>
      <c r="M36" s="222"/>
      <c r="N36" s="222"/>
      <c r="O36" s="224"/>
    </row>
    <row r="37" ht="12.75" customHeight="1">
      <c r="A37" s="217"/>
      <c r="B37" s="225"/>
      <c r="C37" s="229"/>
      <c r="D37" s="234"/>
      <c r="E37" s="229"/>
      <c r="F37" s="229"/>
      <c r="G37" s="229"/>
      <c r="H37" s="235"/>
      <c r="I37" s="235"/>
      <c r="J37" s="235"/>
      <c r="K37" s="229">
        <f t="shared" si="5"/>
        <v>0</v>
      </c>
      <c r="L37" s="223"/>
      <c r="M37" s="222"/>
      <c r="N37" s="222"/>
      <c r="O37" s="224"/>
    </row>
    <row r="38" ht="12.75" customHeight="1">
      <c r="A38" s="217"/>
      <c r="B38" s="236"/>
      <c r="C38" s="237">
        <f t="shared" ref="C38:G38" si="6">SUM(C4:C37)</f>
        <v>336490</v>
      </c>
      <c r="D38" s="238">
        <f t="shared" si="6"/>
        <v>364370.01</v>
      </c>
      <c r="E38" s="237">
        <f t="shared" si="6"/>
        <v>130445</v>
      </c>
      <c r="F38" s="237">
        <f t="shared" si="6"/>
        <v>27520</v>
      </c>
      <c r="G38" s="239">
        <f t="shared" si="6"/>
        <v>116040</v>
      </c>
      <c r="H38" s="240">
        <f t="shared" ref="H38:J38" si="7">SUM(H4:H34)</f>
        <v>150995</v>
      </c>
      <c r="I38" s="240">
        <f t="shared" si="7"/>
        <v>1935</v>
      </c>
      <c r="J38" s="240">
        <f t="shared" si="7"/>
        <v>0</v>
      </c>
      <c r="K38" s="240">
        <f t="shared" si="5"/>
        <v>1127795.01</v>
      </c>
      <c r="L38" s="223"/>
      <c r="M38" s="222"/>
      <c r="N38" s="222"/>
      <c r="O38" s="224"/>
    </row>
    <row r="39" ht="12.75" customHeight="1">
      <c r="A39" s="217"/>
      <c r="B39" s="241"/>
      <c r="C39" s="201"/>
      <c r="D39" s="202"/>
      <c r="E39" s="203"/>
      <c r="F39" s="203"/>
      <c r="G39" s="203"/>
      <c r="H39" s="203"/>
      <c r="I39" s="203"/>
      <c r="J39" s="203"/>
      <c r="K39" s="242">
        <f>SUM(C38:I38)</f>
        <v>1127795.01</v>
      </c>
      <c r="L39" s="223"/>
      <c r="M39" s="203"/>
      <c r="N39" s="203"/>
      <c r="O39" s="203"/>
    </row>
    <row r="40" ht="12.0" customHeight="1">
      <c r="A40" s="217"/>
      <c r="B40" s="241"/>
      <c r="C40" s="201"/>
      <c r="D40" s="202"/>
      <c r="E40" s="203"/>
      <c r="F40" s="203"/>
      <c r="G40" s="203"/>
      <c r="H40" s="203"/>
      <c r="I40" s="203"/>
      <c r="J40" s="203"/>
      <c r="K40" s="207"/>
      <c r="L40" s="208"/>
      <c r="M40" s="203"/>
      <c r="N40" s="203"/>
      <c r="O40" s="203"/>
    </row>
    <row r="41" ht="12.0" customHeight="1">
      <c r="A41" s="217"/>
      <c r="B41" s="241"/>
      <c r="C41" s="201"/>
      <c r="D41" s="202"/>
      <c r="E41" s="203"/>
      <c r="F41" s="203"/>
      <c r="G41" s="203"/>
      <c r="H41" s="203"/>
      <c r="I41" s="203"/>
      <c r="J41" s="203"/>
      <c r="K41" s="207"/>
      <c r="L41" s="208"/>
      <c r="M41" s="203"/>
      <c r="N41" s="203"/>
      <c r="O41" s="203"/>
    </row>
    <row r="42" ht="12.0" customHeight="1">
      <c r="A42" s="217"/>
      <c r="B42" s="241"/>
      <c r="C42" s="201"/>
      <c r="D42" s="202"/>
      <c r="E42" s="203"/>
      <c r="F42" s="203"/>
      <c r="G42" s="203"/>
      <c r="H42" s="203"/>
      <c r="I42" s="203"/>
      <c r="J42" s="203"/>
      <c r="K42" s="207"/>
      <c r="L42" s="208"/>
      <c r="M42" s="203"/>
      <c r="N42" s="203"/>
      <c r="O42" s="203"/>
    </row>
    <row r="43" ht="12.0" customHeight="1">
      <c r="A43" s="217"/>
      <c r="B43" s="241"/>
      <c r="C43" s="201"/>
      <c r="D43" s="202"/>
      <c r="E43" s="203"/>
      <c r="F43" s="203"/>
      <c r="G43" s="203"/>
      <c r="H43" s="203"/>
      <c r="I43" s="203"/>
      <c r="J43" s="203"/>
      <c r="K43" s="207"/>
      <c r="L43" s="208"/>
      <c r="M43" s="203"/>
      <c r="N43" s="203"/>
      <c r="O43" s="203"/>
    </row>
    <row r="44" ht="12.0" customHeight="1">
      <c r="A44" s="217"/>
      <c r="B44" s="241"/>
      <c r="C44" s="201"/>
      <c r="D44" s="202"/>
      <c r="E44" s="203"/>
      <c r="F44" s="203"/>
      <c r="G44" s="203"/>
      <c r="H44" s="203"/>
      <c r="I44" s="203"/>
      <c r="J44" s="203"/>
      <c r="K44" s="207"/>
      <c r="L44" s="208"/>
      <c r="M44" s="203"/>
      <c r="N44" s="203"/>
      <c r="O44" s="203"/>
    </row>
    <row r="45" ht="12.0" customHeight="1">
      <c r="A45" s="217"/>
      <c r="B45" s="241"/>
      <c r="C45" s="201"/>
      <c r="D45" s="202"/>
      <c r="E45" s="203"/>
      <c r="F45" s="203"/>
      <c r="G45" s="203"/>
      <c r="H45" s="203"/>
      <c r="I45" s="203"/>
      <c r="J45" s="203"/>
      <c r="K45" s="207"/>
      <c r="L45" s="208"/>
      <c r="M45" s="203"/>
      <c r="N45" s="203"/>
      <c r="O45" s="203"/>
    </row>
    <row r="46" ht="12.0" customHeight="1">
      <c r="A46" s="217"/>
      <c r="B46" s="241"/>
      <c r="C46" s="201"/>
      <c r="D46" s="202"/>
      <c r="E46" s="203"/>
      <c r="F46" s="203"/>
      <c r="G46" s="203"/>
      <c r="H46" s="203"/>
      <c r="I46" s="203"/>
      <c r="J46" s="203"/>
      <c r="K46" s="207"/>
      <c r="L46" s="208"/>
      <c r="M46" s="203"/>
      <c r="N46" s="203"/>
      <c r="O46" s="203"/>
    </row>
    <row r="47" ht="12.0" customHeight="1">
      <c r="A47" s="217"/>
      <c r="B47" s="241"/>
      <c r="C47" s="201"/>
      <c r="D47" s="202"/>
      <c r="E47" s="203"/>
      <c r="F47" s="203"/>
      <c r="G47" s="203"/>
      <c r="H47" s="203"/>
      <c r="I47" s="203"/>
      <c r="J47" s="203"/>
      <c r="K47" s="207"/>
      <c r="L47" s="208"/>
      <c r="M47" s="203"/>
      <c r="N47" s="203"/>
      <c r="O47" s="203"/>
    </row>
    <row r="48" ht="12.0" customHeight="1">
      <c r="A48" s="199"/>
      <c r="B48" s="241"/>
      <c r="C48" s="201"/>
      <c r="D48" s="202"/>
      <c r="E48" s="203"/>
      <c r="F48" s="203"/>
      <c r="G48" s="203"/>
      <c r="H48" s="203"/>
      <c r="I48" s="203"/>
      <c r="J48" s="203"/>
      <c r="K48" s="207"/>
      <c r="L48" s="208"/>
      <c r="M48" s="203"/>
      <c r="N48" s="203"/>
      <c r="O48" s="203"/>
    </row>
    <row r="49" ht="12.0" customHeight="1">
      <c r="A49" s="199"/>
      <c r="B49" s="241"/>
      <c r="C49" s="201"/>
      <c r="D49" s="202"/>
      <c r="E49" s="203"/>
      <c r="F49" s="203"/>
      <c r="G49" s="203"/>
      <c r="H49" s="203"/>
      <c r="I49" s="203"/>
      <c r="J49" s="203"/>
      <c r="K49" s="207"/>
      <c r="L49" s="208"/>
      <c r="M49" s="203"/>
      <c r="N49" s="203"/>
      <c r="O49" s="203"/>
    </row>
    <row r="50" ht="12.0" customHeight="1">
      <c r="A50" s="199"/>
      <c r="B50" s="241"/>
      <c r="C50" s="201"/>
      <c r="D50" s="202"/>
      <c r="E50" s="203"/>
      <c r="F50" s="203"/>
      <c r="G50" s="203"/>
      <c r="H50" s="203"/>
      <c r="I50" s="203"/>
      <c r="J50" s="203"/>
      <c r="K50" s="207"/>
      <c r="L50" s="208"/>
      <c r="M50" s="203"/>
      <c r="N50" s="203"/>
      <c r="O50" s="203"/>
    </row>
    <row r="51" ht="12.0" customHeight="1">
      <c r="A51" s="199"/>
      <c r="B51" s="241"/>
      <c r="C51" s="201"/>
      <c r="D51" s="202"/>
      <c r="E51" s="203"/>
      <c r="F51" s="203"/>
      <c r="G51" s="203"/>
      <c r="H51" s="203"/>
      <c r="I51" s="203"/>
      <c r="J51" s="203"/>
      <c r="K51" s="207"/>
      <c r="L51" s="208"/>
      <c r="M51" s="203"/>
      <c r="N51" s="203"/>
      <c r="O51" s="203"/>
    </row>
    <row r="52" ht="12.0" customHeight="1">
      <c r="A52" s="199"/>
      <c r="B52" s="241"/>
      <c r="C52" s="201"/>
      <c r="D52" s="202"/>
      <c r="E52" s="203"/>
      <c r="F52" s="203"/>
      <c r="G52" s="203"/>
      <c r="H52" s="203"/>
      <c r="I52" s="203"/>
      <c r="J52" s="203"/>
      <c r="K52" s="207"/>
      <c r="L52" s="208"/>
      <c r="M52" s="203"/>
      <c r="N52" s="203"/>
      <c r="O52" s="203"/>
    </row>
    <row r="53" ht="12.0" customHeight="1">
      <c r="A53" s="199"/>
      <c r="B53" s="241"/>
      <c r="C53" s="201"/>
      <c r="D53" s="202"/>
      <c r="E53" s="203"/>
      <c r="F53" s="203"/>
      <c r="G53" s="203"/>
      <c r="H53" s="203"/>
      <c r="I53" s="203"/>
      <c r="J53" s="203"/>
      <c r="K53" s="207"/>
      <c r="L53" s="208"/>
      <c r="M53" s="203"/>
      <c r="N53" s="203"/>
      <c r="O53" s="203"/>
    </row>
    <row r="54" ht="12.0" customHeight="1">
      <c r="A54" s="199"/>
      <c r="B54" s="241"/>
      <c r="C54" s="201"/>
      <c r="D54" s="202"/>
      <c r="E54" s="203"/>
      <c r="F54" s="203"/>
      <c r="G54" s="203"/>
      <c r="H54" s="203"/>
      <c r="I54" s="203"/>
      <c r="J54" s="203"/>
      <c r="K54" s="207"/>
      <c r="L54" s="208"/>
      <c r="M54" s="203"/>
      <c r="N54" s="203"/>
      <c r="O54" s="203"/>
    </row>
    <row r="55" ht="12.0" customHeight="1">
      <c r="A55" s="199"/>
      <c r="B55" s="241"/>
      <c r="C55" s="201"/>
      <c r="D55" s="202"/>
      <c r="E55" s="203"/>
      <c r="F55" s="203"/>
      <c r="G55" s="203"/>
      <c r="H55" s="203"/>
      <c r="I55" s="203"/>
      <c r="J55" s="203"/>
      <c r="K55" s="207"/>
      <c r="L55" s="208"/>
      <c r="M55" s="203"/>
      <c r="N55" s="203"/>
      <c r="O55" s="203"/>
    </row>
    <row r="56" ht="12.0" customHeight="1">
      <c r="A56" s="199"/>
      <c r="B56" s="241"/>
      <c r="C56" s="201"/>
      <c r="D56" s="202"/>
      <c r="E56" s="203"/>
      <c r="F56" s="203"/>
      <c r="G56" s="203"/>
      <c r="H56" s="203"/>
      <c r="I56" s="203"/>
      <c r="J56" s="203"/>
      <c r="K56" s="207"/>
      <c r="L56" s="208"/>
      <c r="M56" s="203"/>
      <c r="N56" s="203"/>
      <c r="O56" s="203"/>
    </row>
    <row r="57" ht="12.0" customHeight="1">
      <c r="A57" s="199"/>
      <c r="B57" s="241"/>
      <c r="C57" s="201"/>
      <c r="D57" s="202"/>
      <c r="E57" s="203"/>
      <c r="F57" s="203"/>
      <c r="G57" s="203"/>
      <c r="H57" s="203"/>
      <c r="I57" s="203"/>
      <c r="J57" s="203"/>
      <c r="K57" s="207"/>
      <c r="L57" s="208"/>
      <c r="M57" s="203"/>
      <c r="N57" s="203"/>
      <c r="O57" s="203"/>
    </row>
    <row r="58" ht="12.0" customHeight="1">
      <c r="A58" s="199"/>
      <c r="B58" s="241"/>
      <c r="C58" s="201"/>
      <c r="D58" s="202"/>
      <c r="E58" s="203"/>
      <c r="F58" s="203"/>
      <c r="G58" s="203"/>
      <c r="H58" s="203"/>
      <c r="I58" s="203"/>
      <c r="J58" s="203"/>
      <c r="K58" s="207"/>
      <c r="L58" s="208"/>
      <c r="M58" s="203"/>
      <c r="N58" s="203"/>
      <c r="O58" s="203"/>
    </row>
    <row r="59" ht="12.0" customHeight="1">
      <c r="A59" s="199"/>
      <c r="B59" s="241"/>
      <c r="C59" s="201"/>
      <c r="D59" s="202"/>
      <c r="E59" s="203"/>
      <c r="F59" s="203"/>
      <c r="G59" s="203"/>
      <c r="H59" s="203"/>
      <c r="I59" s="203"/>
      <c r="J59" s="203"/>
      <c r="K59" s="207"/>
      <c r="L59" s="208"/>
      <c r="M59" s="203"/>
      <c r="N59" s="203"/>
      <c r="O59" s="203"/>
    </row>
    <row r="60" ht="12.0" customHeight="1">
      <c r="A60" s="199"/>
      <c r="B60" s="241"/>
      <c r="C60" s="201"/>
      <c r="D60" s="202"/>
      <c r="E60" s="203"/>
      <c r="F60" s="203"/>
      <c r="G60" s="203"/>
      <c r="H60" s="203"/>
      <c r="I60" s="203"/>
      <c r="J60" s="203"/>
      <c r="K60" s="207"/>
      <c r="L60" s="208"/>
      <c r="M60" s="203"/>
      <c r="N60" s="203"/>
      <c r="O60" s="203"/>
    </row>
    <row r="61" ht="12.0" customHeight="1">
      <c r="A61" s="199"/>
      <c r="B61" s="241"/>
      <c r="C61" s="201"/>
      <c r="D61" s="202"/>
      <c r="E61" s="203"/>
      <c r="F61" s="203"/>
      <c r="G61" s="203"/>
      <c r="H61" s="203"/>
      <c r="I61" s="203"/>
      <c r="J61" s="203"/>
      <c r="K61" s="207"/>
      <c r="L61" s="208"/>
      <c r="M61" s="203"/>
      <c r="N61" s="203"/>
      <c r="O61" s="203"/>
    </row>
    <row r="62" ht="12.0" customHeight="1">
      <c r="A62" s="199"/>
      <c r="B62" s="241"/>
      <c r="C62" s="201"/>
      <c r="D62" s="202"/>
      <c r="E62" s="203"/>
      <c r="F62" s="203"/>
      <c r="G62" s="203"/>
      <c r="H62" s="203"/>
      <c r="I62" s="203"/>
      <c r="J62" s="203"/>
      <c r="K62" s="207"/>
      <c r="L62" s="208"/>
      <c r="M62" s="203"/>
      <c r="N62" s="203"/>
      <c r="O62" s="203"/>
    </row>
    <row r="63" ht="12.0" customHeight="1">
      <c r="A63" s="199"/>
      <c r="B63" s="241"/>
      <c r="C63" s="201"/>
      <c r="D63" s="202"/>
      <c r="E63" s="203"/>
      <c r="F63" s="203"/>
      <c r="G63" s="203"/>
      <c r="H63" s="203"/>
      <c r="I63" s="203"/>
      <c r="J63" s="203"/>
      <c r="K63" s="207"/>
      <c r="L63" s="208"/>
      <c r="M63" s="203"/>
      <c r="N63" s="203"/>
      <c r="O63" s="203"/>
    </row>
    <row r="64" ht="12.0" customHeight="1">
      <c r="A64" s="199"/>
      <c r="B64" s="241"/>
      <c r="C64" s="201"/>
      <c r="D64" s="202"/>
      <c r="E64" s="203"/>
      <c r="F64" s="203"/>
      <c r="G64" s="203"/>
      <c r="H64" s="203"/>
      <c r="I64" s="203"/>
      <c r="J64" s="203"/>
      <c r="K64" s="207"/>
      <c r="L64" s="208"/>
      <c r="M64" s="203"/>
      <c r="N64" s="203"/>
      <c r="O64" s="203"/>
    </row>
    <row r="65" ht="12.0" customHeight="1">
      <c r="A65" s="199"/>
      <c r="B65" s="241"/>
      <c r="C65" s="201"/>
      <c r="D65" s="202"/>
      <c r="E65" s="203"/>
      <c r="F65" s="203"/>
      <c r="G65" s="203"/>
      <c r="H65" s="203"/>
      <c r="I65" s="203"/>
      <c r="J65" s="203"/>
      <c r="K65" s="207"/>
      <c r="L65" s="208"/>
      <c r="M65" s="203"/>
      <c r="N65" s="203"/>
      <c r="O65" s="203"/>
    </row>
    <row r="66" ht="12.0" customHeight="1">
      <c r="A66" s="199"/>
      <c r="B66" s="241"/>
      <c r="C66" s="201"/>
      <c r="D66" s="202"/>
      <c r="E66" s="203"/>
      <c r="F66" s="203"/>
      <c r="G66" s="203"/>
      <c r="H66" s="203"/>
      <c r="I66" s="203"/>
      <c r="J66" s="203"/>
      <c r="K66" s="207"/>
      <c r="L66" s="208"/>
      <c r="M66" s="203"/>
      <c r="N66" s="203"/>
      <c r="O66" s="203"/>
    </row>
    <row r="67" ht="12.0" customHeight="1">
      <c r="A67" s="199"/>
      <c r="B67" s="241"/>
      <c r="C67" s="201"/>
      <c r="D67" s="202"/>
      <c r="E67" s="203"/>
      <c r="F67" s="203"/>
      <c r="G67" s="203"/>
      <c r="H67" s="203"/>
      <c r="I67" s="203"/>
      <c r="J67" s="203"/>
      <c r="K67" s="207"/>
      <c r="L67" s="208"/>
      <c r="M67" s="203"/>
      <c r="N67" s="203"/>
      <c r="O67" s="203"/>
    </row>
    <row r="68" ht="12.0" customHeight="1">
      <c r="A68" s="199"/>
      <c r="B68" s="241"/>
      <c r="C68" s="201"/>
      <c r="D68" s="202"/>
      <c r="E68" s="203"/>
      <c r="F68" s="203"/>
      <c r="G68" s="203"/>
      <c r="H68" s="203"/>
      <c r="I68" s="203"/>
      <c r="J68" s="203"/>
      <c r="K68" s="207"/>
      <c r="L68" s="208"/>
      <c r="M68" s="203"/>
      <c r="N68" s="203"/>
      <c r="O68" s="203"/>
    </row>
    <row r="69" ht="12.0" customHeight="1">
      <c r="A69" s="199"/>
      <c r="B69" s="200"/>
      <c r="C69" s="201"/>
      <c r="D69" s="202"/>
      <c r="E69" s="203"/>
      <c r="F69" s="203"/>
      <c r="G69" s="203"/>
      <c r="H69" s="203"/>
      <c r="I69" s="203"/>
      <c r="J69" s="203"/>
      <c r="K69" s="207"/>
      <c r="L69" s="208"/>
      <c r="M69" s="203"/>
      <c r="N69" s="203"/>
      <c r="O69" s="203"/>
    </row>
    <row r="70" ht="12.0" customHeight="1">
      <c r="A70" s="199"/>
      <c r="B70" s="200"/>
      <c r="C70" s="201"/>
      <c r="D70" s="202"/>
      <c r="E70" s="203"/>
      <c r="F70" s="203"/>
      <c r="G70" s="203"/>
      <c r="H70" s="203"/>
      <c r="I70" s="203"/>
      <c r="J70" s="203"/>
      <c r="K70" s="207"/>
      <c r="L70" s="208"/>
      <c r="M70" s="203"/>
      <c r="N70" s="203"/>
      <c r="O70" s="203"/>
    </row>
    <row r="71" ht="12.0" customHeight="1">
      <c r="A71" s="199"/>
      <c r="B71" s="200"/>
      <c r="C71" s="201"/>
      <c r="D71" s="202"/>
      <c r="E71" s="203"/>
      <c r="F71" s="203"/>
      <c r="G71" s="203"/>
      <c r="H71" s="203"/>
      <c r="I71" s="203"/>
      <c r="J71" s="203"/>
      <c r="K71" s="207"/>
      <c r="L71" s="208"/>
      <c r="M71" s="203"/>
      <c r="N71" s="203"/>
      <c r="O71" s="203"/>
    </row>
    <row r="72" ht="12.0" customHeight="1">
      <c r="A72" s="199"/>
      <c r="B72" s="200"/>
      <c r="C72" s="201"/>
      <c r="D72" s="202"/>
      <c r="E72" s="203"/>
      <c r="F72" s="203"/>
      <c r="G72" s="203"/>
      <c r="H72" s="203"/>
      <c r="I72" s="203"/>
      <c r="J72" s="203"/>
      <c r="K72" s="207"/>
      <c r="L72" s="208"/>
      <c r="M72" s="203"/>
      <c r="N72" s="203"/>
      <c r="O72" s="203"/>
    </row>
    <row r="73" ht="12.0" customHeight="1">
      <c r="A73" s="199"/>
      <c r="B73" s="200"/>
      <c r="C73" s="201"/>
      <c r="D73" s="202"/>
      <c r="E73" s="203"/>
      <c r="F73" s="203"/>
      <c r="G73" s="203"/>
      <c r="H73" s="203"/>
      <c r="I73" s="203"/>
      <c r="J73" s="203"/>
      <c r="K73" s="207"/>
      <c r="L73" s="208"/>
      <c r="M73" s="203"/>
      <c r="N73" s="203"/>
      <c r="O73" s="203"/>
    </row>
    <row r="74" ht="12.0" customHeight="1">
      <c r="A74" s="199"/>
      <c r="B74" s="200"/>
      <c r="C74" s="201"/>
      <c r="D74" s="202"/>
      <c r="E74" s="203"/>
      <c r="F74" s="203"/>
      <c r="G74" s="203"/>
      <c r="H74" s="203"/>
      <c r="I74" s="203"/>
      <c r="J74" s="203"/>
      <c r="K74" s="207"/>
      <c r="L74" s="208"/>
      <c r="M74" s="203"/>
      <c r="N74" s="203"/>
      <c r="O74" s="203"/>
    </row>
    <row r="75" ht="12.0" customHeight="1">
      <c r="A75" s="199"/>
      <c r="B75" s="200"/>
      <c r="C75" s="201"/>
      <c r="D75" s="202"/>
      <c r="E75" s="203"/>
      <c r="F75" s="203"/>
      <c r="G75" s="203"/>
      <c r="H75" s="203"/>
      <c r="I75" s="203"/>
      <c r="J75" s="203"/>
      <c r="K75" s="207"/>
      <c r="L75" s="208"/>
      <c r="M75" s="203"/>
      <c r="N75" s="203"/>
      <c r="O75" s="203"/>
    </row>
    <row r="76" ht="12.0" customHeight="1">
      <c r="A76" s="199"/>
      <c r="B76" s="200"/>
      <c r="C76" s="201"/>
      <c r="D76" s="202"/>
      <c r="E76" s="203"/>
      <c r="F76" s="203"/>
      <c r="G76" s="203"/>
      <c r="H76" s="203"/>
      <c r="I76" s="203"/>
      <c r="J76" s="203"/>
      <c r="K76" s="207"/>
      <c r="L76" s="208"/>
      <c r="M76" s="203"/>
      <c r="N76" s="203"/>
      <c r="O76" s="203"/>
    </row>
    <row r="77" ht="12.0" customHeight="1">
      <c r="A77" s="199"/>
      <c r="B77" s="200"/>
      <c r="C77" s="201"/>
      <c r="D77" s="202"/>
      <c r="E77" s="203"/>
      <c r="F77" s="203"/>
      <c r="G77" s="203"/>
      <c r="H77" s="203"/>
      <c r="I77" s="203"/>
      <c r="J77" s="203"/>
      <c r="K77" s="207"/>
      <c r="L77" s="208"/>
      <c r="M77" s="203"/>
      <c r="N77" s="203"/>
      <c r="O77" s="203"/>
    </row>
    <row r="78" ht="12.0" customHeight="1">
      <c r="A78" s="199"/>
      <c r="B78" s="200"/>
      <c r="C78" s="201"/>
      <c r="D78" s="202"/>
      <c r="E78" s="203"/>
      <c r="F78" s="203"/>
      <c r="G78" s="203"/>
      <c r="H78" s="203"/>
      <c r="I78" s="203"/>
      <c r="J78" s="203"/>
      <c r="K78" s="207"/>
      <c r="L78" s="208"/>
      <c r="M78" s="203"/>
      <c r="N78" s="203"/>
      <c r="O78" s="203"/>
    </row>
    <row r="79" ht="12.0" customHeight="1">
      <c r="A79" s="199"/>
      <c r="B79" s="200"/>
      <c r="C79" s="201"/>
      <c r="D79" s="202"/>
      <c r="E79" s="203"/>
      <c r="F79" s="203"/>
      <c r="G79" s="203"/>
      <c r="H79" s="203"/>
      <c r="I79" s="203"/>
      <c r="J79" s="203"/>
      <c r="K79" s="207"/>
      <c r="L79" s="208"/>
      <c r="M79" s="203"/>
      <c r="N79" s="203"/>
      <c r="O79" s="203"/>
    </row>
    <row r="80" ht="12.0" customHeight="1">
      <c r="A80" s="199"/>
      <c r="B80" s="200"/>
      <c r="C80" s="201"/>
      <c r="D80" s="202"/>
      <c r="E80" s="203"/>
      <c r="F80" s="203"/>
      <c r="G80" s="203"/>
      <c r="H80" s="203"/>
      <c r="I80" s="203"/>
      <c r="J80" s="203"/>
      <c r="K80" s="207"/>
      <c r="L80" s="208"/>
      <c r="M80" s="203"/>
      <c r="N80" s="203"/>
      <c r="O80" s="203"/>
    </row>
    <row r="81" ht="12.0" customHeight="1">
      <c r="A81" s="199"/>
      <c r="B81" s="200"/>
      <c r="C81" s="201"/>
      <c r="D81" s="202"/>
      <c r="E81" s="203"/>
      <c r="F81" s="203"/>
      <c r="G81" s="203"/>
      <c r="H81" s="203"/>
      <c r="I81" s="203"/>
      <c r="J81" s="203"/>
      <c r="K81" s="207"/>
      <c r="L81" s="208"/>
      <c r="M81" s="203"/>
      <c r="N81" s="203"/>
      <c r="O81" s="203"/>
    </row>
    <row r="82" ht="12.0" customHeight="1">
      <c r="A82" s="199"/>
      <c r="B82" s="200"/>
      <c r="C82" s="201"/>
      <c r="D82" s="202"/>
      <c r="E82" s="203"/>
      <c r="F82" s="203"/>
      <c r="G82" s="203"/>
      <c r="H82" s="203"/>
      <c r="I82" s="203"/>
      <c r="J82" s="203"/>
      <c r="K82" s="207"/>
      <c r="L82" s="208"/>
      <c r="M82" s="203"/>
      <c r="N82" s="203"/>
      <c r="O82" s="203"/>
    </row>
    <row r="83" ht="12.0" customHeight="1">
      <c r="A83" s="199"/>
      <c r="B83" s="200"/>
      <c r="C83" s="201"/>
      <c r="D83" s="202"/>
      <c r="E83" s="203"/>
      <c r="F83" s="203"/>
      <c r="G83" s="203"/>
      <c r="H83" s="203"/>
      <c r="I83" s="203"/>
      <c r="J83" s="203"/>
      <c r="K83" s="207"/>
      <c r="L83" s="208"/>
      <c r="M83" s="203"/>
      <c r="N83" s="203"/>
      <c r="O83" s="203"/>
    </row>
    <row r="84" ht="12.0" customHeight="1">
      <c r="A84" s="199"/>
      <c r="B84" s="200"/>
      <c r="C84" s="201"/>
      <c r="D84" s="202"/>
      <c r="E84" s="203"/>
      <c r="F84" s="203"/>
      <c r="G84" s="203"/>
      <c r="H84" s="203"/>
      <c r="I84" s="203"/>
      <c r="J84" s="203"/>
      <c r="K84" s="207"/>
      <c r="L84" s="208"/>
      <c r="M84" s="203"/>
      <c r="N84" s="203"/>
      <c r="O84" s="203"/>
    </row>
    <row r="85" ht="12.0" customHeight="1">
      <c r="A85" s="199"/>
      <c r="B85" s="200"/>
      <c r="C85" s="201"/>
      <c r="D85" s="202"/>
      <c r="E85" s="203"/>
      <c r="F85" s="203"/>
      <c r="G85" s="203"/>
      <c r="H85" s="203"/>
      <c r="I85" s="203"/>
      <c r="J85" s="203"/>
      <c r="K85" s="207"/>
      <c r="L85" s="208"/>
      <c r="M85" s="203"/>
      <c r="N85" s="203"/>
      <c r="O85" s="203"/>
    </row>
    <row r="86" ht="12.0" customHeight="1">
      <c r="A86" s="199"/>
      <c r="B86" s="200"/>
      <c r="C86" s="201"/>
      <c r="D86" s="202"/>
      <c r="E86" s="203"/>
      <c r="F86" s="203"/>
      <c r="G86" s="203"/>
      <c r="H86" s="203"/>
      <c r="I86" s="203"/>
      <c r="J86" s="203"/>
      <c r="K86" s="207"/>
      <c r="L86" s="208"/>
      <c r="M86" s="203"/>
      <c r="N86" s="203"/>
      <c r="O86" s="203"/>
    </row>
    <row r="87" ht="12.0" customHeight="1">
      <c r="A87" s="199"/>
      <c r="B87" s="200"/>
      <c r="C87" s="201"/>
      <c r="D87" s="202"/>
      <c r="E87" s="203"/>
      <c r="F87" s="203"/>
      <c r="G87" s="203"/>
      <c r="H87" s="203"/>
      <c r="I87" s="203"/>
      <c r="J87" s="203"/>
      <c r="K87" s="207"/>
      <c r="L87" s="208"/>
      <c r="M87" s="203"/>
      <c r="N87" s="203"/>
      <c r="O87" s="203"/>
    </row>
    <row r="88" ht="12.0" customHeight="1">
      <c r="A88" s="199"/>
      <c r="B88" s="200"/>
      <c r="C88" s="201"/>
      <c r="D88" s="202"/>
      <c r="E88" s="203"/>
      <c r="F88" s="203"/>
      <c r="G88" s="203"/>
      <c r="H88" s="203"/>
      <c r="I88" s="203"/>
      <c r="J88" s="203"/>
      <c r="K88" s="207"/>
      <c r="L88" s="208"/>
      <c r="M88" s="203"/>
      <c r="N88" s="203"/>
      <c r="O88" s="203"/>
    </row>
    <row r="89" ht="12.0" customHeight="1">
      <c r="A89" s="199"/>
      <c r="B89" s="200"/>
      <c r="C89" s="201"/>
      <c r="D89" s="202"/>
      <c r="E89" s="203"/>
      <c r="F89" s="203"/>
      <c r="G89" s="203"/>
      <c r="H89" s="203"/>
      <c r="I89" s="203"/>
      <c r="J89" s="203"/>
      <c r="K89" s="207"/>
      <c r="L89" s="208"/>
      <c r="M89" s="203"/>
      <c r="N89" s="203"/>
      <c r="O89" s="203"/>
    </row>
    <row r="90" ht="12.0" customHeight="1">
      <c r="A90" s="199"/>
      <c r="B90" s="200"/>
      <c r="C90" s="201"/>
      <c r="D90" s="202"/>
      <c r="E90" s="203"/>
      <c r="F90" s="203"/>
      <c r="G90" s="203"/>
      <c r="H90" s="203"/>
      <c r="I90" s="203"/>
      <c r="J90" s="203"/>
      <c r="K90" s="207"/>
      <c r="L90" s="208"/>
      <c r="M90" s="203"/>
      <c r="N90" s="203"/>
      <c r="O90" s="203"/>
    </row>
    <row r="91" ht="12.0" customHeight="1">
      <c r="A91" s="199"/>
      <c r="B91" s="200"/>
      <c r="C91" s="201"/>
      <c r="D91" s="202"/>
      <c r="E91" s="203"/>
      <c r="F91" s="203"/>
      <c r="G91" s="203"/>
      <c r="H91" s="203"/>
      <c r="I91" s="203"/>
      <c r="J91" s="203"/>
      <c r="K91" s="207"/>
      <c r="L91" s="208"/>
      <c r="M91" s="203"/>
      <c r="N91" s="203"/>
      <c r="O91" s="203"/>
    </row>
    <row r="92" ht="12.0" customHeight="1">
      <c r="A92" s="199"/>
      <c r="B92" s="200"/>
      <c r="C92" s="201"/>
      <c r="D92" s="202"/>
      <c r="E92" s="203"/>
      <c r="F92" s="203"/>
      <c r="G92" s="203"/>
      <c r="H92" s="203"/>
      <c r="I92" s="203"/>
      <c r="J92" s="203"/>
      <c r="K92" s="207"/>
      <c r="L92" s="208"/>
      <c r="M92" s="203"/>
      <c r="N92" s="203"/>
      <c r="O92" s="203"/>
    </row>
    <row r="93" ht="12.0" customHeight="1">
      <c r="A93" s="199"/>
      <c r="B93" s="200"/>
      <c r="C93" s="201"/>
      <c r="D93" s="202"/>
      <c r="E93" s="203"/>
      <c r="F93" s="203"/>
      <c r="G93" s="203"/>
      <c r="H93" s="203"/>
      <c r="I93" s="203"/>
      <c r="J93" s="203"/>
      <c r="K93" s="207"/>
      <c r="L93" s="208"/>
      <c r="M93" s="203"/>
      <c r="N93" s="203"/>
      <c r="O93" s="203"/>
    </row>
    <row r="94" ht="12.0" customHeight="1">
      <c r="A94" s="199"/>
      <c r="B94" s="200"/>
      <c r="C94" s="201"/>
      <c r="D94" s="202"/>
      <c r="E94" s="203"/>
      <c r="F94" s="203"/>
      <c r="G94" s="203"/>
      <c r="H94" s="203"/>
      <c r="I94" s="203"/>
      <c r="J94" s="203"/>
      <c r="K94" s="207"/>
      <c r="L94" s="208"/>
      <c r="M94" s="203"/>
      <c r="N94" s="203"/>
      <c r="O94" s="203"/>
    </row>
    <row r="95" ht="12.0" customHeight="1">
      <c r="A95" s="199"/>
      <c r="B95" s="200"/>
      <c r="C95" s="201"/>
      <c r="D95" s="202"/>
      <c r="E95" s="203"/>
      <c r="F95" s="203"/>
      <c r="G95" s="203"/>
      <c r="H95" s="203"/>
      <c r="I95" s="203"/>
      <c r="J95" s="203"/>
      <c r="K95" s="207"/>
      <c r="L95" s="208"/>
      <c r="M95" s="203"/>
      <c r="N95" s="203"/>
      <c r="O95" s="203"/>
    </row>
    <row r="96" ht="12.0" customHeight="1">
      <c r="A96" s="199"/>
      <c r="B96" s="200"/>
      <c r="C96" s="201"/>
      <c r="D96" s="202"/>
      <c r="E96" s="203"/>
      <c r="F96" s="203"/>
      <c r="G96" s="203"/>
      <c r="H96" s="203"/>
      <c r="I96" s="203"/>
      <c r="J96" s="203"/>
      <c r="K96" s="207"/>
      <c r="L96" s="208"/>
      <c r="M96" s="203"/>
      <c r="N96" s="203"/>
      <c r="O96" s="203"/>
    </row>
    <row r="97" ht="12.0" customHeight="1">
      <c r="A97" s="199"/>
      <c r="B97" s="200"/>
      <c r="C97" s="201"/>
      <c r="D97" s="202"/>
      <c r="E97" s="203"/>
      <c r="F97" s="203"/>
      <c r="G97" s="203"/>
      <c r="H97" s="203"/>
      <c r="I97" s="203"/>
      <c r="J97" s="203"/>
      <c r="K97" s="207"/>
      <c r="L97" s="208"/>
      <c r="M97" s="203"/>
      <c r="N97" s="203"/>
      <c r="O97" s="203"/>
    </row>
    <row r="98" ht="12.0" customHeight="1">
      <c r="A98" s="199"/>
      <c r="B98" s="200"/>
      <c r="C98" s="201"/>
      <c r="D98" s="202"/>
      <c r="E98" s="203"/>
      <c r="F98" s="203"/>
      <c r="G98" s="203"/>
      <c r="H98" s="203"/>
      <c r="I98" s="203"/>
      <c r="J98" s="203"/>
      <c r="K98" s="207"/>
      <c r="L98" s="208"/>
      <c r="M98" s="203"/>
      <c r="N98" s="203"/>
      <c r="O98" s="203"/>
    </row>
    <row r="99" ht="12.0" customHeight="1">
      <c r="A99" s="199"/>
      <c r="B99" s="200"/>
      <c r="C99" s="201"/>
      <c r="D99" s="202"/>
      <c r="E99" s="203"/>
      <c r="F99" s="203"/>
      <c r="G99" s="203"/>
      <c r="H99" s="203"/>
      <c r="I99" s="203"/>
      <c r="J99" s="203"/>
      <c r="K99" s="207"/>
      <c r="L99" s="208"/>
      <c r="M99" s="203"/>
      <c r="N99" s="203"/>
      <c r="O99" s="203"/>
    </row>
    <row r="100" ht="12.0" customHeight="1">
      <c r="A100" s="199"/>
      <c r="B100" s="200"/>
      <c r="C100" s="201"/>
      <c r="D100" s="202"/>
      <c r="E100" s="203"/>
      <c r="F100" s="203"/>
      <c r="G100" s="203"/>
      <c r="H100" s="203"/>
      <c r="I100" s="203"/>
      <c r="J100" s="203"/>
      <c r="K100" s="207"/>
      <c r="L100" s="208"/>
      <c r="M100" s="203"/>
      <c r="N100" s="203"/>
      <c r="O100" s="203"/>
    </row>
    <row r="101" ht="12.0" customHeight="1">
      <c r="A101" s="199"/>
      <c r="B101" s="200"/>
      <c r="C101" s="201"/>
      <c r="D101" s="202"/>
      <c r="E101" s="203"/>
      <c r="F101" s="203"/>
      <c r="G101" s="203"/>
      <c r="H101" s="203"/>
      <c r="I101" s="203"/>
      <c r="J101" s="203"/>
      <c r="K101" s="207"/>
      <c r="L101" s="208"/>
      <c r="M101" s="203"/>
      <c r="N101" s="203"/>
      <c r="O101" s="203"/>
    </row>
    <row r="102" ht="12.0" customHeight="1">
      <c r="A102" s="199"/>
      <c r="B102" s="200"/>
      <c r="C102" s="201"/>
      <c r="D102" s="202"/>
      <c r="E102" s="203"/>
      <c r="F102" s="203"/>
      <c r="G102" s="203"/>
      <c r="H102" s="203"/>
      <c r="I102" s="203"/>
      <c r="J102" s="203"/>
      <c r="K102" s="207"/>
      <c r="L102" s="208"/>
      <c r="M102" s="203"/>
      <c r="N102" s="203"/>
      <c r="O102" s="203"/>
    </row>
    <row r="103" ht="12.0" customHeight="1">
      <c r="A103" s="199"/>
      <c r="B103" s="200"/>
      <c r="C103" s="201"/>
      <c r="D103" s="202"/>
      <c r="E103" s="203"/>
      <c r="F103" s="203"/>
      <c r="G103" s="203"/>
      <c r="H103" s="203"/>
      <c r="I103" s="203"/>
      <c r="J103" s="203"/>
      <c r="K103" s="207"/>
      <c r="L103" s="208"/>
      <c r="M103" s="203"/>
      <c r="N103" s="203"/>
      <c r="O103" s="203"/>
    </row>
    <row r="104" ht="12.0" customHeight="1">
      <c r="A104" s="199"/>
      <c r="B104" s="200"/>
      <c r="C104" s="201"/>
      <c r="D104" s="202"/>
      <c r="E104" s="203"/>
      <c r="F104" s="203"/>
      <c r="G104" s="203"/>
      <c r="H104" s="203"/>
      <c r="I104" s="203"/>
      <c r="J104" s="203"/>
      <c r="K104" s="207"/>
      <c r="L104" s="208"/>
      <c r="M104" s="203"/>
      <c r="N104" s="203"/>
      <c r="O104" s="203"/>
    </row>
    <row r="105" ht="12.0" customHeight="1">
      <c r="A105" s="199"/>
      <c r="B105" s="200"/>
      <c r="C105" s="201"/>
      <c r="D105" s="202"/>
      <c r="E105" s="203"/>
      <c r="F105" s="203"/>
      <c r="G105" s="203"/>
      <c r="H105" s="203"/>
      <c r="I105" s="203"/>
      <c r="J105" s="203"/>
      <c r="K105" s="207"/>
      <c r="L105" s="208"/>
      <c r="M105" s="203"/>
      <c r="N105" s="203"/>
      <c r="O105" s="203"/>
    </row>
    <row r="106" ht="12.0" customHeight="1">
      <c r="A106" s="199"/>
      <c r="B106" s="200"/>
      <c r="C106" s="201"/>
      <c r="D106" s="202"/>
      <c r="E106" s="203"/>
      <c r="F106" s="203"/>
      <c r="G106" s="203"/>
      <c r="H106" s="203"/>
      <c r="I106" s="203"/>
      <c r="J106" s="203"/>
      <c r="K106" s="207"/>
      <c r="L106" s="208"/>
      <c r="M106" s="203"/>
      <c r="N106" s="203"/>
      <c r="O106" s="203"/>
    </row>
    <row r="107" ht="12.0" customHeight="1">
      <c r="A107" s="199"/>
      <c r="B107" s="200"/>
      <c r="C107" s="201"/>
      <c r="D107" s="202"/>
      <c r="E107" s="203"/>
      <c r="F107" s="203"/>
      <c r="G107" s="203"/>
      <c r="H107" s="203"/>
      <c r="I107" s="203"/>
      <c r="J107" s="203"/>
      <c r="K107" s="207"/>
      <c r="L107" s="208"/>
      <c r="M107" s="203"/>
      <c r="N107" s="203"/>
      <c r="O107" s="203"/>
    </row>
    <row r="108" ht="12.0" customHeight="1">
      <c r="A108" s="199"/>
      <c r="B108" s="200"/>
      <c r="C108" s="201"/>
      <c r="D108" s="202"/>
      <c r="E108" s="203"/>
      <c r="F108" s="203"/>
      <c r="G108" s="203"/>
      <c r="H108" s="203"/>
      <c r="I108" s="203"/>
      <c r="J108" s="203"/>
      <c r="K108" s="207"/>
      <c r="L108" s="208"/>
      <c r="M108" s="203"/>
      <c r="N108" s="203"/>
      <c r="O108" s="203"/>
    </row>
    <row r="109" ht="12.0" customHeight="1">
      <c r="A109" s="199"/>
      <c r="B109" s="200"/>
      <c r="C109" s="201"/>
      <c r="D109" s="202"/>
      <c r="E109" s="203"/>
      <c r="F109" s="203"/>
      <c r="G109" s="203"/>
      <c r="H109" s="203"/>
      <c r="I109" s="203"/>
      <c r="J109" s="203"/>
      <c r="K109" s="207"/>
      <c r="L109" s="208"/>
      <c r="M109" s="203"/>
      <c r="N109" s="203"/>
      <c r="O109" s="203"/>
    </row>
    <row r="110" ht="12.0" customHeight="1">
      <c r="A110" s="199"/>
      <c r="B110" s="200"/>
      <c r="C110" s="201"/>
      <c r="D110" s="202"/>
      <c r="E110" s="203"/>
      <c r="F110" s="203"/>
      <c r="G110" s="203"/>
      <c r="H110" s="203"/>
      <c r="I110" s="203"/>
      <c r="J110" s="203"/>
      <c r="K110" s="207"/>
      <c r="L110" s="208"/>
      <c r="M110" s="203"/>
      <c r="N110" s="203"/>
      <c r="O110" s="203"/>
    </row>
    <row r="111" ht="12.0" customHeight="1">
      <c r="A111" s="199"/>
      <c r="B111" s="200"/>
      <c r="C111" s="201"/>
      <c r="D111" s="202"/>
      <c r="E111" s="203"/>
      <c r="F111" s="203"/>
      <c r="G111" s="203"/>
      <c r="H111" s="203"/>
      <c r="I111" s="203"/>
      <c r="J111" s="203"/>
      <c r="K111" s="207"/>
      <c r="L111" s="208"/>
      <c r="M111" s="203"/>
      <c r="N111" s="203"/>
      <c r="O111" s="203"/>
    </row>
    <row r="112" ht="12.0" customHeight="1">
      <c r="A112" s="199"/>
      <c r="B112" s="200"/>
      <c r="C112" s="201"/>
      <c r="D112" s="202"/>
      <c r="E112" s="203"/>
      <c r="F112" s="203"/>
      <c r="G112" s="203"/>
      <c r="H112" s="203"/>
      <c r="I112" s="203"/>
      <c r="J112" s="203"/>
      <c r="K112" s="207"/>
      <c r="L112" s="208"/>
      <c r="M112" s="203"/>
      <c r="N112" s="203"/>
      <c r="O112" s="203"/>
    </row>
    <row r="113" ht="12.0" customHeight="1">
      <c r="A113" s="199"/>
      <c r="B113" s="200"/>
      <c r="C113" s="201"/>
      <c r="D113" s="202"/>
      <c r="E113" s="203"/>
      <c r="F113" s="203"/>
      <c r="G113" s="203"/>
      <c r="H113" s="203"/>
      <c r="I113" s="203"/>
      <c r="J113" s="203"/>
      <c r="K113" s="207"/>
      <c r="L113" s="208"/>
      <c r="M113" s="203"/>
      <c r="N113" s="203"/>
      <c r="O113" s="203"/>
    </row>
    <row r="114" ht="12.0" customHeight="1">
      <c r="A114" s="199"/>
      <c r="B114" s="200"/>
      <c r="C114" s="201"/>
      <c r="D114" s="202"/>
      <c r="E114" s="203"/>
      <c r="F114" s="203"/>
      <c r="G114" s="203"/>
      <c r="H114" s="203"/>
      <c r="I114" s="203"/>
      <c r="J114" s="203"/>
      <c r="K114" s="207"/>
      <c r="L114" s="208"/>
      <c r="M114" s="203"/>
      <c r="N114" s="203"/>
      <c r="O114" s="203"/>
    </row>
    <row r="115" ht="12.0" customHeight="1">
      <c r="A115" s="199"/>
      <c r="B115" s="200"/>
      <c r="C115" s="201"/>
      <c r="D115" s="202"/>
      <c r="E115" s="203"/>
      <c r="F115" s="203"/>
      <c r="G115" s="203"/>
      <c r="H115" s="203"/>
      <c r="I115" s="203"/>
      <c r="J115" s="203"/>
      <c r="K115" s="207"/>
      <c r="L115" s="208"/>
      <c r="M115" s="203"/>
      <c r="N115" s="203"/>
      <c r="O115" s="203"/>
    </row>
    <row r="116" ht="12.0" customHeight="1">
      <c r="A116" s="199"/>
      <c r="B116" s="200"/>
      <c r="C116" s="201"/>
      <c r="D116" s="202"/>
      <c r="E116" s="203"/>
      <c r="F116" s="203"/>
      <c r="G116" s="203"/>
      <c r="H116" s="203"/>
      <c r="I116" s="203"/>
      <c r="J116" s="203"/>
      <c r="K116" s="207"/>
      <c r="L116" s="208"/>
      <c r="M116" s="203"/>
      <c r="N116" s="203"/>
      <c r="O116" s="203"/>
    </row>
    <row r="117" ht="12.0" customHeight="1">
      <c r="A117" s="199"/>
      <c r="B117" s="200"/>
      <c r="C117" s="201"/>
      <c r="D117" s="202"/>
      <c r="E117" s="203"/>
      <c r="F117" s="203"/>
      <c r="G117" s="203"/>
      <c r="H117" s="203"/>
      <c r="I117" s="203"/>
      <c r="J117" s="203"/>
      <c r="K117" s="207"/>
      <c r="L117" s="208"/>
      <c r="M117" s="203"/>
      <c r="N117" s="203"/>
      <c r="O117" s="203"/>
    </row>
    <row r="118" ht="12.0" customHeight="1">
      <c r="A118" s="199"/>
      <c r="B118" s="200"/>
      <c r="C118" s="201"/>
      <c r="D118" s="202"/>
      <c r="E118" s="203"/>
      <c r="F118" s="203"/>
      <c r="G118" s="203"/>
      <c r="H118" s="203"/>
      <c r="I118" s="203"/>
      <c r="J118" s="203"/>
      <c r="K118" s="207"/>
      <c r="L118" s="208"/>
      <c r="M118" s="203"/>
      <c r="N118" s="203"/>
      <c r="O118" s="203"/>
    </row>
    <row r="119" ht="12.0" customHeight="1">
      <c r="A119" s="199"/>
      <c r="B119" s="200"/>
      <c r="C119" s="201"/>
      <c r="D119" s="202"/>
      <c r="E119" s="203"/>
      <c r="F119" s="203"/>
      <c r="G119" s="203"/>
      <c r="H119" s="203"/>
      <c r="I119" s="203"/>
      <c r="J119" s="203"/>
      <c r="K119" s="207"/>
      <c r="L119" s="208"/>
      <c r="M119" s="203"/>
      <c r="N119" s="203"/>
      <c r="O119" s="203"/>
    </row>
    <row r="120" ht="12.0" customHeight="1">
      <c r="A120" s="199"/>
      <c r="B120" s="200"/>
      <c r="C120" s="201"/>
      <c r="D120" s="202"/>
      <c r="E120" s="203"/>
      <c r="F120" s="203"/>
      <c r="G120" s="203"/>
      <c r="H120" s="203"/>
      <c r="I120" s="203"/>
      <c r="J120" s="203"/>
      <c r="K120" s="207"/>
      <c r="L120" s="208"/>
      <c r="M120" s="203"/>
      <c r="N120" s="203"/>
      <c r="O120" s="203"/>
    </row>
    <row r="121" ht="12.0" customHeight="1">
      <c r="A121" s="199"/>
      <c r="B121" s="200"/>
      <c r="C121" s="201"/>
      <c r="D121" s="202"/>
      <c r="E121" s="203"/>
      <c r="F121" s="203"/>
      <c r="G121" s="203"/>
      <c r="H121" s="203"/>
      <c r="I121" s="203"/>
      <c r="J121" s="203"/>
      <c r="K121" s="207"/>
      <c r="L121" s="208"/>
      <c r="M121" s="203"/>
      <c r="N121" s="203"/>
      <c r="O121" s="203"/>
    </row>
    <row r="122" ht="12.0" customHeight="1">
      <c r="A122" s="199"/>
      <c r="B122" s="200"/>
      <c r="C122" s="201"/>
      <c r="D122" s="202"/>
      <c r="E122" s="203"/>
      <c r="F122" s="203"/>
      <c r="G122" s="203"/>
      <c r="H122" s="203"/>
      <c r="I122" s="203"/>
      <c r="J122" s="203"/>
      <c r="K122" s="207"/>
      <c r="L122" s="208"/>
      <c r="M122" s="203"/>
      <c r="N122" s="203"/>
      <c r="O122" s="203"/>
    </row>
    <row r="123" ht="12.0" customHeight="1">
      <c r="A123" s="199"/>
      <c r="B123" s="200"/>
      <c r="C123" s="201"/>
      <c r="D123" s="202"/>
      <c r="E123" s="203"/>
      <c r="F123" s="203"/>
      <c r="G123" s="203"/>
      <c r="H123" s="203"/>
      <c r="I123" s="203"/>
      <c r="J123" s="203"/>
      <c r="K123" s="207"/>
      <c r="L123" s="208"/>
      <c r="M123" s="203"/>
      <c r="N123" s="203"/>
      <c r="O123" s="203"/>
    </row>
    <row r="124" ht="12.0" customHeight="1">
      <c r="A124" s="199"/>
      <c r="B124" s="200"/>
      <c r="C124" s="201"/>
      <c r="D124" s="202"/>
      <c r="E124" s="203"/>
      <c r="F124" s="203"/>
      <c r="G124" s="203"/>
      <c r="H124" s="203"/>
      <c r="I124" s="203"/>
      <c r="J124" s="203"/>
      <c r="K124" s="207"/>
      <c r="L124" s="208"/>
      <c r="M124" s="203"/>
      <c r="N124" s="203"/>
      <c r="O124" s="203"/>
    </row>
    <row r="125" ht="12.0" customHeight="1">
      <c r="A125" s="199"/>
      <c r="B125" s="200"/>
      <c r="C125" s="201"/>
      <c r="D125" s="202"/>
      <c r="E125" s="203"/>
      <c r="F125" s="203"/>
      <c r="G125" s="203"/>
      <c r="H125" s="203"/>
      <c r="I125" s="203"/>
      <c r="J125" s="203"/>
      <c r="K125" s="207"/>
      <c r="L125" s="208"/>
      <c r="M125" s="203"/>
      <c r="N125" s="203"/>
      <c r="O125" s="203"/>
    </row>
    <row r="126" ht="12.0" customHeight="1">
      <c r="A126" s="199"/>
      <c r="B126" s="200"/>
      <c r="C126" s="201"/>
      <c r="D126" s="202"/>
      <c r="E126" s="203"/>
      <c r="F126" s="203"/>
      <c r="G126" s="203"/>
      <c r="H126" s="203"/>
      <c r="I126" s="203"/>
      <c r="J126" s="203"/>
      <c r="K126" s="207"/>
      <c r="L126" s="208"/>
      <c r="M126" s="203"/>
      <c r="N126" s="203"/>
      <c r="O126" s="203"/>
    </row>
    <row r="127" ht="12.0" customHeight="1">
      <c r="A127" s="199"/>
      <c r="B127" s="200"/>
      <c r="C127" s="201"/>
      <c r="D127" s="202"/>
      <c r="E127" s="203"/>
      <c r="F127" s="203"/>
      <c r="G127" s="203"/>
      <c r="H127" s="203"/>
      <c r="I127" s="203"/>
      <c r="J127" s="203"/>
      <c r="K127" s="207"/>
      <c r="L127" s="208"/>
      <c r="M127" s="203"/>
      <c r="N127" s="203"/>
      <c r="O127" s="203"/>
    </row>
    <row r="128" ht="12.0" customHeight="1">
      <c r="A128" s="199"/>
      <c r="B128" s="200"/>
      <c r="C128" s="201"/>
      <c r="D128" s="202"/>
      <c r="E128" s="203"/>
      <c r="F128" s="203"/>
      <c r="G128" s="203"/>
      <c r="H128" s="203"/>
      <c r="I128" s="203"/>
      <c r="J128" s="203"/>
      <c r="K128" s="207"/>
      <c r="L128" s="208"/>
      <c r="M128" s="203"/>
      <c r="N128" s="203"/>
      <c r="O128" s="203"/>
    </row>
    <row r="129" ht="12.0" customHeight="1">
      <c r="A129" s="199"/>
      <c r="B129" s="200"/>
      <c r="C129" s="201"/>
      <c r="D129" s="202"/>
      <c r="E129" s="203"/>
      <c r="F129" s="203"/>
      <c r="G129" s="203"/>
      <c r="H129" s="203"/>
      <c r="I129" s="203"/>
      <c r="J129" s="203"/>
      <c r="K129" s="207"/>
      <c r="L129" s="208"/>
      <c r="M129" s="203"/>
      <c r="N129" s="203"/>
      <c r="O129" s="203"/>
    </row>
    <row r="130" ht="12.0" customHeight="1">
      <c r="A130" s="199"/>
      <c r="B130" s="200"/>
      <c r="C130" s="201"/>
      <c r="D130" s="202"/>
      <c r="E130" s="203"/>
      <c r="F130" s="203"/>
      <c r="G130" s="203"/>
      <c r="H130" s="203"/>
      <c r="I130" s="203"/>
      <c r="J130" s="203"/>
      <c r="K130" s="207"/>
      <c r="L130" s="208"/>
      <c r="M130" s="203"/>
      <c r="N130" s="203"/>
      <c r="O130" s="203"/>
    </row>
    <row r="131" ht="12.0" customHeight="1">
      <c r="A131" s="199"/>
      <c r="B131" s="200"/>
      <c r="C131" s="201"/>
      <c r="D131" s="202"/>
      <c r="E131" s="203"/>
      <c r="F131" s="203"/>
      <c r="G131" s="203"/>
      <c r="H131" s="203"/>
      <c r="I131" s="203"/>
      <c r="J131" s="203"/>
      <c r="K131" s="207"/>
      <c r="L131" s="208"/>
      <c r="M131" s="203"/>
      <c r="N131" s="203"/>
      <c r="O131" s="203"/>
    </row>
    <row r="132" ht="12.0" customHeight="1">
      <c r="A132" s="199"/>
      <c r="B132" s="200"/>
      <c r="C132" s="201"/>
      <c r="D132" s="202"/>
      <c r="E132" s="203"/>
      <c r="F132" s="203"/>
      <c r="G132" s="203"/>
      <c r="H132" s="203"/>
      <c r="I132" s="203"/>
      <c r="J132" s="203"/>
      <c r="K132" s="207"/>
      <c r="L132" s="208"/>
      <c r="M132" s="203"/>
      <c r="N132" s="203"/>
      <c r="O132" s="203"/>
    </row>
    <row r="133" ht="12.0" customHeight="1">
      <c r="A133" s="199"/>
      <c r="B133" s="200"/>
      <c r="C133" s="201"/>
      <c r="D133" s="202"/>
      <c r="E133" s="203"/>
      <c r="F133" s="203"/>
      <c r="G133" s="203"/>
      <c r="H133" s="203"/>
      <c r="I133" s="203"/>
      <c r="J133" s="203"/>
      <c r="K133" s="207"/>
      <c r="L133" s="208"/>
      <c r="M133" s="203"/>
      <c r="N133" s="203"/>
      <c r="O133" s="203"/>
    </row>
    <row r="134" ht="12.0" customHeight="1">
      <c r="A134" s="199"/>
      <c r="B134" s="200"/>
      <c r="C134" s="201"/>
      <c r="D134" s="202"/>
      <c r="E134" s="203"/>
      <c r="F134" s="203"/>
      <c r="G134" s="203"/>
      <c r="H134" s="203"/>
      <c r="I134" s="203"/>
      <c r="J134" s="203"/>
      <c r="K134" s="207"/>
      <c r="L134" s="208"/>
      <c r="M134" s="203"/>
      <c r="N134" s="203"/>
      <c r="O134" s="203"/>
    </row>
    <row r="135" ht="12.0" customHeight="1">
      <c r="A135" s="199"/>
      <c r="B135" s="200"/>
      <c r="C135" s="201"/>
      <c r="D135" s="202"/>
      <c r="E135" s="203"/>
      <c r="F135" s="203"/>
      <c r="G135" s="203"/>
      <c r="H135" s="203"/>
      <c r="I135" s="203"/>
      <c r="J135" s="203"/>
      <c r="K135" s="207"/>
      <c r="L135" s="208"/>
      <c r="M135" s="203"/>
      <c r="N135" s="203"/>
      <c r="O135" s="203"/>
    </row>
    <row r="136" ht="12.0" customHeight="1">
      <c r="A136" s="199"/>
      <c r="B136" s="200"/>
      <c r="C136" s="201"/>
      <c r="D136" s="202"/>
      <c r="E136" s="203"/>
      <c r="F136" s="203"/>
      <c r="G136" s="203"/>
      <c r="H136" s="203"/>
      <c r="I136" s="203"/>
      <c r="J136" s="203"/>
      <c r="K136" s="207"/>
      <c r="L136" s="208"/>
      <c r="M136" s="203"/>
      <c r="N136" s="203"/>
      <c r="O136" s="203"/>
    </row>
    <row r="137" ht="12.0" customHeight="1">
      <c r="A137" s="199"/>
      <c r="B137" s="200"/>
      <c r="C137" s="201"/>
      <c r="D137" s="202"/>
      <c r="E137" s="203"/>
      <c r="F137" s="203"/>
      <c r="G137" s="203"/>
      <c r="H137" s="203"/>
      <c r="I137" s="203"/>
      <c r="J137" s="203"/>
      <c r="K137" s="207"/>
      <c r="L137" s="208"/>
      <c r="M137" s="203"/>
      <c r="N137" s="203"/>
      <c r="O137" s="203"/>
    </row>
    <row r="138" ht="12.0" customHeight="1">
      <c r="A138" s="199"/>
      <c r="B138" s="200"/>
      <c r="C138" s="201"/>
      <c r="D138" s="202"/>
      <c r="E138" s="203"/>
      <c r="F138" s="203"/>
      <c r="G138" s="203"/>
      <c r="H138" s="203"/>
      <c r="I138" s="203"/>
      <c r="J138" s="203"/>
      <c r="K138" s="207"/>
      <c r="L138" s="208"/>
      <c r="M138" s="203"/>
      <c r="N138" s="203"/>
      <c r="O138" s="203"/>
    </row>
    <row r="139" ht="12.0" customHeight="1">
      <c r="A139" s="199"/>
      <c r="B139" s="200"/>
      <c r="C139" s="201"/>
      <c r="D139" s="202"/>
      <c r="E139" s="203"/>
      <c r="F139" s="203"/>
      <c r="G139" s="203"/>
      <c r="H139" s="203"/>
      <c r="I139" s="203"/>
      <c r="J139" s="203"/>
      <c r="K139" s="207"/>
      <c r="L139" s="208"/>
      <c r="M139" s="203"/>
      <c r="N139" s="203"/>
      <c r="O139" s="203"/>
    </row>
    <row r="140" ht="12.0" customHeight="1">
      <c r="A140" s="199"/>
      <c r="B140" s="200"/>
      <c r="C140" s="201"/>
      <c r="D140" s="202"/>
      <c r="E140" s="203"/>
      <c r="F140" s="203"/>
      <c r="G140" s="203"/>
      <c r="H140" s="203"/>
      <c r="I140" s="203"/>
      <c r="J140" s="203"/>
      <c r="K140" s="207"/>
      <c r="L140" s="208"/>
      <c r="M140" s="203"/>
      <c r="N140" s="203"/>
      <c r="O140" s="203"/>
    </row>
    <row r="141" ht="12.0" customHeight="1">
      <c r="A141" s="199"/>
      <c r="B141" s="200"/>
      <c r="C141" s="201"/>
      <c r="D141" s="202"/>
      <c r="E141" s="203"/>
      <c r="F141" s="203"/>
      <c r="G141" s="203"/>
      <c r="H141" s="203"/>
      <c r="I141" s="203"/>
      <c r="J141" s="203"/>
      <c r="K141" s="207"/>
      <c r="L141" s="208"/>
      <c r="M141" s="203"/>
      <c r="N141" s="203"/>
      <c r="O141" s="203"/>
    </row>
    <row r="142" ht="12.0" customHeight="1">
      <c r="A142" s="199"/>
      <c r="B142" s="200"/>
      <c r="C142" s="201"/>
      <c r="D142" s="202"/>
      <c r="E142" s="203"/>
      <c r="F142" s="203"/>
      <c r="G142" s="203"/>
      <c r="H142" s="203"/>
      <c r="I142" s="203"/>
      <c r="J142" s="203"/>
      <c r="K142" s="207"/>
      <c r="L142" s="208"/>
      <c r="M142" s="203"/>
      <c r="N142" s="203"/>
      <c r="O142" s="203"/>
    </row>
    <row r="143" ht="12.0" customHeight="1">
      <c r="A143" s="199"/>
      <c r="B143" s="200"/>
      <c r="C143" s="201"/>
      <c r="D143" s="202"/>
      <c r="E143" s="203"/>
      <c r="F143" s="203"/>
      <c r="G143" s="203"/>
      <c r="H143" s="203"/>
      <c r="I143" s="203"/>
      <c r="J143" s="203"/>
      <c r="K143" s="207"/>
      <c r="L143" s="208"/>
      <c r="M143" s="203"/>
      <c r="N143" s="203"/>
      <c r="O143" s="203"/>
    </row>
    <row r="144" ht="12.0" customHeight="1">
      <c r="A144" s="199"/>
      <c r="B144" s="200"/>
      <c r="C144" s="201"/>
      <c r="D144" s="202"/>
      <c r="E144" s="203"/>
      <c r="F144" s="203"/>
      <c r="G144" s="203"/>
      <c r="H144" s="203"/>
      <c r="I144" s="203"/>
      <c r="J144" s="203"/>
      <c r="K144" s="207"/>
      <c r="L144" s="208"/>
      <c r="M144" s="203"/>
      <c r="N144" s="203"/>
      <c r="O144" s="203"/>
    </row>
    <row r="145" ht="12.0" customHeight="1">
      <c r="A145" s="199"/>
      <c r="B145" s="200"/>
      <c r="C145" s="201"/>
      <c r="D145" s="202"/>
      <c r="E145" s="203"/>
      <c r="F145" s="203"/>
      <c r="G145" s="203"/>
      <c r="H145" s="203"/>
      <c r="I145" s="203"/>
      <c r="J145" s="203"/>
      <c r="K145" s="207"/>
      <c r="L145" s="208"/>
      <c r="M145" s="203"/>
      <c r="N145" s="203"/>
      <c r="O145" s="203"/>
    </row>
    <row r="146" ht="12.0" customHeight="1">
      <c r="A146" s="199"/>
      <c r="B146" s="200"/>
      <c r="C146" s="201"/>
      <c r="D146" s="202"/>
      <c r="E146" s="203"/>
      <c r="F146" s="203"/>
      <c r="G146" s="203"/>
      <c r="H146" s="203"/>
      <c r="I146" s="203"/>
      <c r="J146" s="203"/>
      <c r="K146" s="207"/>
      <c r="L146" s="208"/>
      <c r="M146" s="203"/>
      <c r="N146" s="203"/>
      <c r="O146" s="203"/>
    </row>
    <row r="147" ht="12.0" customHeight="1">
      <c r="A147" s="199"/>
      <c r="B147" s="200"/>
      <c r="C147" s="201"/>
      <c r="D147" s="202"/>
      <c r="E147" s="203"/>
      <c r="F147" s="203"/>
      <c r="G147" s="203"/>
      <c r="H147" s="203"/>
      <c r="I147" s="203"/>
      <c r="J147" s="203"/>
      <c r="K147" s="207"/>
      <c r="L147" s="208"/>
      <c r="M147" s="203"/>
      <c r="N147" s="203"/>
      <c r="O147" s="203"/>
    </row>
    <row r="148" ht="12.0" customHeight="1">
      <c r="A148" s="199"/>
      <c r="B148" s="200"/>
      <c r="C148" s="201"/>
      <c r="D148" s="202"/>
      <c r="E148" s="203"/>
      <c r="F148" s="203"/>
      <c r="G148" s="203"/>
      <c r="H148" s="203"/>
      <c r="I148" s="203"/>
      <c r="J148" s="203"/>
      <c r="K148" s="207"/>
      <c r="L148" s="208"/>
      <c r="M148" s="203"/>
      <c r="N148" s="203"/>
      <c r="O148" s="203"/>
    </row>
    <row r="149" ht="12.0" customHeight="1">
      <c r="A149" s="199"/>
      <c r="B149" s="200"/>
      <c r="C149" s="201"/>
      <c r="D149" s="202"/>
      <c r="E149" s="203"/>
      <c r="F149" s="203"/>
      <c r="G149" s="203"/>
      <c r="H149" s="203"/>
      <c r="I149" s="203"/>
      <c r="J149" s="203"/>
      <c r="K149" s="207"/>
      <c r="L149" s="208"/>
      <c r="M149" s="203"/>
      <c r="N149" s="203"/>
      <c r="O149" s="203"/>
    </row>
    <row r="150" ht="12.0" customHeight="1">
      <c r="A150" s="199"/>
      <c r="B150" s="200"/>
      <c r="C150" s="201"/>
      <c r="D150" s="202"/>
      <c r="E150" s="203"/>
      <c r="F150" s="203"/>
      <c r="G150" s="203"/>
      <c r="H150" s="203"/>
      <c r="I150" s="203"/>
      <c r="J150" s="203"/>
      <c r="K150" s="207"/>
      <c r="L150" s="208"/>
      <c r="M150" s="203"/>
      <c r="N150" s="203"/>
      <c r="O150" s="203"/>
    </row>
    <row r="151" ht="12.0" customHeight="1">
      <c r="A151" s="199"/>
      <c r="B151" s="200"/>
      <c r="C151" s="201"/>
      <c r="D151" s="202"/>
      <c r="E151" s="203"/>
      <c r="F151" s="203"/>
      <c r="G151" s="203"/>
      <c r="H151" s="203"/>
      <c r="I151" s="203"/>
      <c r="J151" s="203"/>
      <c r="K151" s="207"/>
      <c r="L151" s="208"/>
      <c r="M151" s="203"/>
      <c r="N151" s="203"/>
      <c r="O151" s="203"/>
    </row>
    <row r="152" ht="12.0" customHeight="1">
      <c r="A152" s="199"/>
      <c r="B152" s="200"/>
      <c r="C152" s="201"/>
      <c r="D152" s="202"/>
      <c r="E152" s="203"/>
      <c r="F152" s="203"/>
      <c r="G152" s="203"/>
      <c r="H152" s="203"/>
      <c r="I152" s="203"/>
      <c r="J152" s="203"/>
      <c r="K152" s="207"/>
      <c r="L152" s="208"/>
      <c r="M152" s="203"/>
      <c r="N152" s="203"/>
      <c r="O152" s="203"/>
    </row>
    <row r="153" ht="12.0" customHeight="1">
      <c r="A153" s="199"/>
      <c r="B153" s="200"/>
      <c r="C153" s="201"/>
      <c r="D153" s="202"/>
      <c r="E153" s="203"/>
      <c r="F153" s="203"/>
      <c r="G153" s="203"/>
      <c r="H153" s="203"/>
      <c r="I153" s="203"/>
      <c r="J153" s="203"/>
      <c r="K153" s="207"/>
      <c r="L153" s="208"/>
      <c r="M153" s="203"/>
      <c r="N153" s="203"/>
      <c r="O153" s="203"/>
    </row>
    <row r="154" ht="12.0" customHeight="1">
      <c r="A154" s="199"/>
      <c r="B154" s="200"/>
      <c r="C154" s="201"/>
      <c r="D154" s="202"/>
      <c r="E154" s="203"/>
      <c r="F154" s="203"/>
      <c r="G154" s="203"/>
      <c r="H154" s="203"/>
      <c r="I154" s="203"/>
      <c r="J154" s="203"/>
      <c r="K154" s="207"/>
      <c r="L154" s="208"/>
      <c r="M154" s="203"/>
      <c r="N154" s="203"/>
      <c r="O154" s="203"/>
    </row>
    <row r="155" ht="12.0" customHeight="1">
      <c r="A155" s="199"/>
      <c r="B155" s="200"/>
      <c r="C155" s="201"/>
      <c r="D155" s="202"/>
      <c r="E155" s="203"/>
      <c r="F155" s="203"/>
      <c r="G155" s="203"/>
      <c r="H155" s="203"/>
      <c r="I155" s="203"/>
      <c r="J155" s="203"/>
      <c r="K155" s="207"/>
      <c r="L155" s="208"/>
      <c r="M155" s="203"/>
      <c r="N155" s="203"/>
      <c r="O155" s="203"/>
    </row>
    <row r="156" ht="12.0" customHeight="1">
      <c r="A156" s="199"/>
      <c r="B156" s="200"/>
      <c r="C156" s="201"/>
      <c r="D156" s="202"/>
      <c r="E156" s="203"/>
      <c r="F156" s="203"/>
      <c r="G156" s="203"/>
      <c r="H156" s="203"/>
      <c r="I156" s="203"/>
      <c r="J156" s="203"/>
      <c r="K156" s="207"/>
      <c r="L156" s="208"/>
      <c r="M156" s="203"/>
      <c r="N156" s="203"/>
      <c r="O156" s="203"/>
    </row>
    <row r="157" ht="12.0" customHeight="1">
      <c r="A157" s="199"/>
      <c r="B157" s="200"/>
      <c r="C157" s="201"/>
      <c r="D157" s="202"/>
      <c r="E157" s="203"/>
      <c r="F157" s="203"/>
      <c r="G157" s="203"/>
      <c r="H157" s="203"/>
      <c r="I157" s="203"/>
      <c r="J157" s="203"/>
      <c r="K157" s="207"/>
      <c r="L157" s="208"/>
      <c r="M157" s="203"/>
      <c r="N157" s="203"/>
      <c r="O157" s="203"/>
    </row>
    <row r="158" ht="12.0" customHeight="1">
      <c r="A158" s="199"/>
      <c r="B158" s="200"/>
      <c r="C158" s="201"/>
      <c r="D158" s="202"/>
      <c r="E158" s="203"/>
      <c r="F158" s="203"/>
      <c r="G158" s="203"/>
      <c r="H158" s="203"/>
      <c r="I158" s="203"/>
      <c r="J158" s="203"/>
      <c r="K158" s="207"/>
      <c r="L158" s="208"/>
      <c r="M158" s="203"/>
      <c r="N158" s="203"/>
      <c r="O158" s="203"/>
    </row>
    <row r="159" ht="12.0" customHeight="1">
      <c r="A159" s="199"/>
      <c r="B159" s="200"/>
      <c r="C159" s="201"/>
      <c r="D159" s="202"/>
      <c r="E159" s="203"/>
      <c r="F159" s="203"/>
      <c r="G159" s="203"/>
      <c r="H159" s="203"/>
      <c r="I159" s="203"/>
      <c r="J159" s="203"/>
      <c r="K159" s="207"/>
      <c r="L159" s="208"/>
      <c r="M159" s="203"/>
      <c r="N159" s="203"/>
      <c r="O159" s="203"/>
    </row>
    <row r="160" ht="12.0" customHeight="1">
      <c r="A160" s="199"/>
      <c r="B160" s="200"/>
      <c r="C160" s="201"/>
      <c r="D160" s="202"/>
      <c r="E160" s="203"/>
      <c r="F160" s="203"/>
      <c r="G160" s="203"/>
      <c r="H160" s="203"/>
      <c r="I160" s="203"/>
      <c r="J160" s="203"/>
      <c r="K160" s="207"/>
      <c r="L160" s="208"/>
      <c r="M160" s="203"/>
      <c r="N160" s="203"/>
      <c r="O160" s="203"/>
    </row>
    <row r="161" ht="12.0" customHeight="1">
      <c r="A161" s="199"/>
      <c r="B161" s="200"/>
      <c r="C161" s="201"/>
      <c r="D161" s="202"/>
      <c r="E161" s="203"/>
      <c r="F161" s="203"/>
      <c r="G161" s="203"/>
      <c r="H161" s="203"/>
      <c r="I161" s="203"/>
      <c r="J161" s="203"/>
      <c r="K161" s="207"/>
      <c r="L161" s="208"/>
      <c r="M161" s="203"/>
      <c r="N161" s="203"/>
      <c r="O161" s="203"/>
    </row>
    <row r="162" ht="12.0" customHeight="1">
      <c r="A162" s="199"/>
      <c r="B162" s="200"/>
      <c r="C162" s="201"/>
      <c r="D162" s="202"/>
      <c r="E162" s="203"/>
      <c r="F162" s="203"/>
      <c r="G162" s="203"/>
      <c r="H162" s="203"/>
      <c r="I162" s="203"/>
      <c r="J162" s="203"/>
      <c r="K162" s="207"/>
      <c r="L162" s="208"/>
      <c r="M162" s="203"/>
      <c r="N162" s="203"/>
      <c r="O162" s="203"/>
    </row>
    <row r="163" ht="12.0" customHeight="1">
      <c r="A163" s="199"/>
      <c r="B163" s="200"/>
      <c r="C163" s="201"/>
      <c r="D163" s="202"/>
      <c r="E163" s="203"/>
      <c r="F163" s="203"/>
      <c r="G163" s="203"/>
      <c r="H163" s="203"/>
      <c r="I163" s="203"/>
      <c r="J163" s="203"/>
      <c r="K163" s="207"/>
      <c r="L163" s="208"/>
      <c r="M163" s="203"/>
      <c r="N163" s="203"/>
      <c r="O163" s="203"/>
    </row>
    <row r="164" ht="12.0" customHeight="1">
      <c r="A164" s="199"/>
      <c r="B164" s="200"/>
      <c r="C164" s="201"/>
      <c r="D164" s="202"/>
      <c r="E164" s="203"/>
      <c r="F164" s="203"/>
      <c r="G164" s="203"/>
      <c r="H164" s="203"/>
      <c r="I164" s="203"/>
      <c r="J164" s="203"/>
      <c r="K164" s="207"/>
      <c r="L164" s="208"/>
      <c r="M164" s="203"/>
      <c r="N164" s="203"/>
      <c r="O164" s="203"/>
    </row>
    <row r="165" ht="12.0" customHeight="1">
      <c r="A165" s="199"/>
      <c r="B165" s="200"/>
      <c r="C165" s="201"/>
      <c r="D165" s="202"/>
      <c r="E165" s="203"/>
      <c r="F165" s="203"/>
      <c r="G165" s="203"/>
      <c r="H165" s="203"/>
      <c r="I165" s="203"/>
      <c r="J165" s="203"/>
      <c r="K165" s="207"/>
      <c r="L165" s="208"/>
      <c r="M165" s="203"/>
      <c r="N165" s="203"/>
      <c r="O165" s="203"/>
    </row>
    <row r="166" ht="12.0" customHeight="1">
      <c r="A166" s="199"/>
      <c r="B166" s="200"/>
      <c r="C166" s="201"/>
      <c r="D166" s="202"/>
      <c r="E166" s="203"/>
      <c r="F166" s="203"/>
      <c r="G166" s="203"/>
      <c r="H166" s="203"/>
      <c r="I166" s="203"/>
      <c r="J166" s="203"/>
      <c r="K166" s="207"/>
      <c r="L166" s="208"/>
      <c r="M166" s="203"/>
      <c r="N166" s="203"/>
      <c r="O166" s="203"/>
    </row>
    <row r="167" ht="12.0" customHeight="1">
      <c r="A167" s="199"/>
      <c r="B167" s="200"/>
      <c r="C167" s="201"/>
      <c r="D167" s="202"/>
      <c r="E167" s="203"/>
      <c r="F167" s="203"/>
      <c r="G167" s="203"/>
      <c r="H167" s="203"/>
      <c r="I167" s="203"/>
      <c r="J167" s="203"/>
      <c r="K167" s="207"/>
      <c r="L167" s="208"/>
      <c r="M167" s="203"/>
      <c r="N167" s="203"/>
      <c r="O167" s="203"/>
    </row>
    <row r="168" ht="12.0" customHeight="1">
      <c r="A168" s="199"/>
      <c r="B168" s="200"/>
      <c r="C168" s="201"/>
      <c r="D168" s="202"/>
      <c r="E168" s="203"/>
      <c r="F168" s="203"/>
      <c r="G168" s="203"/>
      <c r="H168" s="203"/>
      <c r="I168" s="203"/>
      <c r="J168" s="203"/>
      <c r="K168" s="207"/>
      <c r="L168" s="208"/>
      <c r="M168" s="203"/>
      <c r="N168" s="203"/>
      <c r="O168" s="203"/>
    </row>
    <row r="169" ht="12.0" customHeight="1">
      <c r="A169" s="199"/>
      <c r="B169" s="200"/>
      <c r="C169" s="201"/>
      <c r="D169" s="202"/>
      <c r="E169" s="203"/>
      <c r="F169" s="203"/>
      <c r="G169" s="203"/>
      <c r="H169" s="203"/>
      <c r="I169" s="203"/>
      <c r="J169" s="203"/>
      <c r="K169" s="207"/>
      <c r="L169" s="208"/>
      <c r="M169" s="203"/>
      <c r="N169" s="203"/>
      <c r="O169" s="203"/>
    </row>
    <row r="170" ht="12.0" customHeight="1">
      <c r="A170" s="199"/>
      <c r="B170" s="200"/>
      <c r="C170" s="201"/>
      <c r="D170" s="202"/>
      <c r="E170" s="203"/>
      <c r="F170" s="203"/>
      <c r="G170" s="203"/>
      <c r="H170" s="203"/>
      <c r="I170" s="203"/>
      <c r="J170" s="203"/>
      <c r="K170" s="207"/>
      <c r="L170" s="208"/>
      <c r="M170" s="203"/>
      <c r="N170" s="203"/>
      <c r="O170" s="203"/>
    </row>
    <row r="171" ht="12.0" customHeight="1">
      <c r="A171" s="199"/>
      <c r="B171" s="200"/>
      <c r="C171" s="201"/>
      <c r="D171" s="202"/>
      <c r="E171" s="203"/>
      <c r="F171" s="203"/>
      <c r="G171" s="203"/>
      <c r="H171" s="203"/>
      <c r="I171" s="203"/>
      <c r="J171" s="203"/>
      <c r="K171" s="207"/>
      <c r="L171" s="208"/>
      <c r="M171" s="203"/>
      <c r="N171" s="203"/>
      <c r="O171" s="203"/>
    </row>
    <row r="172" ht="12.0" customHeight="1">
      <c r="A172" s="199"/>
      <c r="B172" s="200"/>
      <c r="C172" s="201"/>
      <c r="D172" s="202"/>
      <c r="E172" s="203"/>
      <c r="F172" s="203"/>
      <c r="G172" s="203"/>
      <c r="H172" s="203"/>
      <c r="I172" s="203"/>
      <c r="J172" s="203"/>
      <c r="K172" s="207"/>
      <c r="L172" s="208"/>
      <c r="M172" s="203"/>
      <c r="N172" s="203"/>
      <c r="O172" s="203"/>
    </row>
    <row r="173" ht="12.0" customHeight="1">
      <c r="A173" s="199"/>
      <c r="B173" s="200"/>
      <c r="C173" s="201"/>
      <c r="D173" s="202"/>
      <c r="E173" s="203"/>
      <c r="F173" s="203"/>
      <c r="G173" s="203"/>
      <c r="H173" s="203"/>
      <c r="I173" s="203"/>
      <c r="J173" s="203"/>
      <c r="K173" s="207"/>
      <c r="L173" s="208"/>
      <c r="M173" s="203"/>
      <c r="N173" s="203"/>
      <c r="O173" s="203"/>
    </row>
    <row r="174" ht="12.0" customHeight="1">
      <c r="A174" s="199"/>
      <c r="B174" s="200"/>
      <c r="C174" s="201"/>
      <c r="D174" s="202"/>
      <c r="E174" s="203"/>
      <c r="F174" s="203"/>
      <c r="G174" s="203"/>
      <c r="H174" s="203"/>
      <c r="I174" s="203"/>
      <c r="J174" s="203"/>
      <c r="K174" s="207"/>
      <c r="L174" s="208"/>
      <c r="M174" s="203"/>
      <c r="N174" s="203"/>
      <c r="O174" s="203"/>
    </row>
    <row r="175" ht="12.0" customHeight="1">
      <c r="A175" s="199"/>
      <c r="B175" s="200"/>
      <c r="C175" s="201"/>
      <c r="D175" s="202"/>
      <c r="E175" s="203"/>
      <c r="F175" s="203"/>
      <c r="G175" s="203"/>
      <c r="H175" s="203"/>
      <c r="I175" s="203"/>
      <c r="J175" s="203"/>
      <c r="K175" s="207"/>
      <c r="L175" s="208"/>
      <c r="M175" s="203"/>
      <c r="N175" s="203"/>
      <c r="O175" s="203"/>
    </row>
    <row r="176" ht="12.0" customHeight="1">
      <c r="A176" s="199"/>
      <c r="B176" s="200"/>
      <c r="C176" s="201"/>
      <c r="D176" s="202"/>
      <c r="E176" s="203"/>
      <c r="F176" s="203"/>
      <c r="G176" s="203"/>
      <c r="H176" s="203"/>
      <c r="I176" s="203"/>
      <c r="J176" s="203"/>
      <c r="K176" s="207"/>
      <c r="L176" s="208"/>
      <c r="M176" s="203"/>
      <c r="N176" s="203"/>
      <c r="O176" s="203"/>
    </row>
    <row r="177" ht="12.0" customHeight="1">
      <c r="A177" s="199"/>
      <c r="B177" s="200"/>
      <c r="C177" s="201"/>
      <c r="D177" s="202"/>
      <c r="E177" s="203"/>
      <c r="F177" s="203"/>
      <c r="G177" s="203"/>
      <c r="H177" s="203"/>
      <c r="I177" s="203"/>
      <c r="J177" s="203"/>
      <c r="K177" s="207"/>
      <c r="L177" s="208"/>
      <c r="M177" s="203"/>
      <c r="N177" s="203"/>
      <c r="O177" s="203"/>
    </row>
    <row r="178" ht="12.0" customHeight="1">
      <c r="A178" s="199"/>
      <c r="B178" s="200"/>
      <c r="C178" s="201"/>
      <c r="D178" s="202"/>
      <c r="E178" s="203"/>
      <c r="F178" s="203"/>
      <c r="G178" s="203"/>
      <c r="H178" s="203"/>
      <c r="I178" s="203"/>
      <c r="J178" s="203"/>
      <c r="K178" s="207"/>
      <c r="L178" s="208"/>
      <c r="M178" s="203"/>
      <c r="N178" s="203"/>
      <c r="O178" s="203"/>
    </row>
    <row r="179" ht="12.0" customHeight="1">
      <c r="A179" s="199"/>
      <c r="B179" s="200"/>
      <c r="C179" s="201"/>
      <c r="D179" s="202"/>
      <c r="E179" s="203"/>
      <c r="F179" s="203"/>
      <c r="G179" s="203"/>
      <c r="H179" s="203"/>
      <c r="I179" s="203"/>
      <c r="J179" s="203"/>
      <c r="K179" s="207"/>
      <c r="L179" s="208"/>
      <c r="M179" s="203"/>
      <c r="N179" s="203"/>
      <c r="O179" s="203"/>
    </row>
    <row r="180" ht="12.0" customHeight="1">
      <c r="A180" s="199"/>
      <c r="B180" s="200"/>
      <c r="C180" s="201"/>
      <c r="D180" s="202"/>
      <c r="E180" s="203"/>
      <c r="F180" s="203"/>
      <c r="G180" s="203"/>
      <c r="H180" s="203"/>
      <c r="I180" s="203"/>
      <c r="J180" s="203"/>
      <c r="K180" s="207"/>
      <c r="L180" s="208"/>
      <c r="M180" s="203"/>
      <c r="N180" s="203"/>
      <c r="O180" s="203"/>
    </row>
    <row r="181" ht="12.0" customHeight="1">
      <c r="A181" s="199"/>
      <c r="B181" s="200"/>
      <c r="C181" s="201"/>
      <c r="D181" s="202"/>
      <c r="E181" s="203"/>
      <c r="F181" s="203"/>
      <c r="G181" s="203"/>
      <c r="H181" s="203"/>
      <c r="I181" s="203"/>
      <c r="J181" s="203"/>
      <c r="K181" s="207"/>
      <c r="L181" s="208"/>
      <c r="M181" s="203"/>
      <c r="N181" s="203"/>
      <c r="O181" s="203"/>
    </row>
    <row r="182" ht="12.0" customHeight="1">
      <c r="A182" s="199"/>
      <c r="B182" s="200"/>
      <c r="C182" s="201"/>
      <c r="D182" s="202"/>
      <c r="E182" s="203"/>
      <c r="F182" s="203"/>
      <c r="G182" s="203"/>
      <c r="H182" s="203"/>
      <c r="I182" s="203"/>
      <c r="J182" s="203"/>
      <c r="K182" s="207"/>
      <c r="L182" s="208"/>
      <c r="M182" s="203"/>
      <c r="N182" s="203"/>
      <c r="O182" s="203"/>
    </row>
    <row r="183" ht="12.0" customHeight="1">
      <c r="A183" s="199"/>
      <c r="B183" s="200"/>
      <c r="C183" s="201"/>
      <c r="D183" s="202"/>
      <c r="E183" s="203"/>
      <c r="F183" s="203"/>
      <c r="G183" s="203"/>
      <c r="H183" s="203"/>
      <c r="I183" s="203"/>
      <c r="J183" s="203"/>
      <c r="K183" s="207"/>
      <c r="L183" s="208"/>
      <c r="M183" s="203"/>
      <c r="N183" s="203"/>
      <c r="O183" s="203"/>
    </row>
    <row r="184" ht="12.0" customHeight="1">
      <c r="A184" s="199"/>
      <c r="B184" s="200"/>
      <c r="C184" s="201"/>
      <c r="D184" s="202"/>
      <c r="E184" s="203"/>
      <c r="F184" s="203"/>
      <c r="G184" s="203"/>
      <c r="H184" s="203"/>
      <c r="I184" s="203"/>
      <c r="J184" s="203"/>
      <c r="K184" s="207"/>
      <c r="L184" s="208"/>
      <c r="M184" s="203"/>
      <c r="N184" s="203"/>
      <c r="O184" s="203"/>
    </row>
    <row r="185" ht="12.0" customHeight="1">
      <c r="A185" s="199"/>
      <c r="B185" s="200"/>
      <c r="C185" s="201"/>
      <c r="D185" s="202"/>
      <c r="E185" s="203"/>
      <c r="F185" s="203"/>
      <c r="G185" s="203"/>
      <c r="H185" s="203"/>
      <c r="I185" s="203"/>
      <c r="J185" s="203"/>
      <c r="K185" s="207"/>
      <c r="L185" s="208"/>
      <c r="M185" s="203"/>
      <c r="N185" s="203"/>
      <c r="O185" s="203"/>
    </row>
    <row r="186" ht="12.0" customHeight="1">
      <c r="A186" s="199"/>
      <c r="B186" s="200"/>
      <c r="C186" s="201"/>
      <c r="D186" s="202"/>
      <c r="E186" s="203"/>
      <c r="F186" s="203"/>
      <c r="G186" s="203"/>
      <c r="H186" s="203"/>
      <c r="I186" s="203"/>
      <c r="J186" s="203"/>
      <c r="K186" s="207"/>
      <c r="L186" s="208"/>
      <c r="M186" s="203"/>
      <c r="N186" s="203"/>
      <c r="O186" s="203"/>
    </row>
    <row r="187" ht="12.0" customHeight="1">
      <c r="A187" s="199"/>
      <c r="B187" s="200"/>
      <c r="C187" s="201"/>
      <c r="D187" s="202"/>
      <c r="E187" s="203"/>
      <c r="F187" s="203"/>
      <c r="G187" s="203"/>
      <c r="H187" s="203"/>
      <c r="I187" s="203"/>
      <c r="J187" s="203"/>
      <c r="K187" s="207"/>
      <c r="L187" s="208"/>
      <c r="M187" s="203"/>
      <c r="N187" s="203"/>
      <c r="O187" s="203"/>
    </row>
    <row r="188" ht="12.0" customHeight="1">
      <c r="A188" s="199"/>
      <c r="B188" s="200"/>
      <c r="C188" s="201"/>
      <c r="D188" s="202"/>
      <c r="E188" s="203"/>
      <c r="F188" s="203"/>
      <c r="G188" s="203"/>
      <c r="H188" s="203"/>
      <c r="I188" s="203"/>
      <c r="J188" s="203"/>
      <c r="K188" s="207"/>
      <c r="L188" s="208"/>
      <c r="M188" s="203"/>
      <c r="N188" s="203"/>
      <c r="O188" s="203"/>
    </row>
    <row r="189" ht="12.0" customHeight="1">
      <c r="A189" s="199"/>
      <c r="B189" s="200"/>
      <c r="C189" s="201"/>
      <c r="D189" s="202"/>
      <c r="E189" s="203"/>
      <c r="F189" s="203"/>
      <c r="G189" s="203"/>
      <c r="H189" s="203"/>
      <c r="I189" s="203"/>
      <c r="J189" s="203"/>
      <c r="K189" s="207"/>
      <c r="L189" s="208"/>
      <c r="M189" s="203"/>
      <c r="N189" s="203"/>
      <c r="O189" s="203"/>
    </row>
    <row r="190" ht="12.0" customHeight="1">
      <c r="A190" s="199"/>
      <c r="B190" s="200"/>
      <c r="C190" s="201"/>
      <c r="D190" s="202"/>
      <c r="E190" s="203"/>
      <c r="F190" s="203"/>
      <c r="G190" s="203"/>
      <c r="H190" s="203"/>
      <c r="I190" s="203"/>
      <c r="J190" s="203"/>
      <c r="K190" s="207"/>
      <c r="L190" s="208"/>
      <c r="M190" s="203"/>
      <c r="N190" s="203"/>
      <c r="O190" s="203"/>
    </row>
    <row r="191" ht="12.0" customHeight="1">
      <c r="A191" s="199"/>
      <c r="B191" s="200"/>
      <c r="C191" s="201"/>
      <c r="D191" s="202"/>
      <c r="E191" s="203"/>
      <c r="F191" s="203"/>
      <c r="G191" s="203"/>
      <c r="H191" s="203"/>
      <c r="I191" s="203"/>
      <c r="J191" s="203"/>
      <c r="K191" s="207"/>
      <c r="L191" s="208"/>
      <c r="M191" s="203"/>
      <c r="N191" s="203"/>
      <c r="O191" s="203"/>
    </row>
    <row r="192" ht="12.0" customHeight="1">
      <c r="A192" s="199"/>
      <c r="B192" s="200"/>
      <c r="C192" s="201"/>
      <c r="D192" s="202"/>
      <c r="E192" s="203"/>
      <c r="F192" s="203"/>
      <c r="G192" s="203"/>
      <c r="H192" s="203"/>
      <c r="I192" s="203"/>
      <c r="J192" s="203"/>
      <c r="K192" s="207"/>
      <c r="L192" s="208"/>
      <c r="M192" s="203"/>
      <c r="N192" s="203"/>
      <c r="O192" s="203"/>
    </row>
    <row r="193" ht="12.0" customHeight="1">
      <c r="A193" s="199"/>
      <c r="B193" s="200"/>
      <c r="C193" s="201"/>
      <c r="D193" s="202"/>
      <c r="E193" s="203"/>
      <c r="F193" s="203"/>
      <c r="G193" s="203"/>
      <c r="H193" s="203"/>
      <c r="I193" s="203"/>
      <c r="J193" s="203"/>
      <c r="K193" s="207"/>
      <c r="L193" s="208"/>
      <c r="M193" s="203"/>
      <c r="N193" s="203"/>
      <c r="O193" s="203"/>
    </row>
    <row r="194" ht="12.0" customHeight="1">
      <c r="A194" s="199"/>
      <c r="B194" s="200"/>
      <c r="C194" s="201"/>
      <c r="D194" s="202"/>
      <c r="E194" s="203"/>
      <c r="F194" s="203"/>
      <c r="G194" s="203"/>
      <c r="H194" s="203"/>
      <c r="I194" s="203"/>
      <c r="J194" s="203"/>
      <c r="K194" s="207"/>
      <c r="L194" s="208"/>
      <c r="M194" s="203"/>
      <c r="N194" s="203"/>
      <c r="O194" s="203"/>
    </row>
    <row r="195" ht="12.0" customHeight="1">
      <c r="A195" s="199"/>
      <c r="B195" s="200"/>
      <c r="C195" s="201"/>
      <c r="D195" s="202"/>
      <c r="E195" s="203"/>
      <c r="F195" s="203"/>
      <c r="G195" s="203"/>
      <c r="H195" s="203"/>
      <c r="I195" s="203"/>
      <c r="J195" s="203"/>
      <c r="K195" s="207"/>
      <c r="L195" s="208"/>
      <c r="M195" s="203"/>
      <c r="N195" s="203"/>
      <c r="O195" s="203"/>
    </row>
    <row r="196" ht="12.0" customHeight="1">
      <c r="A196" s="199"/>
      <c r="B196" s="200"/>
      <c r="C196" s="201"/>
      <c r="D196" s="202"/>
      <c r="E196" s="203"/>
      <c r="F196" s="203"/>
      <c r="G196" s="203"/>
      <c r="H196" s="203"/>
      <c r="I196" s="203"/>
      <c r="J196" s="203"/>
      <c r="K196" s="207"/>
      <c r="L196" s="208"/>
      <c r="M196" s="203"/>
      <c r="N196" s="203"/>
      <c r="O196" s="203"/>
    </row>
    <row r="197" ht="12.0" customHeight="1">
      <c r="A197" s="199"/>
      <c r="B197" s="200"/>
      <c r="C197" s="201"/>
      <c r="D197" s="202"/>
      <c r="E197" s="203"/>
      <c r="F197" s="203"/>
      <c r="G197" s="203"/>
      <c r="H197" s="203"/>
      <c r="I197" s="203"/>
      <c r="J197" s="203"/>
      <c r="K197" s="207"/>
      <c r="L197" s="208"/>
      <c r="M197" s="203"/>
      <c r="N197" s="203"/>
      <c r="O197" s="203"/>
    </row>
    <row r="198" ht="12.0" customHeight="1">
      <c r="A198" s="199"/>
      <c r="B198" s="200"/>
      <c r="C198" s="201"/>
      <c r="D198" s="202"/>
      <c r="E198" s="203"/>
      <c r="F198" s="203"/>
      <c r="G198" s="203"/>
      <c r="H198" s="203"/>
      <c r="I198" s="203"/>
      <c r="J198" s="203"/>
      <c r="K198" s="207"/>
      <c r="L198" s="208"/>
      <c r="M198" s="203"/>
      <c r="N198" s="203"/>
      <c r="O198" s="203"/>
    </row>
    <row r="199" ht="12.0" customHeight="1">
      <c r="A199" s="199"/>
      <c r="B199" s="200"/>
      <c r="C199" s="201"/>
      <c r="D199" s="202"/>
      <c r="E199" s="203"/>
      <c r="F199" s="203"/>
      <c r="G199" s="203"/>
      <c r="H199" s="203"/>
      <c r="I199" s="203"/>
      <c r="J199" s="203"/>
      <c r="K199" s="207"/>
      <c r="L199" s="208"/>
      <c r="M199" s="203"/>
      <c r="N199" s="203"/>
      <c r="O199" s="203"/>
    </row>
    <row r="200" ht="12.0" customHeight="1">
      <c r="A200" s="199"/>
      <c r="B200" s="200"/>
      <c r="C200" s="201"/>
      <c r="D200" s="202"/>
      <c r="E200" s="203"/>
      <c r="F200" s="203"/>
      <c r="G200" s="203"/>
      <c r="H200" s="203"/>
      <c r="I200" s="203"/>
      <c r="J200" s="203"/>
      <c r="K200" s="207"/>
      <c r="L200" s="208"/>
      <c r="M200" s="203"/>
      <c r="N200" s="203"/>
      <c r="O200" s="203"/>
    </row>
    <row r="201" ht="12.0" customHeight="1">
      <c r="A201" s="199"/>
      <c r="B201" s="200"/>
      <c r="C201" s="201"/>
      <c r="D201" s="202"/>
      <c r="E201" s="203"/>
      <c r="F201" s="203"/>
      <c r="G201" s="203"/>
      <c r="H201" s="203"/>
      <c r="I201" s="203"/>
      <c r="J201" s="203"/>
      <c r="K201" s="207"/>
      <c r="L201" s="208"/>
      <c r="M201" s="203"/>
      <c r="N201" s="203"/>
      <c r="O201" s="203"/>
    </row>
    <row r="202" ht="12.0" customHeight="1">
      <c r="A202" s="199"/>
      <c r="B202" s="200"/>
      <c r="C202" s="201"/>
      <c r="D202" s="202"/>
      <c r="E202" s="203"/>
      <c r="F202" s="203"/>
      <c r="G202" s="203"/>
      <c r="H202" s="203"/>
      <c r="I202" s="203"/>
      <c r="J202" s="203"/>
      <c r="K202" s="207"/>
      <c r="L202" s="208"/>
      <c r="M202" s="203"/>
      <c r="N202" s="203"/>
      <c r="O202" s="203"/>
    </row>
    <row r="203" ht="12.0" customHeight="1">
      <c r="A203" s="199"/>
      <c r="B203" s="200"/>
      <c r="C203" s="201"/>
      <c r="D203" s="202"/>
      <c r="E203" s="203"/>
      <c r="F203" s="203"/>
      <c r="G203" s="203"/>
      <c r="H203" s="203"/>
      <c r="I203" s="203"/>
      <c r="J203" s="203"/>
      <c r="K203" s="207"/>
      <c r="L203" s="208"/>
      <c r="M203" s="203"/>
      <c r="N203" s="203"/>
      <c r="O203" s="203"/>
    </row>
    <row r="204" ht="12.0" customHeight="1">
      <c r="A204" s="199"/>
      <c r="B204" s="200"/>
      <c r="C204" s="201"/>
      <c r="D204" s="202"/>
      <c r="E204" s="203"/>
      <c r="F204" s="203"/>
      <c r="G204" s="203"/>
      <c r="H204" s="203"/>
      <c r="I204" s="203"/>
      <c r="J204" s="203"/>
      <c r="K204" s="207"/>
      <c r="L204" s="208"/>
      <c r="M204" s="203"/>
      <c r="N204" s="203"/>
      <c r="O204" s="203"/>
    </row>
    <row r="205" ht="12.0" customHeight="1">
      <c r="A205" s="199"/>
      <c r="B205" s="200"/>
      <c r="C205" s="201"/>
      <c r="D205" s="202"/>
      <c r="E205" s="203"/>
      <c r="F205" s="203"/>
      <c r="G205" s="203"/>
      <c r="H205" s="203"/>
      <c r="I205" s="203"/>
      <c r="J205" s="203"/>
      <c r="K205" s="207"/>
      <c r="L205" s="208"/>
      <c r="M205" s="203"/>
      <c r="N205" s="203"/>
      <c r="O205" s="203"/>
    </row>
    <row r="206" ht="12.0" customHeight="1">
      <c r="A206" s="199"/>
      <c r="B206" s="200"/>
      <c r="C206" s="201"/>
      <c r="D206" s="202"/>
      <c r="E206" s="203"/>
      <c r="F206" s="203"/>
      <c r="G206" s="203"/>
      <c r="H206" s="203"/>
      <c r="I206" s="203"/>
      <c r="J206" s="203"/>
      <c r="K206" s="207"/>
      <c r="L206" s="208"/>
      <c r="M206" s="203"/>
      <c r="N206" s="203"/>
      <c r="O206" s="203"/>
    </row>
    <row r="207" ht="12.0" customHeight="1">
      <c r="A207" s="199"/>
      <c r="B207" s="200"/>
      <c r="C207" s="201"/>
      <c r="D207" s="202"/>
      <c r="E207" s="203"/>
      <c r="F207" s="203"/>
      <c r="G207" s="203"/>
      <c r="H207" s="203"/>
      <c r="I207" s="203"/>
      <c r="J207" s="203"/>
      <c r="K207" s="207"/>
      <c r="L207" s="208"/>
      <c r="M207" s="203"/>
      <c r="N207" s="203"/>
      <c r="O207" s="203"/>
    </row>
    <row r="208" ht="12.0" customHeight="1">
      <c r="A208" s="199"/>
      <c r="B208" s="200"/>
      <c r="C208" s="201"/>
      <c r="D208" s="202"/>
      <c r="E208" s="203"/>
      <c r="F208" s="203"/>
      <c r="G208" s="203"/>
      <c r="H208" s="203"/>
      <c r="I208" s="203"/>
      <c r="J208" s="203"/>
      <c r="K208" s="207"/>
      <c r="L208" s="208"/>
      <c r="M208" s="203"/>
      <c r="N208" s="203"/>
      <c r="O208" s="203"/>
    </row>
    <row r="209" ht="12.0" customHeight="1">
      <c r="A209" s="199"/>
      <c r="B209" s="200"/>
      <c r="C209" s="201"/>
      <c r="D209" s="202"/>
      <c r="E209" s="203"/>
      <c r="F209" s="203"/>
      <c r="G209" s="203"/>
      <c r="H209" s="203"/>
      <c r="I209" s="203"/>
      <c r="J209" s="203"/>
      <c r="K209" s="207"/>
      <c r="L209" s="208"/>
      <c r="M209" s="203"/>
      <c r="N209" s="203"/>
      <c r="O209" s="203"/>
    </row>
    <row r="210" ht="12.0" customHeight="1">
      <c r="A210" s="199"/>
      <c r="B210" s="200"/>
      <c r="C210" s="201"/>
      <c r="D210" s="202"/>
      <c r="E210" s="203"/>
      <c r="F210" s="203"/>
      <c r="G210" s="203"/>
      <c r="H210" s="203"/>
      <c r="I210" s="203"/>
      <c r="J210" s="203"/>
      <c r="K210" s="207"/>
      <c r="L210" s="208"/>
      <c r="M210" s="203"/>
      <c r="N210" s="203"/>
      <c r="O210" s="203"/>
    </row>
    <row r="211" ht="12.0" customHeight="1">
      <c r="A211" s="199"/>
      <c r="B211" s="200"/>
      <c r="C211" s="201"/>
      <c r="D211" s="202"/>
      <c r="E211" s="203"/>
      <c r="F211" s="203"/>
      <c r="G211" s="203"/>
      <c r="H211" s="203"/>
      <c r="I211" s="203"/>
      <c r="J211" s="203"/>
      <c r="K211" s="207"/>
      <c r="L211" s="208"/>
      <c r="M211" s="203"/>
      <c r="N211" s="203"/>
      <c r="O211" s="203"/>
    </row>
    <row r="212" ht="12.0" customHeight="1">
      <c r="A212" s="199"/>
      <c r="B212" s="200"/>
      <c r="C212" s="201"/>
      <c r="D212" s="202"/>
      <c r="E212" s="203"/>
      <c r="F212" s="203"/>
      <c r="G212" s="203"/>
      <c r="H212" s="203"/>
      <c r="I212" s="203"/>
      <c r="J212" s="203"/>
      <c r="K212" s="207"/>
      <c r="L212" s="208"/>
      <c r="M212" s="203"/>
      <c r="N212" s="203"/>
      <c r="O212" s="203"/>
    </row>
    <row r="213" ht="12.0" customHeight="1">
      <c r="A213" s="199"/>
      <c r="B213" s="200"/>
      <c r="C213" s="201"/>
      <c r="D213" s="202"/>
      <c r="E213" s="203"/>
      <c r="F213" s="203"/>
      <c r="G213" s="203"/>
      <c r="H213" s="203"/>
      <c r="I213" s="203"/>
      <c r="J213" s="203"/>
      <c r="K213" s="207"/>
      <c r="L213" s="208"/>
      <c r="M213" s="203"/>
      <c r="N213" s="203"/>
      <c r="O213" s="203"/>
    </row>
    <row r="214" ht="12.0" customHeight="1">
      <c r="A214" s="199"/>
      <c r="B214" s="200"/>
      <c r="C214" s="201"/>
      <c r="D214" s="202"/>
      <c r="E214" s="203"/>
      <c r="F214" s="203"/>
      <c r="G214" s="203"/>
      <c r="H214" s="203"/>
      <c r="I214" s="203"/>
      <c r="J214" s="203"/>
      <c r="K214" s="207"/>
      <c r="L214" s="208"/>
      <c r="M214" s="203"/>
      <c r="N214" s="203"/>
      <c r="O214" s="203"/>
    </row>
    <row r="215" ht="12.0" customHeight="1">
      <c r="A215" s="199"/>
      <c r="B215" s="200"/>
      <c r="C215" s="201"/>
      <c r="D215" s="202"/>
      <c r="E215" s="203"/>
      <c r="F215" s="203"/>
      <c r="G215" s="203"/>
      <c r="H215" s="203"/>
      <c r="I215" s="203"/>
      <c r="J215" s="203"/>
      <c r="K215" s="207"/>
      <c r="L215" s="208"/>
      <c r="M215" s="203"/>
      <c r="N215" s="203"/>
      <c r="O215" s="203"/>
    </row>
    <row r="216" ht="12.0" customHeight="1">
      <c r="A216" s="199"/>
      <c r="B216" s="200"/>
      <c r="C216" s="201"/>
      <c r="D216" s="202"/>
      <c r="E216" s="203"/>
      <c r="F216" s="203"/>
      <c r="G216" s="203"/>
      <c r="H216" s="203"/>
      <c r="I216" s="203"/>
      <c r="J216" s="203"/>
      <c r="K216" s="207"/>
      <c r="L216" s="208"/>
      <c r="M216" s="203"/>
      <c r="N216" s="203"/>
      <c r="O216" s="203"/>
    </row>
    <row r="217" ht="12.0" customHeight="1">
      <c r="A217" s="199"/>
      <c r="B217" s="200"/>
      <c r="C217" s="201"/>
      <c r="D217" s="202"/>
      <c r="E217" s="203"/>
      <c r="F217" s="203"/>
      <c r="G217" s="203"/>
      <c r="H217" s="203"/>
      <c r="I217" s="203"/>
      <c r="J217" s="203"/>
      <c r="K217" s="207"/>
      <c r="L217" s="208"/>
      <c r="M217" s="203"/>
      <c r="N217" s="203"/>
      <c r="O217" s="203"/>
    </row>
    <row r="218" ht="12.0" customHeight="1">
      <c r="A218" s="199"/>
      <c r="B218" s="200"/>
      <c r="C218" s="201"/>
      <c r="D218" s="202"/>
      <c r="E218" s="203"/>
      <c r="F218" s="203"/>
      <c r="G218" s="203"/>
      <c r="H218" s="203"/>
      <c r="I218" s="203"/>
      <c r="J218" s="203"/>
      <c r="K218" s="207"/>
      <c r="L218" s="208"/>
      <c r="M218" s="203"/>
      <c r="N218" s="203"/>
      <c r="O218" s="203"/>
    </row>
    <row r="219" ht="12.0" customHeight="1">
      <c r="A219" s="199"/>
      <c r="B219" s="200"/>
      <c r="C219" s="201"/>
      <c r="D219" s="202"/>
      <c r="E219" s="203"/>
      <c r="F219" s="203"/>
      <c r="G219" s="203"/>
      <c r="H219" s="203"/>
      <c r="I219" s="203"/>
      <c r="J219" s="203"/>
      <c r="K219" s="207"/>
      <c r="L219" s="208"/>
      <c r="M219" s="203"/>
      <c r="N219" s="203"/>
      <c r="O219" s="203"/>
    </row>
    <row r="220" ht="12.0" customHeight="1">
      <c r="A220" s="199"/>
      <c r="B220" s="200"/>
      <c r="C220" s="201"/>
      <c r="D220" s="202"/>
      <c r="E220" s="203"/>
      <c r="F220" s="203"/>
      <c r="G220" s="203"/>
      <c r="H220" s="203"/>
      <c r="I220" s="203"/>
      <c r="J220" s="203"/>
      <c r="K220" s="207"/>
      <c r="L220" s="208"/>
      <c r="M220" s="203"/>
      <c r="N220" s="203"/>
      <c r="O220" s="203"/>
    </row>
    <row r="221" ht="12.0" customHeight="1">
      <c r="A221" s="199"/>
      <c r="B221" s="200"/>
      <c r="C221" s="201"/>
      <c r="D221" s="202"/>
      <c r="E221" s="203"/>
      <c r="F221" s="203"/>
      <c r="G221" s="203"/>
      <c r="H221" s="203"/>
      <c r="I221" s="203"/>
      <c r="J221" s="203"/>
      <c r="K221" s="207"/>
      <c r="L221" s="208"/>
      <c r="M221" s="203"/>
      <c r="N221" s="203"/>
      <c r="O221" s="203"/>
    </row>
    <row r="222" ht="12.0" customHeight="1">
      <c r="A222" s="199"/>
      <c r="B222" s="200"/>
      <c r="C222" s="201"/>
      <c r="D222" s="202"/>
      <c r="E222" s="203"/>
      <c r="F222" s="203"/>
      <c r="G222" s="203"/>
      <c r="H222" s="203"/>
      <c r="I222" s="203"/>
      <c r="J222" s="203"/>
      <c r="K222" s="207"/>
      <c r="L222" s="208"/>
      <c r="M222" s="203"/>
      <c r="N222" s="203"/>
      <c r="O222" s="203"/>
    </row>
    <row r="223" ht="12.0" customHeight="1">
      <c r="A223" s="199"/>
      <c r="B223" s="200"/>
      <c r="C223" s="201"/>
      <c r="D223" s="202"/>
      <c r="E223" s="203"/>
      <c r="F223" s="203"/>
      <c r="G223" s="203"/>
      <c r="H223" s="203"/>
      <c r="I223" s="203"/>
      <c r="J223" s="203"/>
      <c r="K223" s="207"/>
      <c r="L223" s="208"/>
      <c r="M223" s="203"/>
      <c r="N223" s="203"/>
      <c r="O223" s="203"/>
    </row>
    <row r="224" ht="12.0" customHeight="1">
      <c r="A224" s="199"/>
      <c r="B224" s="200"/>
      <c r="C224" s="201"/>
      <c r="D224" s="202"/>
      <c r="E224" s="203"/>
      <c r="F224" s="203"/>
      <c r="G224" s="203"/>
      <c r="H224" s="203"/>
      <c r="I224" s="203"/>
      <c r="J224" s="203"/>
      <c r="K224" s="207"/>
      <c r="L224" s="208"/>
      <c r="M224" s="203"/>
      <c r="N224" s="203"/>
      <c r="O224" s="203"/>
    </row>
    <row r="225" ht="12.0" customHeight="1">
      <c r="A225" s="199"/>
      <c r="B225" s="200"/>
      <c r="C225" s="201"/>
      <c r="D225" s="202"/>
      <c r="E225" s="203"/>
      <c r="F225" s="203"/>
      <c r="G225" s="203"/>
      <c r="H225" s="203"/>
      <c r="I225" s="203"/>
      <c r="J225" s="203"/>
      <c r="K225" s="207"/>
      <c r="L225" s="208"/>
      <c r="M225" s="203"/>
      <c r="N225" s="203"/>
      <c r="O225" s="203"/>
    </row>
    <row r="226" ht="12.0" customHeight="1">
      <c r="A226" s="199"/>
      <c r="B226" s="200"/>
      <c r="C226" s="201"/>
      <c r="D226" s="202"/>
      <c r="E226" s="203"/>
      <c r="F226" s="203"/>
      <c r="G226" s="203"/>
      <c r="H226" s="203"/>
      <c r="I226" s="203"/>
      <c r="J226" s="203"/>
      <c r="K226" s="207"/>
      <c r="L226" s="208"/>
      <c r="M226" s="203"/>
      <c r="N226" s="203"/>
      <c r="O226" s="203"/>
    </row>
    <row r="227" ht="12.0" customHeight="1">
      <c r="A227" s="199"/>
      <c r="B227" s="200"/>
      <c r="C227" s="201"/>
      <c r="D227" s="202"/>
      <c r="E227" s="203"/>
      <c r="F227" s="203"/>
      <c r="G227" s="203"/>
      <c r="H227" s="203"/>
      <c r="I227" s="203"/>
      <c r="J227" s="203"/>
      <c r="K227" s="207"/>
      <c r="L227" s="208"/>
      <c r="M227" s="203"/>
      <c r="N227" s="203"/>
      <c r="O227" s="203"/>
    </row>
    <row r="228" ht="12.0" customHeight="1">
      <c r="A228" s="199"/>
      <c r="B228" s="200"/>
      <c r="C228" s="201"/>
      <c r="D228" s="202"/>
      <c r="E228" s="203"/>
      <c r="F228" s="203"/>
      <c r="G228" s="203"/>
      <c r="H228" s="203"/>
      <c r="I228" s="203"/>
      <c r="J228" s="203"/>
      <c r="K228" s="207"/>
      <c r="L228" s="208"/>
      <c r="M228" s="203"/>
      <c r="N228" s="203"/>
      <c r="O228" s="203"/>
    </row>
    <row r="229" ht="12.0" customHeight="1">
      <c r="A229" s="199"/>
      <c r="B229" s="200"/>
      <c r="C229" s="201"/>
      <c r="D229" s="202"/>
      <c r="E229" s="203"/>
      <c r="F229" s="203"/>
      <c r="G229" s="203"/>
      <c r="H229" s="203"/>
      <c r="I229" s="203"/>
      <c r="J229" s="203"/>
      <c r="K229" s="207"/>
      <c r="L229" s="208"/>
      <c r="M229" s="203"/>
      <c r="N229" s="203"/>
      <c r="O229" s="203"/>
    </row>
    <row r="230" ht="12.0" customHeight="1">
      <c r="A230" s="199"/>
      <c r="B230" s="200"/>
      <c r="C230" s="201"/>
      <c r="D230" s="202"/>
      <c r="E230" s="203"/>
      <c r="F230" s="203"/>
      <c r="G230" s="203"/>
      <c r="H230" s="203"/>
      <c r="I230" s="203"/>
      <c r="J230" s="203"/>
      <c r="K230" s="207"/>
      <c r="L230" s="208"/>
      <c r="M230" s="203"/>
      <c r="N230" s="203"/>
      <c r="O230" s="203"/>
    </row>
    <row r="231" ht="12.0" customHeight="1">
      <c r="A231" s="199"/>
      <c r="B231" s="200"/>
      <c r="C231" s="201"/>
      <c r="D231" s="202"/>
      <c r="E231" s="203"/>
      <c r="F231" s="203"/>
      <c r="G231" s="203"/>
      <c r="H231" s="203"/>
      <c r="I231" s="203"/>
      <c r="J231" s="203"/>
      <c r="K231" s="207"/>
      <c r="L231" s="208"/>
      <c r="M231" s="203"/>
      <c r="N231" s="203"/>
      <c r="O231" s="203"/>
    </row>
    <row r="232" ht="12.0" customHeight="1">
      <c r="A232" s="199"/>
      <c r="B232" s="200"/>
      <c r="C232" s="201"/>
      <c r="D232" s="202"/>
      <c r="E232" s="203"/>
      <c r="F232" s="203"/>
      <c r="G232" s="203"/>
      <c r="H232" s="203"/>
      <c r="I232" s="203"/>
      <c r="J232" s="203"/>
      <c r="K232" s="207"/>
      <c r="L232" s="208"/>
      <c r="M232" s="203"/>
      <c r="N232" s="203"/>
      <c r="O232" s="203"/>
    </row>
    <row r="233" ht="12.0" customHeight="1">
      <c r="A233" s="199"/>
      <c r="B233" s="200"/>
      <c r="C233" s="201"/>
      <c r="D233" s="202"/>
      <c r="E233" s="203"/>
      <c r="F233" s="203"/>
      <c r="G233" s="203"/>
      <c r="H233" s="203"/>
      <c r="I233" s="203"/>
      <c r="J233" s="203"/>
      <c r="K233" s="207"/>
      <c r="L233" s="208"/>
      <c r="M233" s="203"/>
      <c r="N233" s="203"/>
      <c r="O233" s="203"/>
    </row>
    <row r="234" ht="12.0" customHeight="1">
      <c r="A234" s="199"/>
      <c r="B234" s="200"/>
      <c r="C234" s="201"/>
      <c r="D234" s="202"/>
      <c r="E234" s="203"/>
      <c r="F234" s="203"/>
      <c r="G234" s="203"/>
      <c r="H234" s="203"/>
      <c r="I234" s="203"/>
      <c r="J234" s="203"/>
      <c r="K234" s="207"/>
      <c r="L234" s="208"/>
      <c r="M234" s="203"/>
      <c r="N234" s="203"/>
      <c r="O234" s="203"/>
    </row>
    <row r="235" ht="12.0" customHeight="1">
      <c r="A235" s="199"/>
      <c r="B235" s="200"/>
      <c r="C235" s="201"/>
      <c r="D235" s="202"/>
      <c r="E235" s="203"/>
      <c r="F235" s="203"/>
      <c r="G235" s="203"/>
      <c r="H235" s="203"/>
      <c r="I235" s="203"/>
      <c r="J235" s="203"/>
      <c r="K235" s="207"/>
      <c r="L235" s="208"/>
      <c r="M235" s="203"/>
      <c r="N235" s="203"/>
      <c r="O235" s="203"/>
    </row>
    <row r="236" ht="12.0" customHeight="1">
      <c r="A236" s="199"/>
      <c r="B236" s="200"/>
      <c r="C236" s="201"/>
      <c r="D236" s="202"/>
      <c r="E236" s="203"/>
      <c r="F236" s="203"/>
      <c r="G236" s="203"/>
      <c r="H236" s="203"/>
      <c r="I236" s="203"/>
      <c r="J236" s="203"/>
      <c r="K236" s="207"/>
      <c r="L236" s="208"/>
      <c r="M236" s="203"/>
      <c r="N236" s="203"/>
      <c r="O236" s="203"/>
    </row>
    <row r="237" ht="12.0" customHeight="1">
      <c r="A237" s="199"/>
      <c r="B237" s="200"/>
      <c r="C237" s="201"/>
      <c r="D237" s="202"/>
      <c r="E237" s="203"/>
      <c r="F237" s="203"/>
      <c r="G237" s="203"/>
      <c r="H237" s="203"/>
      <c r="I237" s="203"/>
      <c r="J237" s="203"/>
      <c r="K237" s="207"/>
      <c r="L237" s="208"/>
      <c r="M237" s="203"/>
      <c r="N237" s="203"/>
      <c r="O237" s="203"/>
    </row>
    <row r="238" ht="12.0" customHeight="1">
      <c r="A238" s="199"/>
      <c r="B238" s="200"/>
      <c r="C238" s="201"/>
      <c r="D238" s="202"/>
      <c r="E238" s="203"/>
      <c r="F238" s="203"/>
      <c r="G238" s="203"/>
      <c r="H238" s="203"/>
      <c r="I238" s="203"/>
      <c r="J238" s="203"/>
      <c r="K238" s="207"/>
      <c r="L238" s="208"/>
      <c r="M238" s="203"/>
      <c r="N238" s="203"/>
      <c r="O238" s="203"/>
    </row>
    <row r="239" ht="12.0" customHeight="1">
      <c r="A239" s="199"/>
      <c r="B239" s="200"/>
      <c r="C239" s="201"/>
      <c r="D239" s="202"/>
      <c r="E239" s="203"/>
      <c r="F239" s="203"/>
      <c r="G239" s="203"/>
      <c r="H239" s="203"/>
      <c r="I239" s="203"/>
      <c r="J239" s="203"/>
      <c r="K239" s="207"/>
      <c r="L239" s="208"/>
      <c r="M239" s="203"/>
      <c r="N239" s="203"/>
      <c r="O239" s="203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29"/>
    <col customWidth="1" min="2" max="2" width="7.43"/>
    <col customWidth="1" min="3" max="3" width="6.43"/>
    <col customWidth="1" min="4" max="4" width="9.14"/>
    <col customWidth="1" min="5" max="5" width="7.43"/>
    <col customWidth="1" min="6" max="6" width="12.71"/>
    <col customWidth="1" min="7" max="7" width="6.71"/>
    <col customWidth="1" min="8" max="8" width="11.43"/>
    <col customWidth="1" min="10" max="10" width="16.0"/>
    <col customWidth="1" min="11" max="11" width="14.71"/>
    <col customWidth="1" min="12" max="12" width="15.14"/>
    <col customWidth="1" min="13" max="13" width="8.0"/>
    <col customWidth="1" min="14" max="14" width="7.86"/>
    <col customWidth="1" min="15" max="15" width="4.0"/>
    <col customWidth="1" min="16" max="28" width="10.0"/>
  </cols>
  <sheetData>
    <row r="1" ht="12.75" customHeight="1">
      <c r="A1" s="243"/>
      <c r="B1" s="244"/>
      <c r="C1" s="244"/>
      <c r="D1" s="244"/>
      <c r="E1" s="244"/>
      <c r="F1" s="244"/>
      <c r="G1" s="10"/>
      <c r="H1" s="245"/>
      <c r="I1" s="246" t="s">
        <v>1</v>
      </c>
      <c r="J1" s="205" t="s">
        <v>88</v>
      </c>
      <c r="K1" s="206"/>
      <c r="L1" s="247"/>
      <c r="M1" s="244"/>
      <c r="N1" s="248"/>
      <c r="O1" s="10"/>
      <c r="P1" s="10"/>
    </row>
    <row r="2" ht="12.75" customHeight="1">
      <c r="A2" s="249"/>
      <c r="B2" s="250" t="s">
        <v>109</v>
      </c>
      <c r="C2" s="251"/>
      <c r="D2" s="251"/>
      <c r="E2" s="251"/>
      <c r="F2" s="252"/>
      <c r="G2" s="253" t="s">
        <v>110</v>
      </c>
      <c r="H2" s="254"/>
      <c r="I2" s="255" t="s">
        <v>111</v>
      </c>
      <c r="J2" s="255" t="s">
        <v>112</v>
      </c>
      <c r="K2" s="255" t="s">
        <v>110</v>
      </c>
      <c r="L2" s="256" t="s">
        <v>110</v>
      </c>
      <c r="M2" s="257" t="s">
        <v>113</v>
      </c>
      <c r="N2" s="258" t="s">
        <v>114</v>
      </c>
      <c r="O2" s="10"/>
      <c r="P2" s="10"/>
    </row>
    <row r="3" ht="12.75" customHeight="1">
      <c r="A3" s="259" t="s">
        <v>89</v>
      </c>
      <c r="B3" s="260" t="s">
        <v>8</v>
      </c>
      <c r="C3" s="261" t="s">
        <v>89</v>
      </c>
      <c r="D3" s="262" t="s">
        <v>114</v>
      </c>
      <c r="E3" s="262" t="s">
        <v>115</v>
      </c>
      <c r="F3" s="262" t="s">
        <v>114</v>
      </c>
      <c r="G3" s="262">
        <f>SUM(E3)</f>
        <v>0</v>
      </c>
      <c r="H3" s="263" t="s">
        <v>114</v>
      </c>
      <c r="I3" s="264"/>
      <c r="J3" s="264"/>
      <c r="K3" s="264" t="s">
        <v>89</v>
      </c>
      <c r="L3" s="265" t="s">
        <v>116</v>
      </c>
      <c r="M3" s="262" t="s">
        <v>117</v>
      </c>
      <c r="N3" s="266" t="s">
        <v>117</v>
      </c>
      <c r="O3" s="10"/>
      <c r="P3" s="10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</row>
    <row r="4" ht="12.75" customHeight="1">
      <c r="A4" s="267"/>
      <c r="B4" s="268"/>
      <c r="C4" s="224"/>
      <c r="D4" s="224"/>
      <c r="E4" s="224"/>
      <c r="F4" s="222"/>
      <c r="G4" s="224"/>
      <c r="H4" s="269"/>
      <c r="I4" s="222"/>
      <c r="J4" s="222"/>
      <c r="K4" s="222"/>
      <c r="L4" s="270"/>
      <c r="M4" s="224"/>
      <c r="N4" s="269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</row>
    <row r="5" ht="12.75" customHeight="1">
      <c r="A5" s="267" t="s">
        <v>118</v>
      </c>
      <c r="B5" s="271">
        <v>44317.0</v>
      </c>
      <c r="C5" s="272">
        <v>173.0</v>
      </c>
      <c r="D5" s="272">
        <v>1548.73</v>
      </c>
      <c r="E5" s="272">
        <v>0.0</v>
      </c>
      <c r="F5" s="221" t="str">
        <f t="shared" ref="F5:F37" si="1">IF(C5=0,"",((C5*D5)-K5)/E5)</f>
        <v>#DIV/0!</v>
      </c>
      <c r="G5" s="232">
        <f t="shared" ref="G5:G37" si="2">C5+E5</f>
        <v>173</v>
      </c>
      <c r="H5" s="273">
        <f t="shared" ref="H5:H37" si="3">IF(K5=0,"",K5/G5)</f>
        <v>1482.890173</v>
      </c>
      <c r="I5" s="219">
        <v>162360.0</v>
      </c>
      <c r="J5" s="219">
        <v>94180.0</v>
      </c>
      <c r="K5" s="221">
        <f t="shared" ref="K5:K37" si="4">I5+J5</f>
        <v>256540</v>
      </c>
      <c r="L5" s="274">
        <f t="shared" ref="L5:L6" si="5">L4+K5</f>
        <v>256540</v>
      </c>
      <c r="M5" s="224">
        <f t="shared" ref="M5:M37" si="6">M4+G5</f>
        <v>173</v>
      </c>
      <c r="N5" s="273">
        <f t="shared" ref="N5:N37" si="7">L5/M5</f>
        <v>1482.890173</v>
      </c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</row>
    <row r="6" ht="12.75" customHeight="1">
      <c r="A6" s="267" t="s">
        <v>102</v>
      </c>
      <c r="B6" s="271">
        <v>44318.0</v>
      </c>
      <c r="C6" s="272">
        <v>196.0</v>
      </c>
      <c r="D6" s="272">
        <v>1471.22</v>
      </c>
      <c r="E6" s="272">
        <v>0.0</v>
      </c>
      <c r="F6" s="221" t="str">
        <f t="shared" si="1"/>
        <v>#DIV/0!</v>
      </c>
      <c r="G6" s="232">
        <f t="shared" si="2"/>
        <v>196</v>
      </c>
      <c r="H6" s="273">
        <f t="shared" si="3"/>
        <v>1471.22449</v>
      </c>
      <c r="I6" s="219">
        <v>95250.0</v>
      </c>
      <c r="J6" s="219">
        <v>193110.0</v>
      </c>
      <c r="K6" s="221">
        <f t="shared" si="4"/>
        <v>288360</v>
      </c>
      <c r="L6" s="274">
        <f t="shared" si="5"/>
        <v>544900</v>
      </c>
      <c r="M6" s="224">
        <f t="shared" si="6"/>
        <v>369</v>
      </c>
      <c r="N6" s="273">
        <f t="shared" si="7"/>
        <v>1476.693767</v>
      </c>
      <c r="O6" s="275"/>
      <c r="P6" s="276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</row>
    <row r="7" ht="12.75" customHeight="1">
      <c r="A7" s="267" t="s">
        <v>103</v>
      </c>
      <c r="B7" s="271">
        <v>44319.0</v>
      </c>
      <c r="C7" s="277">
        <v>47.0</v>
      </c>
      <c r="D7" s="278">
        <v>1385.74</v>
      </c>
      <c r="E7" s="224"/>
      <c r="F7" s="221" t="str">
        <f t="shared" si="1"/>
        <v>#DIV/0!</v>
      </c>
      <c r="G7" s="224">
        <f t="shared" si="2"/>
        <v>47</v>
      </c>
      <c r="H7" s="273">
        <f t="shared" si="3"/>
        <v>1385.744681</v>
      </c>
      <c r="I7" s="226">
        <v>17400.0</v>
      </c>
      <c r="J7" s="226">
        <v>47730.0</v>
      </c>
      <c r="K7" s="222">
        <f t="shared" si="4"/>
        <v>65130</v>
      </c>
      <c r="L7" s="270">
        <f>SUM(L6+K7)</f>
        <v>610030</v>
      </c>
      <c r="M7" s="224">
        <f t="shared" si="6"/>
        <v>416</v>
      </c>
      <c r="N7" s="269">
        <f t="shared" si="7"/>
        <v>1466.418269</v>
      </c>
      <c r="O7" s="275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</row>
    <row r="8" ht="12.75" customHeight="1">
      <c r="A8" s="267" t="s">
        <v>104</v>
      </c>
      <c r="B8" s="271">
        <v>44320.0</v>
      </c>
      <c r="C8" s="278">
        <v>41.0</v>
      </c>
      <c r="D8" s="278">
        <v>1084.95</v>
      </c>
      <c r="E8" s="224"/>
      <c r="F8" s="221" t="str">
        <f t="shared" si="1"/>
        <v>#DIV/0!</v>
      </c>
      <c r="G8" s="224">
        <f t="shared" si="2"/>
        <v>41</v>
      </c>
      <c r="H8" s="273">
        <f t="shared" si="3"/>
        <v>929.5121951</v>
      </c>
      <c r="I8" s="226">
        <v>8340.0</v>
      </c>
      <c r="J8" s="226">
        <v>29770.0</v>
      </c>
      <c r="K8" s="222">
        <f t="shared" si="4"/>
        <v>38110</v>
      </c>
      <c r="L8" s="270">
        <f t="shared" ref="L8:L37" si="8">L7+K8</f>
        <v>648140</v>
      </c>
      <c r="M8" s="224">
        <f t="shared" si="6"/>
        <v>457</v>
      </c>
      <c r="N8" s="269">
        <f t="shared" si="7"/>
        <v>1418.249453</v>
      </c>
      <c r="O8" s="275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</row>
    <row r="9" ht="12.75" customHeight="1">
      <c r="A9" s="267" t="s">
        <v>119</v>
      </c>
      <c r="B9" s="271">
        <v>44321.0</v>
      </c>
      <c r="C9" s="278">
        <v>43.0</v>
      </c>
      <c r="D9" s="278">
        <v>111.96</v>
      </c>
      <c r="E9" s="224"/>
      <c r="F9" s="221" t="str">
        <f t="shared" si="1"/>
        <v>#DIV/0!</v>
      </c>
      <c r="G9" s="224">
        <f t="shared" si="2"/>
        <v>43</v>
      </c>
      <c r="H9" s="273">
        <f t="shared" si="3"/>
        <v>1035.116279</v>
      </c>
      <c r="I9" s="226">
        <v>25130.0</v>
      </c>
      <c r="J9" s="226">
        <v>19380.0</v>
      </c>
      <c r="K9" s="222">
        <f t="shared" si="4"/>
        <v>44510</v>
      </c>
      <c r="L9" s="270">
        <f t="shared" si="8"/>
        <v>692650</v>
      </c>
      <c r="M9" s="224">
        <f t="shared" si="6"/>
        <v>500</v>
      </c>
      <c r="N9" s="269">
        <f t="shared" si="7"/>
        <v>1385.3</v>
      </c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</row>
    <row r="10" ht="12.75" customHeight="1">
      <c r="A10" s="267" t="s">
        <v>106</v>
      </c>
      <c r="B10" s="271">
        <v>44322.0</v>
      </c>
      <c r="C10" s="278">
        <v>51.0</v>
      </c>
      <c r="D10" s="278">
        <v>1137.84</v>
      </c>
      <c r="E10" s="224"/>
      <c r="F10" s="221" t="str">
        <f t="shared" si="1"/>
        <v>#DIV/0!</v>
      </c>
      <c r="G10" s="224">
        <f t="shared" si="2"/>
        <v>51</v>
      </c>
      <c r="H10" s="273">
        <f t="shared" si="3"/>
        <v>1072.941176</v>
      </c>
      <c r="I10" s="226">
        <v>20150.0</v>
      </c>
      <c r="J10" s="226">
        <v>34570.0</v>
      </c>
      <c r="K10" s="222">
        <f t="shared" si="4"/>
        <v>54720</v>
      </c>
      <c r="L10" s="270">
        <f t="shared" si="8"/>
        <v>747370</v>
      </c>
      <c r="M10" s="224">
        <f t="shared" si="6"/>
        <v>551</v>
      </c>
      <c r="N10" s="269">
        <f t="shared" si="7"/>
        <v>1356.388385</v>
      </c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8"/>
    </row>
    <row r="11" ht="12.75" customHeight="1">
      <c r="A11" s="279" t="s">
        <v>107</v>
      </c>
      <c r="B11" s="271">
        <v>44323.0</v>
      </c>
      <c r="C11" s="278">
        <v>69.0</v>
      </c>
      <c r="D11" s="278">
        <v>1340.51</v>
      </c>
      <c r="E11" s="224"/>
      <c r="F11" s="221" t="str">
        <f t="shared" si="1"/>
        <v>#DIV/0!</v>
      </c>
      <c r="G11" s="224">
        <f t="shared" si="2"/>
        <v>69</v>
      </c>
      <c r="H11" s="273">
        <f t="shared" si="3"/>
        <v>1308.768116</v>
      </c>
      <c r="I11" s="226">
        <v>53285.0</v>
      </c>
      <c r="J11" s="226">
        <v>37020.0</v>
      </c>
      <c r="K11" s="222">
        <f t="shared" si="4"/>
        <v>90305</v>
      </c>
      <c r="L11" s="270">
        <f t="shared" si="8"/>
        <v>837675</v>
      </c>
      <c r="M11" s="224">
        <f t="shared" si="6"/>
        <v>620</v>
      </c>
      <c r="N11" s="269">
        <f t="shared" si="7"/>
        <v>1351.08871</v>
      </c>
      <c r="O11" s="208"/>
      <c r="P11" s="208"/>
      <c r="Q11" s="208"/>
      <c r="R11" s="208"/>
      <c r="S11" s="208"/>
      <c r="T11" s="208"/>
      <c r="U11" s="208"/>
      <c r="V11" s="208"/>
      <c r="W11" s="208"/>
      <c r="X11" s="208"/>
      <c r="Y11" s="208"/>
      <c r="Z11" s="208"/>
      <c r="AA11" s="208"/>
      <c r="AB11" s="208"/>
    </row>
    <row r="12" ht="12.75" customHeight="1">
      <c r="A12" s="279" t="s">
        <v>101</v>
      </c>
      <c r="B12" s="271">
        <v>44324.0</v>
      </c>
      <c r="C12" s="278">
        <v>129.0</v>
      </c>
      <c r="D12" s="278">
        <v>1487.87</v>
      </c>
      <c r="E12" s="224"/>
      <c r="F12" s="221" t="str">
        <f t="shared" si="1"/>
        <v>#DIV/0!</v>
      </c>
      <c r="G12" s="224">
        <f t="shared" si="2"/>
        <v>129</v>
      </c>
      <c r="H12" s="273">
        <f t="shared" si="3"/>
        <v>1473.178295</v>
      </c>
      <c r="I12" s="226">
        <v>107130.0</v>
      </c>
      <c r="J12" s="226">
        <v>82910.0</v>
      </c>
      <c r="K12" s="222">
        <f t="shared" si="4"/>
        <v>190040</v>
      </c>
      <c r="L12" s="270">
        <f t="shared" si="8"/>
        <v>1027715</v>
      </c>
      <c r="M12" s="224">
        <f t="shared" si="6"/>
        <v>749</v>
      </c>
      <c r="N12" s="269">
        <f t="shared" si="7"/>
        <v>1372.116155</v>
      </c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</row>
    <row r="13" ht="12.75" customHeight="1">
      <c r="A13" s="279" t="s">
        <v>102</v>
      </c>
      <c r="B13" s="271">
        <v>44325.0</v>
      </c>
      <c r="C13" s="278">
        <v>206.0</v>
      </c>
      <c r="D13" s="278">
        <v>1476.0</v>
      </c>
      <c r="E13" s="224"/>
      <c r="F13" s="221" t="str">
        <f t="shared" si="1"/>
        <v>#DIV/0!</v>
      </c>
      <c r="G13" s="224">
        <f t="shared" si="2"/>
        <v>206</v>
      </c>
      <c r="H13" s="273">
        <f t="shared" si="3"/>
        <v>1476.262136</v>
      </c>
      <c r="I13" s="226">
        <v>116600.0</v>
      </c>
      <c r="J13" s="226">
        <v>187510.0</v>
      </c>
      <c r="K13" s="222">
        <f t="shared" si="4"/>
        <v>304110</v>
      </c>
      <c r="L13" s="270">
        <f t="shared" si="8"/>
        <v>1331825</v>
      </c>
      <c r="M13" s="224">
        <f t="shared" si="6"/>
        <v>955</v>
      </c>
      <c r="N13" s="269">
        <f t="shared" si="7"/>
        <v>1394.581152</v>
      </c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</row>
    <row r="14" ht="12.75" customHeight="1">
      <c r="A14" s="279" t="s">
        <v>103</v>
      </c>
      <c r="B14" s="271">
        <v>44326.0</v>
      </c>
      <c r="C14" s="278">
        <v>59.0</v>
      </c>
      <c r="D14" s="278">
        <v>1076.44</v>
      </c>
      <c r="E14" s="224"/>
      <c r="F14" s="221" t="str">
        <f t="shared" si="1"/>
        <v>#DIV/0!</v>
      </c>
      <c r="G14" s="224">
        <f t="shared" si="2"/>
        <v>59</v>
      </c>
      <c r="H14" s="273">
        <f t="shared" si="3"/>
        <v>1076.440678</v>
      </c>
      <c r="I14" s="226">
        <v>34150.0</v>
      </c>
      <c r="J14" s="226">
        <v>29360.0</v>
      </c>
      <c r="K14" s="222">
        <f t="shared" si="4"/>
        <v>63510</v>
      </c>
      <c r="L14" s="270">
        <f t="shared" si="8"/>
        <v>1395335</v>
      </c>
      <c r="M14" s="224">
        <f t="shared" si="6"/>
        <v>1014</v>
      </c>
      <c r="N14" s="269">
        <f t="shared" si="7"/>
        <v>1376.07002</v>
      </c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  <c r="AA14" s="208"/>
      <c r="AB14" s="208"/>
    </row>
    <row r="15" ht="12.75" customHeight="1">
      <c r="A15" s="279" t="s">
        <v>104</v>
      </c>
      <c r="B15" s="271">
        <v>44327.0</v>
      </c>
      <c r="C15" s="278">
        <v>35.0</v>
      </c>
      <c r="D15" s="278">
        <v>1177.14</v>
      </c>
      <c r="E15" s="224"/>
      <c r="F15" s="221" t="str">
        <f t="shared" si="1"/>
        <v>#DIV/0!</v>
      </c>
      <c r="G15" s="224">
        <f t="shared" si="2"/>
        <v>35</v>
      </c>
      <c r="H15" s="273">
        <f t="shared" si="3"/>
        <v>1023.142857</v>
      </c>
      <c r="I15" s="226">
        <v>12320.0</v>
      </c>
      <c r="J15" s="226">
        <v>23490.0</v>
      </c>
      <c r="K15" s="222">
        <f t="shared" si="4"/>
        <v>35810</v>
      </c>
      <c r="L15" s="270">
        <f t="shared" si="8"/>
        <v>1431145</v>
      </c>
      <c r="M15" s="224">
        <f t="shared" si="6"/>
        <v>1049</v>
      </c>
      <c r="N15" s="269">
        <f t="shared" si="7"/>
        <v>1364.294566</v>
      </c>
      <c r="O15" s="208"/>
      <c r="P15" s="208"/>
      <c r="Q15" s="208"/>
      <c r="R15" s="208"/>
      <c r="S15" s="208"/>
      <c r="T15" s="208"/>
      <c r="U15" s="208"/>
      <c r="V15" s="208"/>
      <c r="W15" s="208"/>
      <c r="X15" s="208"/>
      <c r="Y15" s="208"/>
      <c r="Z15" s="208"/>
      <c r="AA15" s="208"/>
      <c r="AB15" s="208"/>
    </row>
    <row r="16" ht="12.75" customHeight="1">
      <c r="A16" s="279" t="s">
        <v>119</v>
      </c>
      <c r="B16" s="271">
        <v>44328.0</v>
      </c>
      <c r="C16" s="278">
        <v>54.0</v>
      </c>
      <c r="D16" s="278">
        <v>1138.15</v>
      </c>
      <c r="E16" s="224"/>
      <c r="F16" s="221" t="str">
        <f t="shared" si="1"/>
        <v>#DIV/0!</v>
      </c>
      <c r="G16" s="224">
        <f t="shared" si="2"/>
        <v>54</v>
      </c>
      <c r="H16" s="273">
        <f t="shared" si="3"/>
        <v>1076.296296</v>
      </c>
      <c r="I16" s="226">
        <v>26845.0</v>
      </c>
      <c r="J16" s="226">
        <v>31275.0</v>
      </c>
      <c r="K16" s="222">
        <f t="shared" si="4"/>
        <v>58120</v>
      </c>
      <c r="L16" s="270">
        <f t="shared" si="8"/>
        <v>1489265</v>
      </c>
      <c r="M16" s="224">
        <f t="shared" si="6"/>
        <v>1103</v>
      </c>
      <c r="N16" s="269">
        <f t="shared" si="7"/>
        <v>1350.194923</v>
      </c>
      <c r="O16" s="208"/>
      <c r="P16" s="208"/>
      <c r="Q16" s="208"/>
      <c r="R16" s="208"/>
      <c r="S16" s="208"/>
      <c r="T16" s="208"/>
      <c r="U16" s="208"/>
      <c r="V16" s="208"/>
      <c r="W16" s="208"/>
      <c r="X16" s="208"/>
      <c r="Y16" s="208"/>
      <c r="Z16" s="208"/>
      <c r="AA16" s="208"/>
      <c r="AB16" s="208"/>
    </row>
    <row r="17" ht="12.75" customHeight="1">
      <c r="A17" s="279" t="s">
        <v>106</v>
      </c>
      <c r="B17" s="271">
        <v>44329.0</v>
      </c>
      <c r="C17" s="278">
        <v>70.0</v>
      </c>
      <c r="D17" s="278">
        <v>1316.43</v>
      </c>
      <c r="E17" s="224"/>
      <c r="F17" s="221" t="str">
        <f t="shared" si="1"/>
        <v>#DIV/0!</v>
      </c>
      <c r="G17" s="224">
        <f t="shared" si="2"/>
        <v>70</v>
      </c>
      <c r="H17" s="273">
        <f t="shared" si="3"/>
        <v>1316.428571</v>
      </c>
      <c r="I17" s="226">
        <v>31790.0</v>
      </c>
      <c r="J17" s="226">
        <v>60360.0</v>
      </c>
      <c r="K17" s="222">
        <f t="shared" si="4"/>
        <v>92150</v>
      </c>
      <c r="L17" s="270">
        <f t="shared" si="8"/>
        <v>1581415</v>
      </c>
      <c r="M17" s="224">
        <f t="shared" si="6"/>
        <v>1173</v>
      </c>
      <c r="N17" s="269">
        <f t="shared" si="7"/>
        <v>1348.179881</v>
      </c>
      <c r="O17" s="208"/>
      <c r="P17" s="208"/>
      <c r="Q17" s="208"/>
      <c r="R17" s="208"/>
      <c r="S17" s="208"/>
      <c r="T17" s="208"/>
      <c r="U17" s="208"/>
      <c r="V17" s="208"/>
      <c r="W17" s="208"/>
      <c r="X17" s="208"/>
      <c r="Y17" s="208"/>
      <c r="Z17" s="208"/>
      <c r="AA17" s="208"/>
      <c r="AB17" s="208"/>
    </row>
    <row r="18" ht="12.75" customHeight="1">
      <c r="A18" s="279" t="s">
        <v>107</v>
      </c>
      <c r="B18" s="271">
        <v>44330.0</v>
      </c>
      <c r="C18" s="278">
        <v>60.0</v>
      </c>
      <c r="D18" s="278">
        <v>1368.92</v>
      </c>
      <c r="E18" s="224"/>
      <c r="F18" s="221" t="str">
        <f t="shared" si="1"/>
        <v>#DIV/0!</v>
      </c>
      <c r="G18" s="224">
        <f t="shared" si="2"/>
        <v>60</v>
      </c>
      <c r="H18" s="273">
        <f t="shared" si="3"/>
        <v>1368.916667</v>
      </c>
      <c r="I18" s="226">
        <v>29570.0</v>
      </c>
      <c r="J18" s="226">
        <v>52565.0</v>
      </c>
      <c r="K18" s="222">
        <f t="shared" si="4"/>
        <v>82135</v>
      </c>
      <c r="L18" s="270">
        <f t="shared" si="8"/>
        <v>1663550</v>
      </c>
      <c r="M18" s="224">
        <f t="shared" si="6"/>
        <v>1233</v>
      </c>
      <c r="N18" s="269">
        <f t="shared" si="7"/>
        <v>1349.18897</v>
      </c>
      <c r="O18" s="208"/>
      <c r="P18" s="208"/>
      <c r="Q18" s="208"/>
      <c r="R18" s="208"/>
      <c r="S18" s="208"/>
      <c r="T18" s="208"/>
      <c r="U18" s="208"/>
      <c r="V18" s="208"/>
      <c r="W18" s="208"/>
      <c r="X18" s="208"/>
      <c r="Y18" s="208"/>
      <c r="Z18" s="208"/>
      <c r="AA18" s="208"/>
      <c r="AB18" s="208"/>
    </row>
    <row r="19" ht="12.75" customHeight="1">
      <c r="A19" s="279" t="s">
        <v>118</v>
      </c>
      <c r="B19" s="271">
        <v>44331.0</v>
      </c>
      <c r="C19" s="278">
        <v>144.0</v>
      </c>
      <c r="D19" s="278">
        <v>1667.29</v>
      </c>
      <c r="E19" s="224"/>
      <c r="F19" s="221" t="str">
        <f t="shared" si="1"/>
        <v>#DIV/0!</v>
      </c>
      <c r="G19" s="224">
        <f t="shared" si="2"/>
        <v>144</v>
      </c>
      <c r="H19" s="273">
        <f t="shared" si="3"/>
        <v>1667.291667</v>
      </c>
      <c r="I19" s="226">
        <v>112990.0</v>
      </c>
      <c r="J19" s="226">
        <v>127100.0</v>
      </c>
      <c r="K19" s="222">
        <f t="shared" si="4"/>
        <v>240090</v>
      </c>
      <c r="L19" s="270">
        <f t="shared" si="8"/>
        <v>1903640</v>
      </c>
      <c r="M19" s="224">
        <f t="shared" si="6"/>
        <v>1377</v>
      </c>
      <c r="N19" s="269">
        <f t="shared" si="7"/>
        <v>1382.454611</v>
      </c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208"/>
      <c r="Z19" s="208"/>
      <c r="AA19" s="208"/>
      <c r="AB19" s="208"/>
    </row>
    <row r="20" ht="12.75" customHeight="1">
      <c r="A20" s="279" t="s">
        <v>102</v>
      </c>
      <c r="B20" s="271">
        <v>44332.0</v>
      </c>
      <c r="C20" s="278">
        <v>177.0</v>
      </c>
      <c r="D20" s="278">
        <v>1464.07</v>
      </c>
      <c r="E20" s="224"/>
      <c r="F20" s="221" t="str">
        <f t="shared" si="1"/>
        <v>#DIV/0!</v>
      </c>
      <c r="G20" s="224">
        <f t="shared" si="2"/>
        <v>177</v>
      </c>
      <c r="H20" s="273">
        <f t="shared" si="3"/>
        <v>1464.067797</v>
      </c>
      <c r="I20" s="226">
        <v>87320.0</v>
      </c>
      <c r="J20" s="226">
        <v>171820.0</v>
      </c>
      <c r="K20" s="222">
        <f t="shared" si="4"/>
        <v>259140</v>
      </c>
      <c r="L20" s="270">
        <f t="shared" si="8"/>
        <v>2162780</v>
      </c>
      <c r="M20" s="224">
        <f t="shared" si="6"/>
        <v>1554</v>
      </c>
      <c r="N20" s="269">
        <f t="shared" si="7"/>
        <v>1391.750322</v>
      </c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</row>
    <row r="21" ht="12.75" customHeight="1">
      <c r="A21" s="279" t="s">
        <v>103</v>
      </c>
      <c r="B21" s="271">
        <v>44333.0</v>
      </c>
      <c r="C21" s="278">
        <v>41.0</v>
      </c>
      <c r="D21" s="278">
        <v>1083.0</v>
      </c>
      <c r="E21" s="224"/>
      <c r="F21" s="221" t="str">
        <f t="shared" si="1"/>
        <v>#DIV/0!</v>
      </c>
      <c r="G21" s="224">
        <f t="shared" si="2"/>
        <v>41</v>
      </c>
      <c r="H21" s="273">
        <f t="shared" si="3"/>
        <v>1083.902683</v>
      </c>
      <c r="I21" s="226">
        <v>15100.01</v>
      </c>
      <c r="J21" s="226">
        <v>29340.0</v>
      </c>
      <c r="K21" s="222">
        <f t="shared" si="4"/>
        <v>44440.01</v>
      </c>
      <c r="L21" s="270">
        <f t="shared" si="8"/>
        <v>2207220.01</v>
      </c>
      <c r="M21" s="224">
        <f t="shared" si="6"/>
        <v>1595</v>
      </c>
      <c r="N21" s="269">
        <f t="shared" si="7"/>
        <v>1383.836997</v>
      </c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208"/>
      <c r="AB21" s="208"/>
    </row>
    <row r="22" ht="12.75" customHeight="1">
      <c r="A22" s="279" t="s">
        <v>104</v>
      </c>
      <c r="B22" s="271">
        <v>44334.0</v>
      </c>
      <c r="C22" s="278">
        <v>71.0</v>
      </c>
      <c r="D22" s="278">
        <v>1299.17</v>
      </c>
      <c r="E22" s="224"/>
      <c r="F22" s="221" t="str">
        <f t="shared" si="1"/>
        <v>#DIV/0!</v>
      </c>
      <c r="G22" s="224">
        <f t="shared" si="2"/>
        <v>71</v>
      </c>
      <c r="H22" s="273">
        <f t="shared" si="3"/>
        <v>1271.985915</v>
      </c>
      <c r="I22" s="226">
        <v>29530.0</v>
      </c>
      <c r="J22" s="226">
        <v>60781.0</v>
      </c>
      <c r="K22" s="222">
        <f t="shared" si="4"/>
        <v>90311</v>
      </c>
      <c r="L22" s="270">
        <f t="shared" si="8"/>
        <v>2297531.01</v>
      </c>
      <c r="M22" s="224">
        <f t="shared" si="6"/>
        <v>1666</v>
      </c>
      <c r="N22" s="269">
        <f t="shared" si="7"/>
        <v>1379.070234</v>
      </c>
      <c r="O22" s="208"/>
      <c r="P22" s="208"/>
      <c r="Q22" s="208"/>
      <c r="R22" s="208"/>
      <c r="S22" s="208"/>
      <c r="T22" s="208"/>
      <c r="U22" s="208"/>
      <c r="V22" s="208"/>
      <c r="W22" s="208"/>
      <c r="X22" s="208"/>
      <c r="Y22" s="208"/>
      <c r="Z22" s="208"/>
      <c r="AA22" s="208"/>
      <c r="AB22" s="208"/>
    </row>
    <row r="23" ht="12.75" customHeight="1">
      <c r="A23" s="279" t="s">
        <v>119</v>
      </c>
      <c r="B23" s="271">
        <v>44335.0</v>
      </c>
      <c r="C23" s="278">
        <v>42.0</v>
      </c>
      <c r="D23" s="278">
        <v>1175.95</v>
      </c>
      <c r="E23" s="224"/>
      <c r="F23" s="221" t="str">
        <f t="shared" si="1"/>
        <v>#DIV/0!</v>
      </c>
      <c r="G23" s="224">
        <f t="shared" si="2"/>
        <v>42</v>
      </c>
      <c r="H23" s="273">
        <f t="shared" si="3"/>
        <v>1029.761905</v>
      </c>
      <c r="I23" s="226">
        <v>15750.0</v>
      </c>
      <c r="J23" s="226">
        <v>27500.0</v>
      </c>
      <c r="K23" s="222">
        <f t="shared" si="4"/>
        <v>43250</v>
      </c>
      <c r="L23" s="270">
        <f t="shared" si="8"/>
        <v>2340781.01</v>
      </c>
      <c r="M23" s="224">
        <f t="shared" si="6"/>
        <v>1708</v>
      </c>
      <c r="N23" s="269">
        <f t="shared" si="7"/>
        <v>1370.480685</v>
      </c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</row>
    <row r="24" ht="12.75" customHeight="1">
      <c r="A24" s="279" t="s">
        <v>106</v>
      </c>
      <c r="B24" s="271">
        <v>44336.0</v>
      </c>
      <c r="C24" s="278">
        <v>49.0</v>
      </c>
      <c r="D24" s="278">
        <v>1201.63</v>
      </c>
      <c r="E24" s="224"/>
      <c r="F24" s="221" t="str">
        <f t="shared" si="1"/>
        <v>#DIV/0!</v>
      </c>
      <c r="G24" s="224">
        <f t="shared" si="2"/>
        <v>49</v>
      </c>
      <c r="H24" s="273">
        <f t="shared" si="3"/>
        <v>1104.897959</v>
      </c>
      <c r="I24" s="226">
        <v>21360.0</v>
      </c>
      <c r="J24" s="226">
        <v>32780.0</v>
      </c>
      <c r="K24" s="222">
        <f t="shared" si="4"/>
        <v>54140</v>
      </c>
      <c r="L24" s="270">
        <f t="shared" si="8"/>
        <v>2394921.01</v>
      </c>
      <c r="M24" s="224">
        <f t="shared" si="6"/>
        <v>1757</v>
      </c>
      <c r="N24" s="269">
        <f t="shared" si="7"/>
        <v>1363.073995</v>
      </c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</row>
    <row r="25" ht="12.75" customHeight="1">
      <c r="A25" s="279" t="s">
        <v>107</v>
      </c>
      <c r="B25" s="271">
        <v>44337.0</v>
      </c>
      <c r="C25" s="278">
        <v>42.0</v>
      </c>
      <c r="D25" s="278">
        <v>1421.79</v>
      </c>
      <c r="E25" s="224"/>
      <c r="F25" s="221" t="str">
        <f t="shared" si="1"/>
        <v>#DIV/0!</v>
      </c>
      <c r="G25" s="224">
        <f t="shared" si="2"/>
        <v>42</v>
      </c>
      <c r="H25" s="273">
        <f t="shared" si="3"/>
        <v>1421.785714</v>
      </c>
      <c r="I25" s="226">
        <v>24275.0</v>
      </c>
      <c r="J25" s="226">
        <v>35440.0</v>
      </c>
      <c r="K25" s="222">
        <f t="shared" si="4"/>
        <v>59715</v>
      </c>
      <c r="L25" s="270">
        <f t="shared" si="8"/>
        <v>2454636.01</v>
      </c>
      <c r="M25" s="224">
        <f t="shared" si="6"/>
        <v>1799</v>
      </c>
      <c r="N25" s="269">
        <f t="shared" si="7"/>
        <v>1364.444697</v>
      </c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208"/>
      <c r="Z25" s="208"/>
      <c r="AA25" s="208"/>
      <c r="AB25" s="208"/>
    </row>
    <row r="26" ht="12.75" customHeight="1">
      <c r="A26" s="279" t="s">
        <v>118</v>
      </c>
      <c r="B26" s="271">
        <v>44338.0</v>
      </c>
      <c r="C26" s="224"/>
      <c r="D26" s="224"/>
      <c r="E26" s="224"/>
      <c r="F26" s="221" t="str">
        <f t="shared" si="1"/>
        <v/>
      </c>
      <c r="G26" s="224">
        <f t="shared" si="2"/>
        <v>0</v>
      </c>
      <c r="H26" s="273" t="str">
        <f t="shared" si="3"/>
        <v>#DIV/0!</v>
      </c>
      <c r="I26" s="226">
        <v>8300.0</v>
      </c>
      <c r="J26" s="226">
        <v>8550.0</v>
      </c>
      <c r="K26" s="222">
        <f t="shared" si="4"/>
        <v>16850</v>
      </c>
      <c r="L26" s="270">
        <f t="shared" si="8"/>
        <v>2471486.01</v>
      </c>
      <c r="M26" s="224">
        <f t="shared" si="6"/>
        <v>1799</v>
      </c>
      <c r="N26" s="269">
        <f t="shared" si="7"/>
        <v>1373.811012</v>
      </c>
      <c r="O26" s="208"/>
      <c r="P26" s="208"/>
      <c r="Q26" s="208"/>
      <c r="R26" s="208"/>
      <c r="S26" s="208"/>
      <c r="T26" s="208"/>
      <c r="U26" s="208"/>
      <c r="V26" s="208"/>
      <c r="W26" s="208"/>
      <c r="X26" s="208"/>
      <c r="Y26" s="208"/>
      <c r="Z26" s="208"/>
      <c r="AA26" s="208"/>
      <c r="AB26" s="208"/>
    </row>
    <row r="27" ht="12.75" customHeight="1">
      <c r="A27" s="279" t="s">
        <v>102</v>
      </c>
      <c r="B27" s="271">
        <v>44339.0</v>
      </c>
      <c r="C27" s="224"/>
      <c r="D27" s="224"/>
      <c r="E27" s="224"/>
      <c r="F27" s="221" t="str">
        <f t="shared" si="1"/>
        <v/>
      </c>
      <c r="G27" s="224">
        <f t="shared" si="2"/>
        <v>0</v>
      </c>
      <c r="H27" s="273" t="str">
        <f t="shared" si="3"/>
        <v>#DIV/0!</v>
      </c>
      <c r="I27" s="226">
        <v>22920.0</v>
      </c>
      <c r="J27" s="226">
        <v>19270.0</v>
      </c>
      <c r="K27" s="222">
        <f t="shared" si="4"/>
        <v>42190</v>
      </c>
      <c r="L27" s="270">
        <f t="shared" si="8"/>
        <v>2513676.01</v>
      </c>
      <c r="M27" s="224">
        <f t="shared" si="6"/>
        <v>1799</v>
      </c>
      <c r="N27" s="269">
        <f t="shared" si="7"/>
        <v>1397.262929</v>
      </c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</row>
    <row r="28" ht="12.75" customHeight="1">
      <c r="A28" s="279" t="s">
        <v>103</v>
      </c>
      <c r="B28" s="271">
        <v>44340.0</v>
      </c>
      <c r="C28" s="232"/>
      <c r="D28" s="232"/>
      <c r="E28" s="232"/>
      <c r="F28" s="221" t="str">
        <f t="shared" si="1"/>
        <v/>
      </c>
      <c r="G28" s="232">
        <f t="shared" si="2"/>
        <v>0</v>
      </c>
      <c r="H28" s="273" t="str">
        <f t="shared" si="3"/>
        <v>#DIV/0!</v>
      </c>
      <c r="I28" s="219">
        <v>0.0</v>
      </c>
      <c r="J28" s="219">
        <v>4280.0</v>
      </c>
      <c r="K28" s="221">
        <f t="shared" si="4"/>
        <v>4280</v>
      </c>
      <c r="L28" s="274">
        <f t="shared" si="8"/>
        <v>2517956.01</v>
      </c>
      <c r="M28" s="232">
        <f t="shared" si="6"/>
        <v>1799</v>
      </c>
      <c r="N28" s="269">
        <f t="shared" si="7"/>
        <v>1399.642029</v>
      </c>
      <c r="O28" s="280"/>
      <c r="P28" s="281"/>
      <c r="Q28" s="281"/>
      <c r="R28" s="281"/>
      <c r="S28" s="281"/>
      <c r="T28" s="281"/>
      <c r="U28" s="281"/>
      <c r="V28" s="281"/>
      <c r="W28" s="281"/>
      <c r="X28" s="281"/>
      <c r="Y28" s="281"/>
      <c r="Z28" s="281"/>
      <c r="AA28" s="281"/>
      <c r="AB28" s="281"/>
    </row>
    <row r="29" ht="12.75" customHeight="1">
      <c r="A29" s="279" t="s">
        <v>104</v>
      </c>
      <c r="B29" s="271">
        <v>44341.0</v>
      </c>
      <c r="C29" s="232"/>
      <c r="D29" s="232"/>
      <c r="E29" s="232"/>
      <c r="F29" s="221" t="str">
        <f t="shared" si="1"/>
        <v/>
      </c>
      <c r="G29" s="232">
        <f t="shared" si="2"/>
        <v>0</v>
      </c>
      <c r="H29" s="273" t="str">
        <f t="shared" si="3"/>
        <v>#DIV/0!</v>
      </c>
      <c r="I29" s="219">
        <v>21820.0</v>
      </c>
      <c r="J29" s="219">
        <v>21420.0</v>
      </c>
      <c r="K29" s="221">
        <f t="shared" si="4"/>
        <v>43240</v>
      </c>
      <c r="L29" s="274">
        <f t="shared" si="8"/>
        <v>2561196.01</v>
      </c>
      <c r="M29" s="232">
        <f t="shared" si="6"/>
        <v>1799</v>
      </c>
      <c r="N29" s="273">
        <f t="shared" si="7"/>
        <v>1423.677604</v>
      </c>
      <c r="O29" s="280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281"/>
      <c r="AA29" s="281"/>
      <c r="AB29" s="281"/>
    </row>
    <row r="30" ht="12.75" customHeight="1">
      <c r="A30" s="279" t="s">
        <v>120</v>
      </c>
      <c r="B30" s="271">
        <v>44342.0</v>
      </c>
      <c r="C30" s="232"/>
      <c r="D30" s="232"/>
      <c r="E30" s="232"/>
      <c r="F30" s="221" t="str">
        <f t="shared" si="1"/>
        <v/>
      </c>
      <c r="G30" s="232">
        <f t="shared" si="2"/>
        <v>0</v>
      </c>
      <c r="H30" s="273" t="str">
        <f t="shared" si="3"/>
        <v>#DIV/0!</v>
      </c>
      <c r="I30" s="221"/>
      <c r="J30" s="219">
        <v>3000.0</v>
      </c>
      <c r="K30" s="221">
        <f t="shared" si="4"/>
        <v>3000</v>
      </c>
      <c r="L30" s="274">
        <f t="shared" si="8"/>
        <v>2564196.01</v>
      </c>
      <c r="M30" s="232">
        <f t="shared" si="6"/>
        <v>1799</v>
      </c>
      <c r="N30" s="273">
        <f t="shared" si="7"/>
        <v>1425.345197</v>
      </c>
      <c r="O30" s="282"/>
      <c r="P30" s="282"/>
      <c r="Q30" s="282"/>
      <c r="R30" s="282"/>
      <c r="S30" s="282"/>
      <c r="T30" s="282"/>
      <c r="U30" s="282"/>
      <c r="V30" s="282"/>
      <c r="W30" s="282"/>
      <c r="X30" s="282"/>
      <c r="Y30" s="282"/>
      <c r="Z30" s="282"/>
      <c r="AA30" s="282"/>
      <c r="AB30" s="282"/>
    </row>
    <row r="31" ht="12.75" customHeight="1">
      <c r="A31" s="279" t="s">
        <v>103</v>
      </c>
      <c r="B31" s="271">
        <v>44343.0</v>
      </c>
      <c r="C31" s="232"/>
      <c r="D31" s="232"/>
      <c r="E31" s="232"/>
      <c r="F31" s="221" t="str">
        <f t="shared" si="1"/>
        <v/>
      </c>
      <c r="G31" s="232">
        <f t="shared" si="2"/>
        <v>0</v>
      </c>
      <c r="H31" s="273" t="str">
        <f t="shared" si="3"/>
        <v>#DIV/0!</v>
      </c>
      <c r="I31" s="221"/>
      <c r="J31" s="219">
        <v>1670.0</v>
      </c>
      <c r="K31" s="221">
        <f t="shared" si="4"/>
        <v>1670</v>
      </c>
      <c r="L31" s="274">
        <f t="shared" si="8"/>
        <v>2565866.01</v>
      </c>
      <c r="M31" s="232">
        <f t="shared" si="6"/>
        <v>1799</v>
      </c>
      <c r="N31" s="273">
        <f t="shared" si="7"/>
        <v>1426.273491</v>
      </c>
      <c r="O31" s="282"/>
      <c r="P31" s="282"/>
      <c r="Q31" s="282"/>
      <c r="R31" s="282"/>
      <c r="S31" s="282"/>
      <c r="T31" s="282"/>
      <c r="U31" s="282"/>
      <c r="V31" s="282"/>
      <c r="W31" s="282"/>
      <c r="X31" s="282"/>
      <c r="Y31" s="282"/>
      <c r="Z31" s="282"/>
      <c r="AA31" s="282"/>
      <c r="AB31" s="282"/>
    </row>
    <row r="32" ht="12.75" customHeight="1">
      <c r="A32" s="279" t="s">
        <v>104</v>
      </c>
      <c r="B32" s="271">
        <v>44344.0</v>
      </c>
      <c r="C32" s="232"/>
      <c r="D32" s="232"/>
      <c r="E32" s="232"/>
      <c r="F32" s="221" t="str">
        <f t="shared" si="1"/>
        <v/>
      </c>
      <c r="G32" s="232">
        <f t="shared" si="2"/>
        <v>0</v>
      </c>
      <c r="H32" s="273" t="str">
        <f t="shared" si="3"/>
        <v>#DIV/0!</v>
      </c>
      <c r="I32" s="221"/>
      <c r="J32" s="219">
        <v>12330.0</v>
      </c>
      <c r="K32" s="221">
        <f t="shared" si="4"/>
        <v>12330</v>
      </c>
      <c r="L32" s="274">
        <f t="shared" si="8"/>
        <v>2578196.01</v>
      </c>
      <c r="M32" s="232">
        <f t="shared" si="6"/>
        <v>1799</v>
      </c>
      <c r="N32" s="273">
        <f t="shared" si="7"/>
        <v>1433.127298</v>
      </c>
      <c r="O32" s="282"/>
      <c r="P32" s="282"/>
      <c r="Q32" s="282"/>
      <c r="R32" s="282"/>
      <c r="S32" s="282"/>
      <c r="T32" s="282"/>
      <c r="U32" s="282"/>
      <c r="V32" s="282"/>
      <c r="W32" s="282"/>
      <c r="X32" s="282"/>
      <c r="Y32" s="282"/>
      <c r="Z32" s="282"/>
      <c r="AA32" s="282"/>
      <c r="AB32" s="282"/>
    </row>
    <row r="33" ht="12.75" customHeight="1">
      <c r="A33" s="279" t="s">
        <v>120</v>
      </c>
      <c r="B33" s="271">
        <v>44345.0</v>
      </c>
      <c r="C33" s="232"/>
      <c r="D33" s="232"/>
      <c r="E33" s="232"/>
      <c r="F33" s="221" t="str">
        <f t="shared" si="1"/>
        <v/>
      </c>
      <c r="G33" s="232">
        <f t="shared" si="2"/>
        <v>0</v>
      </c>
      <c r="H33" s="273" t="str">
        <f t="shared" si="3"/>
        <v>#DIV/0!</v>
      </c>
      <c r="I33" s="219">
        <v>4000.0</v>
      </c>
      <c r="J33" s="219">
        <v>2000.0</v>
      </c>
      <c r="K33" s="221">
        <f t="shared" si="4"/>
        <v>6000</v>
      </c>
      <c r="L33" s="274">
        <f t="shared" si="8"/>
        <v>2584196.01</v>
      </c>
      <c r="M33" s="232">
        <f t="shared" si="6"/>
        <v>1799</v>
      </c>
      <c r="N33" s="273">
        <f t="shared" si="7"/>
        <v>1436.462485</v>
      </c>
      <c r="O33" s="282"/>
      <c r="P33" s="282"/>
      <c r="Q33" s="282"/>
      <c r="R33" s="282"/>
      <c r="S33" s="282"/>
      <c r="T33" s="282"/>
      <c r="U33" s="282"/>
      <c r="V33" s="282"/>
      <c r="W33" s="282"/>
      <c r="X33" s="282"/>
      <c r="Y33" s="282"/>
      <c r="Z33" s="282"/>
      <c r="AA33" s="282"/>
      <c r="AB33" s="282"/>
    </row>
    <row r="34" ht="12.75" customHeight="1">
      <c r="A34" s="283" t="s">
        <v>121</v>
      </c>
      <c r="B34" s="271">
        <v>44346.0</v>
      </c>
      <c r="C34" s="232"/>
      <c r="D34" s="232"/>
      <c r="E34" s="232"/>
      <c r="F34" s="221" t="str">
        <f t="shared" si="1"/>
        <v/>
      </c>
      <c r="G34" s="232">
        <f t="shared" si="2"/>
        <v>0</v>
      </c>
      <c r="H34" s="273" t="str">
        <f t="shared" si="3"/>
        <v>#DIV/0!</v>
      </c>
      <c r="I34" s="219">
        <v>11260.0</v>
      </c>
      <c r="J34" s="219">
        <v>16520.0</v>
      </c>
      <c r="K34" s="221">
        <f t="shared" si="4"/>
        <v>27780</v>
      </c>
      <c r="L34" s="274">
        <f t="shared" si="8"/>
        <v>2611976.01</v>
      </c>
      <c r="M34" s="232">
        <f t="shared" si="6"/>
        <v>1799</v>
      </c>
      <c r="N34" s="273">
        <f t="shared" si="7"/>
        <v>1451.904397</v>
      </c>
      <c r="O34" s="282"/>
      <c r="P34" s="282"/>
      <c r="Q34" s="282"/>
      <c r="R34" s="282"/>
      <c r="S34" s="282"/>
      <c r="T34" s="282"/>
      <c r="U34" s="282"/>
      <c r="V34" s="282"/>
      <c r="W34" s="282"/>
      <c r="X34" s="282"/>
      <c r="Y34" s="282"/>
      <c r="Z34" s="282"/>
      <c r="AA34" s="282"/>
      <c r="AB34" s="282"/>
    </row>
    <row r="35" ht="12.75" customHeight="1">
      <c r="A35" s="283" t="s">
        <v>107</v>
      </c>
      <c r="B35" s="271">
        <v>44347.0</v>
      </c>
      <c r="C35" s="272">
        <v>32.0</v>
      </c>
      <c r="D35" s="272">
        <v>1058.59</v>
      </c>
      <c r="E35" s="232"/>
      <c r="F35" s="221" t="str">
        <f t="shared" si="1"/>
        <v>#DIV/0!</v>
      </c>
      <c r="G35" s="232">
        <f t="shared" si="2"/>
        <v>32</v>
      </c>
      <c r="H35" s="273">
        <f t="shared" si="3"/>
        <v>1058.59375</v>
      </c>
      <c r="I35" s="219">
        <v>12850.0</v>
      </c>
      <c r="J35" s="219">
        <v>21025.0</v>
      </c>
      <c r="K35" s="221">
        <f t="shared" si="4"/>
        <v>33875</v>
      </c>
      <c r="L35" s="274">
        <f t="shared" si="8"/>
        <v>2645851.01</v>
      </c>
      <c r="M35" s="232">
        <f t="shared" si="6"/>
        <v>1831</v>
      </c>
      <c r="N35" s="273">
        <f t="shared" si="7"/>
        <v>1445.03059</v>
      </c>
      <c r="O35" s="280"/>
      <c r="P35" s="281"/>
      <c r="Q35" s="281"/>
      <c r="R35" s="281"/>
      <c r="S35" s="281"/>
      <c r="T35" s="281"/>
      <c r="U35" s="281"/>
      <c r="V35" s="281"/>
      <c r="W35" s="281"/>
      <c r="X35" s="281"/>
      <c r="Y35" s="281"/>
      <c r="Z35" s="281"/>
      <c r="AA35" s="281"/>
      <c r="AB35" s="281"/>
    </row>
    <row r="36" ht="12.75" customHeight="1">
      <c r="A36" s="279"/>
      <c r="B36" s="271">
        <v>44348.0</v>
      </c>
      <c r="C36" s="224"/>
      <c r="D36" s="224"/>
      <c r="E36" s="224"/>
      <c r="F36" s="221" t="str">
        <f t="shared" si="1"/>
        <v/>
      </c>
      <c r="G36" s="232">
        <f t="shared" si="2"/>
        <v>0</v>
      </c>
      <c r="H36" s="273" t="str">
        <f t="shared" si="3"/>
        <v/>
      </c>
      <c r="I36" s="222"/>
      <c r="J36" s="222"/>
      <c r="K36" s="222">
        <f t="shared" si="4"/>
        <v>0</v>
      </c>
      <c r="L36" s="274">
        <f t="shared" si="8"/>
        <v>2645851.01</v>
      </c>
      <c r="M36" s="232">
        <f t="shared" si="6"/>
        <v>1831</v>
      </c>
      <c r="N36" s="273">
        <f t="shared" si="7"/>
        <v>1445.03059</v>
      </c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  <c r="AA36" s="208"/>
      <c r="AB36" s="208"/>
    </row>
    <row r="37" ht="12.75" customHeight="1">
      <c r="A37" s="279"/>
      <c r="B37" s="268"/>
      <c r="C37" s="224"/>
      <c r="D37" s="224"/>
      <c r="E37" s="224"/>
      <c r="F37" s="221" t="str">
        <f t="shared" si="1"/>
        <v/>
      </c>
      <c r="G37" s="224">
        <f t="shared" si="2"/>
        <v>0</v>
      </c>
      <c r="H37" s="273" t="str">
        <f t="shared" si="3"/>
        <v/>
      </c>
      <c r="I37" s="222"/>
      <c r="J37" s="222"/>
      <c r="K37" s="222">
        <f t="shared" si="4"/>
        <v>0</v>
      </c>
      <c r="L37" s="274">
        <f t="shared" si="8"/>
        <v>2645851.01</v>
      </c>
      <c r="M37" s="232">
        <f t="shared" si="6"/>
        <v>1831</v>
      </c>
      <c r="N37" s="273">
        <f t="shared" si="7"/>
        <v>1445.03059</v>
      </c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  <c r="AA37" s="208"/>
      <c r="AB37" s="208"/>
    </row>
    <row r="38" ht="12.0" customHeight="1">
      <c r="A38" s="284"/>
      <c r="B38" s="244"/>
      <c r="C38" s="203"/>
      <c r="D38" s="203"/>
      <c r="E38" s="203"/>
      <c r="F38" s="203"/>
      <c r="G38" s="203"/>
      <c r="H38" s="201"/>
      <c r="I38" s="276"/>
      <c r="J38" s="276"/>
      <c r="K38" s="276"/>
      <c r="L38" s="207"/>
      <c r="M38" s="203"/>
      <c r="N38" s="201"/>
    </row>
    <row r="39" ht="12.75" customHeight="1">
      <c r="A39" s="284"/>
      <c r="B39" s="244"/>
      <c r="C39" s="203">
        <f>SUM(C4:C38)</f>
        <v>1831</v>
      </c>
      <c r="D39" s="203"/>
      <c r="E39" s="203">
        <f>SUM(E4:E38)</f>
        <v>0</v>
      </c>
      <c r="F39" s="203"/>
      <c r="G39" s="203"/>
      <c r="H39" s="201"/>
      <c r="I39" s="276"/>
      <c r="J39" s="276"/>
      <c r="K39" s="276"/>
      <c r="L39" s="207"/>
      <c r="M39" s="203"/>
      <c r="N39" s="201"/>
    </row>
    <row r="40" ht="12.75" customHeight="1">
      <c r="A40" s="284"/>
      <c r="B40" s="244"/>
      <c r="C40" s="208"/>
      <c r="D40" s="208"/>
      <c r="E40" s="208"/>
      <c r="F40" s="208"/>
      <c r="G40" s="285" t="s">
        <v>122</v>
      </c>
      <c r="H40" s="286"/>
      <c r="I40" s="9" t="s">
        <v>111</v>
      </c>
      <c r="J40" s="9" t="s">
        <v>12</v>
      </c>
      <c r="K40" s="9" t="s">
        <v>82</v>
      </c>
      <c r="L40" s="287"/>
      <c r="N40" s="201"/>
    </row>
    <row r="41" ht="12.75" customHeight="1">
      <c r="A41" s="284"/>
      <c r="B41" s="244"/>
      <c r="C41" s="208"/>
      <c r="D41" s="208"/>
      <c r="E41" s="208"/>
      <c r="F41" s="208"/>
      <c r="G41" s="288">
        <f>SUM(G4:G40)</f>
        <v>1831</v>
      </c>
      <c r="H41" s="289"/>
      <c r="I41" s="290">
        <f t="shared" ref="I41:J41" si="9">SUM(I4:I40)</f>
        <v>1127795.01</v>
      </c>
      <c r="J41" s="291">
        <f t="shared" si="9"/>
        <v>1518056</v>
      </c>
      <c r="K41" s="290">
        <f>SUM(I41+J41)</f>
        <v>2645851.01</v>
      </c>
      <c r="L41" s="287"/>
      <c r="M41" s="208"/>
      <c r="N41" s="201"/>
    </row>
    <row r="42" ht="12.0" customHeight="1">
      <c r="A42" s="284"/>
      <c r="B42" s="203"/>
      <c r="C42" s="208"/>
      <c r="D42" s="208"/>
      <c r="E42" s="208"/>
      <c r="F42" s="208"/>
      <c r="G42" s="208"/>
      <c r="H42" s="202"/>
      <c r="I42" s="292"/>
      <c r="J42" s="292"/>
      <c r="K42" s="292"/>
      <c r="L42" s="287"/>
      <c r="N42" s="201"/>
    </row>
    <row r="43" ht="12.0" customHeight="1">
      <c r="A43" s="284"/>
      <c r="B43" s="203"/>
      <c r="C43" s="208"/>
      <c r="D43" s="208"/>
      <c r="E43" s="208"/>
      <c r="F43" s="208"/>
      <c r="G43" s="208"/>
      <c r="H43" s="202"/>
      <c r="I43" s="292"/>
      <c r="J43" s="292"/>
      <c r="K43" s="292"/>
      <c r="L43" s="287"/>
      <c r="N43" s="201"/>
    </row>
    <row r="44" ht="12.0" customHeight="1">
      <c r="A44" s="284"/>
      <c r="B44" s="203"/>
      <c r="C44" s="208"/>
      <c r="D44" s="208"/>
      <c r="E44" s="208"/>
      <c r="F44" s="208"/>
      <c r="G44" s="208"/>
      <c r="H44" s="202"/>
      <c r="I44" s="292"/>
      <c r="J44" s="292"/>
      <c r="K44" s="292"/>
      <c r="L44" s="287"/>
      <c r="N44" s="201"/>
    </row>
    <row r="45" ht="12.0" customHeight="1">
      <c r="A45" s="284"/>
      <c r="B45" s="203"/>
      <c r="C45" s="208"/>
      <c r="D45" s="208"/>
      <c r="E45" s="208"/>
      <c r="F45" s="208"/>
      <c r="G45" s="208"/>
      <c r="H45" s="202"/>
      <c r="I45" s="292"/>
      <c r="J45" s="292"/>
      <c r="K45" s="292"/>
      <c r="L45" s="287"/>
      <c r="N45" s="201"/>
    </row>
    <row r="46" ht="12.0" customHeight="1">
      <c r="A46" s="284"/>
      <c r="B46" s="203"/>
      <c r="C46" s="208"/>
      <c r="D46" s="208"/>
      <c r="E46" s="208"/>
      <c r="F46" s="208"/>
      <c r="G46" s="208"/>
      <c r="H46" s="202"/>
      <c r="I46" s="292"/>
      <c r="J46" s="292"/>
      <c r="K46" s="292"/>
      <c r="L46" s="287"/>
      <c r="N46" s="201"/>
    </row>
    <row r="47" ht="12.0" customHeight="1">
      <c r="A47" s="293"/>
      <c r="B47" s="203"/>
      <c r="C47" s="208"/>
      <c r="D47" s="208"/>
      <c r="E47" s="208"/>
      <c r="F47" s="208"/>
      <c r="G47" s="208"/>
      <c r="H47" s="202"/>
      <c r="I47" s="292"/>
      <c r="J47" s="292"/>
      <c r="K47" s="292"/>
      <c r="L47" s="287"/>
      <c r="N47" s="201"/>
    </row>
    <row r="48" ht="12.0" customHeight="1">
      <c r="A48" s="293"/>
      <c r="B48" s="203"/>
      <c r="C48" s="208"/>
      <c r="D48" s="208"/>
      <c r="E48" s="208"/>
      <c r="F48" s="208"/>
      <c r="G48" s="208"/>
      <c r="H48" s="202"/>
      <c r="I48" s="292"/>
      <c r="J48" s="292"/>
      <c r="K48" s="292"/>
      <c r="L48" s="287"/>
      <c r="N48" s="201"/>
    </row>
    <row r="49" ht="12.0" customHeight="1">
      <c r="A49" s="293"/>
      <c r="B49" s="203"/>
      <c r="C49" s="208"/>
      <c r="D49" s="208"/>
      <c r="E49" s="208"/>
      <c r="F49" s="208"/>
      <c r="G49" s="208"/>
      <c r="H49" s="202"/>
      <c r="I49" s="292"/>
      <c r="J49" s="292"/>
      <c r="K49" s="292"/>
      <c r="L49" s="287"/>
      <c r="N49" s="201"/>
    </row>
    <row r="50" ht="12.0" customHeight="1">
      <c r="A50" s="293"/>
      <c r="B50" s="203"/>
      <c r="C50" s="208"/>
      <c r="D50" s="208"/>
      <c r="E50" s="208"/>
      <c r="F50" s="208"/>
      <c r="G50" s="208"/>
      <c r="H50" s="202"/>
      <c r="I50" s="292"/>
      <c r="J50" s="292"/>
      <c r="K50" s="292"/>
      <c r="L50" s="287"/>
      <c r="N50" s="201"/>
    </row>
    <row r="51" ht="12.0" customHeight="1">
      <c r="A51" s="293"/>
      <c r="B51" s="203"/>
      <c r="C51" s="208"/>
      <c r="D51" s="208"/>
      <c r="E51" s="208"/>
      <c r="F51" s="208"/>
      <c r="G51" s="208"/>
      <c r="H51" s="202"/>
      <c r="I51" s="292"/>
      <c r="J51" s="292"/>
      <c r="K51" s="292"/>
      <c r="L51" s="287"/>
      <c r="N51" s="201"/>
    </row>
    <row r="52" ht="12.0" customHeight="1">
      <c r="A52" s="293"/>
      <c r="B52" s="203"/>
      <c r="C52" s="208"/>
      <c r="D52" s="208"/>
      <c r="E52" s="208"/>
      <c r="F52" s="208"/>
      <c r="G52" s="208"/>
      <c r="H52" s="202"/>
      <c r="I52" s="292"/>
      <c r="J52" s="292"/>
      <c r="K52" s="292"/>
      <c r="L52" s="287"/>
      <c r="N52" s="201"/>
    </row>
    <row r="53" ht="12.0" customHeight="1">
      <c r="A53" s="293"/>
      <c r="B53" s="203"/>
      <c r="C53" s="208"/>
      <c r="D53" s="208"/>
      <c r="E53" s="208"/>
      <c r="F53" s="208"/>
      <c r="G53" s="208"/>
      <c r="H53" s="202"/>
      <c r="I53" s="292"/>
      <c r="J53" s="292"/>
      <c r="K53" s="292"/>
      <c r="L53" s="287"/>
      <c r="N53" s="201"/>
    </row>
    <row r="54" ht="12.0" customHeight="1">
      <c r="A54" s="293"/>
      <c r="B54" s="203"/>
      <c r="C54" s="208"/>
      <c r="D54" s="208"/>
      <c r="E54" s="208"/>
      <c r="F54" s="208"/>
      <c r="G54" s="208"/>
      <c r="H54" s="202"/>
      <c r="I54" s="292"/>
      <c r="J54" s="292"/>
      <c r="K54" s="292"/>
      <c r="L54" s="287"/>
      <c r="N54" s="201"/>
    </row>
    <row r="55" ht="12.0" customHeight="1">
      <c r="A55" s="293"/>
      <c r="B55" s="203"/>
      <c r="C55" s="208"/>
      <c r="D55" s="208"/>
      <c r="E55" s="208"/>
      <c r="F55" s="208"/>
      <c r="G55" s="208"/>
      <c r="H55" s="202"/>
      <c r="I55" s="292"/>
      <c r="J55" s="292"/>
      <c r="K55" s="292"/>
      <c r="L55" s="287"/>
      <c r="N55" s="201"/>
    </row>
    <row r="56" ht="12.0" customHeight="1">
      <c r="A56" s="293"/>
      <c r="B56" s="203"/>
      <c r="C56" s="208"/>
      <c r="D56" s="208"/>
      <c r="E56" s="208"/>
      <c r="F56" s="208"/>
      <c r="G56" s="208"/>
      <c r="H56" s="202"/>
      <c r="I56" s="292"/>
      <c r="J56" s="292"/>
      <c r="K56" s="292"/>
      <c r="L56" s="287"/>
      <c r="N56" s="201"/>
    </row>
    <row r="57" ht="12.0" customHeight="1">
      <c r="A57" s="293"/>
      <c r="B57" s="203"/>
      <c r="C57" s="208"/>
      <c r="D57" s="208"/>
      <c r="E57" s="208"/>
      <c r="F57" s="208"/>
      <c r="G57" s="208"/>
      <c r="H57" s="202"/>
      <c r="I57" s="292"/>
      <c r="J57" s="292"/>
      <c r="K57" s="292"/>
      <c r="L57" s="287"/>
      <c r="N57" s="201"/>
    </row>
    <row r="58" ht="12.0" customHeight="1">
      <c r="A58" s="293"/>
      <c r="B58" s="203"/>
      <c r="C58" s="208"/>
      <c r="D58" s="208"/>
      <c r="E58" s="208"/>
      <c r="F58" s="208"/>
      <c r="G58" s="208"/>
      <c r="H58" s="202"/>
      <c r="I58" s="292"/>
      <c r="J58" s="292"/>
      <c r="K58" s="292"/>
      <c r="L58" s="287"/>
      <c r="N58" s="201"/>
    </row>
    <row r="59" ht="12.0" customHeight="1">
      <c r="A59" s="293"/>
      <c r="B59" s="203"/>
      <c r="C59" s="208"/>
      <c r="D59" s="208"/>
      <c r="E59" s="208"/>
      <c r="F59" s="208"/>
      <c r="G59" s="208"/>
      <c r="H59" s="202"/>
      <c r="I59" s="292"/>
      <c r="J59" s="292"/>
      <c r="K59" s="292"/>
      <c r="L59" s="287"/>
      <c r="N59" s="201"/>
    </row>
    <row r="60" ht="12.0" customHeight="1">
      <c r="A60" s="293"/>
      <c r="B60" s="203"/>
      <c r="C60" s="208"/>
      <c r="D60" s="208"/>
      <c r="E60" s="208"/>
      <c r="F60" s="208"/>
      <c r="G60" s="208"/>
      <c r="H60" s="202"/>
      <c r="I60" s="292"/>
      <c r="J60" s="292"/>
      <c r="K60" s="292"/>
      <c r="L60" s="287"/>
      <c r="N60" s="201"/>
    </row>
    <row r="61" ht="12.0" customHeight="1">
      <c r="A61" s="293"/>
      <c r="B61" s="203"/>
      <c r="C61" s="208"/>
      <c r="D61" s="208"/>
      <c r="E61" s="208"/>
      <c r="F61" s="208"/>
      <c r="G61" s="208"/>
      <c r="H61" s="202"/>
      <c r="I61" s="292"/>
      <c r="J61" s="292"/>
      <c r="K61" s="292"/>
      <c r="L61" s="287"/>
      <c r="N61" s="201"/>
    </row>
    <row r="62" ht="12.0" customHeight="1">
      <c r="A62" s="293"/>
      <c r="B62" s="203"/>
      <c r="C62" s="208"/>
      <c r="D62" s="208"/>
      <c r="E62" s="208"/>
      <c r="F62" s="208"/>
      <c r="G62" s="208"/>
      <c r="H62" s="202"/>
      <c r="I62" s="292"/>
      <c r="J62" s="292"/>
      <c r="K62" s="292"/>
      <c r="L62" s="287"/>
      <c r="N62" s="201"/>
    </row>
    <row r="63" ht="12.0" customHeight="1">
      <c r="A63" s="293"/>
      <c r="B63" s="203"/>
      <c r="C63" s="208"/>
      <c r="D63" s="208"/>
      <c r="E63" s="208"/>
      <c r="F63" s="208"/>
      <c r="G63" s="208"/>
      <c r="H63" s="202"/>
      <c r="I63" s="292"/>
      <c r="J63" s="292"/>
      <c r="K63" s="292"/>
      <c r="L63" s="287"/>
      <c r="N63" s="201"/>
    </row>
    <row r="64" ht="12.0" customHeight="1">
      <c r="A64" s="293"/>
      <c r="B64" s="203"/>
      <c r="C64" s="208"/>
      <c r="D64" s="208"/>
      <c r="E64" s="208"/>
      <c r="F64" s="208"/>
      <c r="G64" s="208"/>
      <c r="H64" s="202"/>
      <c r="I64" s="292"/>
      <c r="J64" s="292"/>
      <c r="K64" s="292"/>
      <c r="L64" s="287"/>
      <c r="N64" s="201"/>
    </row>
    <row r="65" ht="12.0" customHeight="1">
      <c r="A65" s="293"/>
      <c r="B65" s="203"/>
      <c r="C65" s="208"/>
      <c r="D65" s="208"/>
      <c r="E65" s="208"/>
      <c r="F65" s="208"/>
      <c r="G65" s="208"/>
      <c r="H65" s="202"/>
      <c r="I65" s="292"/>
      <c r="J65" s="292"/>
      <c r="K65" s="292"/>
      <c r="L65" s="287"/>
      <c r="N65" s="201"/>
    </row>
    <row r="66" ht="12.0" customHeight="1">
      <c r="A66" s="293"/>
      <c r="B66" s="203"/>
      <c r="C66" s="208"/>
      <c r="D66" s="208"/>
      <c r="E66" s="208"/>
      <c r="F66" s="208"/>
      <c r="G66" s="208"/>
      <c r="H66" s="202"/>
      <c r="I66" s="292"/>
      <c r="J66" s="292"/>
      <c r="K66" s="292"/>
      <c r="L66" s="287"/>
      <c r="N66" s="201"/>
    </row>
    <row r="67" ht="12.0" customHeight="1">
      <c r="A67" s="293"/>
      <c r="B67" s="203"/>
      <c r="C67" s="208"/>
      <c r="D67" s="208"/>
      <c r="E67" s="208"/>
      <c r="F67" s="208"/>
      <c r="G67" s="208"/>
      <c r="H67" s="202"/>
      <c r="I67" s="292"/>
      <c r="J67" s="292"/>
      <c r="K67" s="292"/>
      <c r="L67" s="287"/>
      <c r="N67" s="201"/>
    </row>
    <row r="68" ht="12.0" customHeight="1">
      <c r="A68" s="293"/>
      <c r="B68" s="203"/>
      <c r="C68" s="208"/>
      <c r="D68" s="208"/>
      <c r="E68" s="208"/>
      <c r="F68" s="208"/>
      <c r="G68" s="208"/>
      <c r="H68" s="202"/>
      <c r="I68" s="292"/>
      <c r="J68" s="292"/>
      <c r="K68" s="292"/>
      <c r="L68" s="287"/>
      <c r="N68" s="201"/>
    </row>
    <row r="69" ht="12.0" customHeight="1">
      <c r="A69" s="293"/>
      <c r="B69" s="203"/>
      <c r="C69" s="208"/>
      <c r="D69" s="208"/>
      <c r="E69" s="208"/>
      <c r="F69" s="208"/>
      <c r="G69" s="208"/>
      <c r="H69" s="202"/>
      <c r="I69" s="292"/>
      <c r="J69" s="292"/>
      <c r="K69" s="292"/>
      <c r="L69" s="287"/>
      <c r="N69" s="201"/>
    </row>
    <row r="70" ht="12.0" customHeight="1">
      <c r="A70" s="293"/>
      <c r="B70" s="203"/>
      <c r="C70" s="208"/>
      <c r="D70" s="208"/>
      <c r="E70" s="208"/>
      <c r="F70" s="208"/>
      <c r="G70" s="208"/>
      <c r="H70" s="202"/>
      <c r="I70" s="292"/>
      <c r="J70" s="292"/>
      <c r="K70" s="292"/>
      <c r="L70" s="287"/>
      <c r="N70" s="201"/>
    </row>
    <row r="71" ht="12.0" customHeight="1">
      <c r="A71" s="293"/>
      <c r="B71" s="203"/>
      <c r="C71" s="208"/>
      <c r="D71" s="208"/>
      <c r="E71" s="208"/>
      <c r="F71" s="208"/>
      <c r="G71" s="208"/>
      <c r="H71" s="202"/>
      <c r="I71" s="292"/>
      <c r="J71" s="292"/>
      <c r="K71" s="292"/>
      <c r="L71" s="287"/>
      <c r="N71" s="201"/>
    </row>
    <row r="72" ht="12.0" customHeight="1">
      <c r="A72" s="293"/>
      <c r="B72" s="203"/>
      <c r="C72" s="208"/>
      <c r="D72" s="208"/>
      <c r="E72" s="208"/>
      <c r="F72" s="208"/>
      <c r="G72" s="208"/>
      <c r="H72" s="202"/>
      <c r="I72" s="292"/>
      <c r="J72" s="292"/>
      <c r="K72" s="292"/>
      <c r="L72" s="287"/>
      <c r="N72" s="201"/>
    </row>
    <row r="73" ht="12.0" customHeight="1">
      <c r="A73" s="293"/>
      <c r="B73" s="203"/>
      <c r="C73" s="208"/>
      <c r="D73" s="208"/>
      <c r="E73" s="208"/>
      <c r="F73" s="208"/>
      <c r="G73" s="208"/>
      <c r="H73" s="202"/>
      <c r="I73" s="292"/>
      <c r="J73" s="292"/>
      <c r="K73" s="292"/>
      <c r="L73" s="287"/>
      <c r="N73" s="201"/>
    </row>
    <row r="74" ht="12.0" customHeight="1">
      <c r="A74" s="293"/>
      <c r="B74" s="203"/>
      <c r="C74" s="208"/>
      <c r="D74" s="208"/>
      <c r="E74" s="208"/>
      <c r="F74" s="208"/>
      <c r="G74" s="208"/>
      <c r="H74" s="202"/>
      <c r="I74" s="292"/>
      <c r="J74" s="292"/>
      <c r="K74" s="292"/>
      <c r="L74" s="287"/>
      <c r="N74" s="201"/>
    </row>
    <row r="75" ht="12.0" customHeight="1">
      <c r="A75" s="293"/>
      <c r="B75" s="203"/>
      <c r="C75" s="208"/>
      <c r="D75" s="208"/>
      <c r="E75" s="208"/>
      <c r="F75" s="208"/>
      <c r="G75" s="208"/>
      <c r="H75" s="202"/>
      <c r="I75" s="292"/>
      <c r="J75" s="292"/>
      <c r="K75" s="292"/>
      <c r="L75" s="287"/>
      <c r="N75" s="201"/>
    </row>
    <row r="76" ht="12.0" customHeight="1">
      <c r="A76" s="293"/>
      <c r="B76" s="203"/>
      <c r="C76" s="208"/>
      <c r="D76" s="208"/>
      <c r="E76" s="208"/>
      <c r="F76" s="208"/>
      <c r="G76" s="208"/>
      <c r="H76" s="202"/>
      <c r="I76" s="292"/>
      <c r="J76" s="292"/>
      <c r="K76" s="292"/>
      <c r="L76" s="287"/>
      <c r="N76" s="201"/>
    </row>
    <row r="77" ht="12.0" customHeight="1">
      <c r="A77" s="293"/>
      <c r="B77" s="203"/>
      <c r="C77" s="208"/>
      <c r="D77" s="208"/>
      <c r="E77" s="208"/>
      <c r="F77" s="208"/>
      <c r="G77" s="208"/>
      <c r="H77" s="202"/>
      <c r="I77" s="292"/>
      <c r="J77" s="292"/>
      <c r="K77" s="292"/>
      <c r="L77" s="287"/>
      <c r="N77" s="201"/>
    </row>
    <row r="78" ht="12.0" customHeight="1">
      <c r="A78" s="293"/>
      <c r="B78" s="203"/>
      <c r="C78" s="208"/>
      <c r="D78" s="208"/>
      <c r="E78" s="208"/>
      <c r="F78" s="208"/>
      <c r="G78" s="208"/>
      <c r="H78" s="202"/>
      <c r="I78" s="292"/>
      <c r="J78" s="292"/>
      <c r="K78" s="292"/>
      <c r="L78" s="287"/>
      <c r="N78" s="201"/>
    </row>
    <row r="79" ht="12.0" customHeight="1">
      <c r="A79" s="293"/>
      <c r="B79" s="203"/>
      <c r="C79" s="208"/>
      <c r="D79" s="208"/>
      <c r="E79" s="208"/>
      <c r="F79" s="208"/>
      <c r="G79" s="208"/>
      <c r="H79" s="202"/>
      <c r="I79" s="292"/>
      <c r="J79" s="292"/>
      <c r="K79" s="292"/>
      <c r="L79" s="287"/>
      <c r="N79" s="201"/>
    </row>
    <row r="80" ht="12.0" customHeight="1">
      <c r="A80" s="293"/>
      <c r="B80" s="203"/>
      <c r="C80" s="208"/>
      <c r="D80" s="208"/>
      <c r="E80" s="208"/>
      <c r="F80" s="208"/>
      <c r="G80" s="208"/>
      <c r="H80" s="202"/>
      <c r="I80" s="292"/>
      <c r="J80" s="292"/>
      <c r="K80" s="292"/>
      <c r="L80" s="287"/>
      <c r="N80" s="201"/>
    </row>
    <row r="81" ht="12.0" customHeight="1">
      <c r="A81" s="293"/>
      <c r="B81" s="203"/>
      <c r="C81" s="208"/>
      <c r="D81" s="208"/>
      <c r="E81" s="208"/>
      <c r="F81" s="208"/>
      <c r="G81" s="208"/>
      <c r="H81" s="202"/>
      <c r="I81" s="292"/>
      <c r="J81" s="292"/>
      <c r="K81" s="292"/>
      <c r="L81" s="287"/>
      <c r="N81" s="201"/>
    </row>
    <row r="82" ht="12.0" customHeight="1">
      <c r="A82" s="293"/>
      <c r="B82" s="203"/>
      <c r="C82" s="208"/>
      <c r="D82" s="208"/>
      <c r="E82" s="208"/>
      <c r="F82" s="208"/>
      <c r="G82" s="208"/>
      <c r="H82" s="202"/>
      <c r="I82" s="292"/>
      <c r="J82" s="292"/>
      <c r="K82" s="292"/>
      <c r="L82" s="287"/>
      <c r="N82" s="201"/>
    </row>
    <row r="83" ht="12.0" customHeight="1">
      <c r="A83" s="293"/>
      <c r="B83" s="203"/>
      <c r="C83" s="208"/>
      <c r="D83" s="208"/>
      <c r="E83" s="208"/>
      <c r="F83" s="208"/>
      <c r="G83" s="208"/>
      <c r="H83" s="202"/>
      <c r="I83" s="292"/>
      <c r="J83" s="292"/>
      <c r="K83" s="292"/>
      <c r="L83" s="287"/>
      <c r="N83" s="201"/>
    </row>
    <row r="84" ht="12.0" customHeight="1">
      <c r="A84" s="293"/>
      <c r="B84" s="203"/>
      <c r="C84" s="208"/>
      <c r="D84" s="208"/>
      <c r="E84" s="208"/>
      <c r="F84" s="208"/>
      <c r="G84" s="208"/>
      <c r="H84" s="202"/>
      <c r="I84" s="292"/>
      <c r="J84" s="292"/>
      <c r="K84" s="292"/>
      <c r="L84" s="287"/>
      <c r="N84" s="201"/>
    </row>
    <row r="85" ht="12.0" customHeight="1">
      <c r="A85" s="293"/>
      <c r="B85" s="203"/>
      <c r="C85" s="208"/>
      <c r="D85" s="208"/>
      <c r="E85" s="208"/>
      <c r="F85" s="208"/>
      <c r="G85" s="208"/>
      <c r="H85" s="202"/>
      <c r="I85" s="292"/>
      <c r="J85" s="292"/>
      <c r="K85" s="292"/>
      <c r="L85" s="287"/>
      <c r="N85" s="201"/>
    </row>
    <row r="86" ht="12.0" customHeight="1">
      <c r="A86" s="293"/>
      <c r="B86" s="203"/>
      <c r="C86" s="208"/>
      <c r="D86" s="208"/>
      <c r="E86" s="208"/>
      <c r="F86" s="208"/>
      <c r="G86" s="208"/>
      <c r="H86" s="202"/>
      <c r="I86" s="292"/>
      <c r="J86" s="292"/>
      <c r="K86" s="292"/>
      <c r="L86" s="287"/>
      <c r="N86" s="201"/>
    </row>
    <row r="87" ht="12.0" customHeight="1">
      <c r="A87" s="293"/>
      <c r="B87" s="203"/>
      <c r="C87" s="208"/>
      <c r="D87" s="208"/>
      <c r="E87" s="208"/>
      <c r="F87" s="208"/>
      <c r="G87" s="208"/>
      <c r="H87" s="202"/>
      <c r="I87" s="292"/>
      <c r="J87" s="292"/>
      <c r="K87" s="292"/>
      <c r="L87" s="287"/>
      <c r="N87" s="201"/>
    </row>
    <row r="88" ht="12.0" customHeight="1">
      <c r="A88" s="293"/>
      <c r="B88" s="203"/>
      <c r="C88" s="208"/>
      <c r="D88" s="208"/>
      <c r="E88" s="208"/>
      <c r="F88" s="208"/>
      <c r="G88" s="208"/>
      <c r="H88" s="202"/>
      <c r="I88" s="292"/>
      <c r="J88" s="292"/>
      <c r="K88" s="292"/>
      <c r="L88" s="287"/>
      <c r="N88" s="201"/>
    </row>
    <row r="89" ht="12.0" customHeight="1">
      <c r="A89" s="293"/>
      <c r="B89" s="203"/>
      <c r="C89" s="208"/>
      <c r="D89" s="208"/>
      <c r="E89" s="208"/>
      <c r="F89" s="208"/>
      <c r="G89" s="208"/>
      <c r="H89" s="202"/>
      <c r="I89" s="292"/>
      <c r="J89" s="292"/>
      <c r="K89" s="292"/>
      <c r="L89" s="287"/>
      <c r="N89" s="201"/>
    </row>
    <row r="90" ht="12.0" customHeight="1">
      <c r="A90" s="293"/>
      <c r="B90" s="203"/>
      <c r="C90" s="208"/>
      <c r="D90" s="208"/>
      <c r="E90" s="208"/>
      <c r="F90" s="208"/>
      <c r="G90" s="208"/>
      <c r="H90" s="202"/>
      <c r="I90" s="292"/>
      <c r="J90" s="292"/>
      <c r="K90" s="292"/>
      <c r="L90" s="287"/>
      <c r="N90" s="201"/>
    </row>
    <row r="91" ht="12.0" customHeight="1">
      <c r="A91" s="293"/>
      <c r="B91" s="203"/>
      <c r="C91" s="208"/>
      <c r="D91" s="208"/>
      <c r="E91" s="208"/>
      <c r="F91" s="208"/>
      <c r="G91" s="208"/>
      <c r="H91" s="202"/>
      <c r="I91" s="292"/>
      <c r="J91" s="292"/>
      <c r="K91" s="292"/>
      <c r="L91" s="287"/>
      <c r="N91" s="201"/>
    </row>
    <row r="92" ht="12.0" customHeight="1">
      <c r="A92" s="293"/>
      <c r="B92" s="203"/>
      <c r="C92" s="208"/>
      <c r="D92" s="208"/>
      <c r="E92" s="208"/>
      <c r="F92" s="208"/>
      <c r="G92" s="208"/>
      <c r="H92" s="202"/>
      <c r="I92" s="292"/>
      <c r="J92" s="292"/>
      <c r="K92" s="292"/>
      <c r="L92" s="287"/>
      <c r="N92" s="201"/>
    </row>
    <row r="93" ht="12.0" customHeight="1">
      <c r="A93" s="293"/>
      <c r="B93" s="203"/>
      <c r="C93" s="208"/>
      <c r="D93" s="208"/>
      <c r="E93" s="208"/>
      <c r="F93" s="208"/>
      <c r="G93" s="208"/>
      <c r="H93" s="202"/>
      <c r="I93" s="292"/>
      <c r="J93" s="292"/>
      <c r="K93" s="292"/>
      <c r="L93" s="287"/>
      <c r="N93" s="201"/>
    </row>
    <row r="94" ht="12.0" customHeight="1">
      <c r="A94" s="293"/>
      <c r="B94" s="203"/>
      <c r="C94" s="208"/>
      <c r="D94" s="208"/>
      <c r="E94" s="208"/>
      <c r="F94" s="208"/>
      <c r="G94" s="208"/>
      <c r="H94" s="202"/>
      <c r="I94" s="292"/>
      <c r="J94" s="292"/>
      <c r="K94" s="292"/>
      <c r="L94" s="287"/>
      <c r="N94" s="201"/>
    </row>
    <row r="95" ht="12.0" customHeight="1">
      <c r="A95" s="293"/>
      <c r="B95" s="203"/>
      <c r="C95" s="208"/>
      <c r="D95" s="208"/>
      <c r="E95" s="208"/>
      <c r="F95" s="208"/>
      <c r="G95" s="208"/>
      <c r="H95" s="202"/>
      <c r="I95" s="292"/>
      <c r="J95" s="292"/>
      <c r="K95" s="292"/>
      <c r="L95" s="287"/>
      <c r="N95" s="201"/>
    </row>
    <row r="96" ht="12.0" customHeight="1">
      <c r="A96" s="293"/>
      <c r="B96" s="203"/>
      <c r="C96" s="208"/>
      <c r="D96" s="208"/>
      <c r="E96" s="208"/>
      <c r="F96" s="208"/>
      <c r="G96" s="208"/>
      <c r="H96" s="202"/>
      <c r="I96" s="292"/>
      <c r="J96" s="292"/>
      <c r="K96" s="292"/>
      <c r="L96" s="287"/>
      <c r="N96" s="201"/>
    </row>
    <row r="97" ht="12.0" customHeight="1">
      <c r="A97" s="293"/>
      <c r="B97" s="203"/>
      <c r="C97" s="208"/>
      <c r="D97" s="208"/>
      <c r="E97" s="208"/>
      <c r="F97" s="208"/>
      <c r="G97" s="208"/>
      <c r="H97" s="202"/>
      <c r="I97" s="292"/>
      <c r="J97" s="292"/>
      <c r="K97" s="292"/>
      <c r="L97" s="287"/>
      <c r="N97" s="201"/>
    </row>
    <row r="98" ht="12.0" customHeight="1">
      <c r="A98" s="293"/>
      <c r="B98" s="203"/>
      <c r="C98" s="208"/>
      <c r="D98" s="208"/>
      <c r="E98" s="208"/>
      <c r="F98" s="208"/>
      <c r="G98" s="208"/>
      <c r="H98" s="202"/>
      <c r="I98" s="292"/>
      <c r="J98" s="292"/>
      <c r="K98" s="292"/>
      <c r="L98" s="287"/>
      <c r="N98" s="201"/>
    </row>
    <row r="99" ht="12.0" customHeight="1">
      <c r="A99" s="293"/>
      <c r="B99" s="203"/>
      <c r="C99" s="208"/>
      <c r="D99" s="208"/>
      <c r="E99" s="208"/>
      <c r="F99" s="208"/>
      <c r="G99" s="208"/>
      <c r="H99" s="202"/>
      <c r="I99" s="292"/>
      <c r="J99" s="292"/>
      <c r="K99" s="292"/>
      <c r="L99" s="287"/>
      <c r="N99" s="201"/>
    </row>
    <row r="100" ht="12.0" customHeight="1">
      <c r="A100" s="293"/>
      <c r="B100" s="203"/>
      <c r="C100" s="208"/>
      <c r="D100" s="208"/>
      <c r="E100" s="208"/>
      <c r="F100" s="208"/>
      <c r="G100" s="208"/>
      <c r="H100" s="202"/>
      <c r="I100" s="292"/>
      <c r="J100" s="292"/>
      <c r="K100" s="292"/>
      <c r="L100" s="287"/>
      <c r="N100" s="201"/>
    </row>
    <row r="101" ht="12.0" customHeight="1">
      <c r="A101" s="293"/>
      <c r="B101" s="203"/>
      <c r="C101" s="208"/>
      <c r="D101" s="208"/>
      <c r="E101" s="208"/>
      <c r="F101" s="208"/>
      <c r="G101" s="208"/>
      <c r="H101" s="202"/>
      <c r="I101" s="292"/>
      <c r="J101" s="292"/>
      <c r="K101" s="292"/>
      <c r="L101" s="287"/>
      <c r="N101" s="201"/>
    </row>
    <row r="102" ht="12.0" customHeight="1">
      <c r="A102" s="293"/>
      <c r="B102" s="203"/>
      <c r="C102" s="208"/>
      <c r="D102" s="208"/>
      <c r="E102" s="208"/>
      <c r="F102" s="208"/>
      <c r="G102" s="208"/>
      <c r="H102" s="202"/>
      <c r="I102" s="292"/>
      <c r="J102" s="292"/>
      <c r="K102" s="292"/>
      <c r="L102" s="287"/>
      <c r="N102" s="201"/>
    </row>
    <row r="103" ht="12.0" customHeight="1">
      <c r="A103" s="293"/>
      <c r="B103" s="203"/>
      <c r="C103" s="208"/>
      <c r="D103" s="208"/>
      <c r="E103" s="208"/>
      <c r="F103" s="208"/>
      <c r="G103" s="208"/>
      <c r="H103" s="202"/>
      <c r="I103" s="292"/>
      <c r="J103" s="292"/>
      <c r="K103" s="292"/>
      <c r="L103" s="287"/>
      <c r="N103" s="201"/>
    </row>
    <row r="104" ht="12.0" customHeight="1">
      <c r="A104" s="293"/>
      <c r="B104" s="203"/>
      <c r="C104" s="208"/>
      <c r="D104" s="208"/>
      <c r="E104" s="208"/>
      <c r="F104" s="208"/>
      <c r="G104" s="208"/>
      <c r="H104" s="202"/>
      <c r="I104" s="292"/>
      <c r="J104" s="292"/>
      <c r="K104" s="292"/>
      <c r="L104" s="287"/>
      <c r="N104" s="201"/>
    </row>
    <row r="105" ht="12.0" customHeight="1">
      <c r="A105" s="293"/>
      <c r="B105" s="203"/>
      <c r="C105" s="208"/>
      <c r="D105" s="208"/>
      <c r="E105" s="208"/>
      <c r="F105" s="208"/>
      <c r="G105" s="208"/>
      <c r="H105" s="202"/>
      <c r="I105" s="292"/>
      <c r="J105" s="292"/>
      <c r="K105" s="292"/>
      <c r="L105" s="287"/>
      <c r="N105" s="201"/>
    </row>
    <row r="106" ht="12.0" customHeight="1">
      <c r="A106" s="293"/>
      <c r="B106" s="203"/>
      <c r="C106" s="208"/>
      <c r="D106" s="208"/>
      <c r="E106" s="208"/>
      <c r="F106" s="208"/>
      <c r="G106" s="208"/>
      <c r="H106" s="202"/>
      <c r="I106" s="292"/>
      <c r="J106" s="292"/>
      <c r="K106" s="292"/>
      <c r="L106" s="287"/>
      <c r="N106" s="201"/>
    </row>
    <row r="107" ht="12.0" customHeight="1">
      <c r="A107" s="293"/>
      <c r="B107" s="203"/>
      <c r="C107" s="208"/>
      <c r="D107" s="208"/>
      <c r="E107" s="208"/>
      <c r="F107" s="208"/>
      <c r="G107" s="208"/>
      <c r="H107" s="202"/>
      <c r="I107" s="292"/>
      <c r="J107" s="292"/>
      <c r="K107" s="292"/>
      <c r="L107" s="287"/>
      <c r="N107" s="201"/>
    </row>
    <row r="108" ht="12.0" customHeight="1">
      <c r="A108" s="293"/>
      <c r="B108" s="203"/>
      <c r="C108" s="208"/>
      <c r="D108" s="208"/>
      <c r="E108" s="208"/>
      <c r="F108" s="208"/>
      <c r="G108" s="208"/>
      <c r="H108" s="202"/>
      <c r="I108" s="292"/>
      <c r="J108" s="292"/>
      <c r="K108" s="292"/>
      <c r="L108" s="287"/>
      <c r="N108" s="201"/>
    </row>
    <row r="109" ht="12.0" customHeight="1">
      <c r="A109" s="293"/>
      <c r="B109" s="203"/>
      <c r="C109" s="208"/>
      <c r="D109" s="208"/>
      <c r="E109" s="208"/>
      <c r="F109" s="208"/>
      <c r="G109" s="208"/>
      <c r="H109" s="202"/>
      <c r="I109" s="292"/>
      <c r="J109" s="292"/>
      <c r="K109" s="292"/>
      <c r="L109" s="287"/>
      <c r="N109" s="201"/>
    </row>
    <row r="110" ht="12.0" customHeight="1">
      <c r="A110" s="293"/>
      <c r="B110" s="203"/>
      <c r="C110" s="208"/>
      <c r="D110" s="208"/>
      <c r="E110" s="208"/>
      <c r="F110" s="208"/>
      <c r="G110" s="208"/>
      <c r="H110" s="202"/>
      <c r="I110" s="292"/>
      <c r="J110" s="292"/>
      <c r="K110" s="292"/>
      <c r="L110" s="287"/>
      <c r="N110" s="201"/>
    </row>
    <row r="111" ht="12.0" customHeight="1">
      <c r="A111" s="293"/>
      <c r="B111" s="203"/>
      <c r="C111" s="208"/>
      <c r="D111" s="208"/>
      <c r="E111" s="208"/>
      <c r="F111" s="208"/>
      <c r="G111" s="208"/>
      <c r="H111" s="202"/>
      <c r="I111" s="292"/>
      <c r="J111" s="292"/>
      <c r="K111" s="292"/>
      <c r="L111" s="287"/>
      <c r="N111" s="201"/>
    </row>
    <row r="112" ht="12.0" customHeight="1">
      <c r="A112" s="293"/>
      <c r="B112" s="203"/>
      <c r="C112" s="208"/>
      <c r="D112" s="208"/>
      <c r="E112" s="208"/>
      <c r="F112" s="208"/>
      <c r="G112" s="208"/>
      <c r="H112" s="202"/>
      <c r="I112" s="292"/>
      <c r="J112" s="292"/>
      <c r="K112" s="292"/>
      <c r="L112" s="287"/>
      <c r="N112" s="201"/>
    </row>
    <row r="113" ht="12.0" customHeight="1">
      <c r="A113" s="293"/>
      <c r="B113" s="203"/>
      <c r="C113" s="208"/>
      <c r="D113" s="208"/>
      <c r="E113" s="208"/>
      <c r="F113" s="208"/>
      <c r="G113" s="208"/>
      <c r="H113" s="202"/>
      <c r="I113" s="292"/>
      <c r="J113" s="292"/>
      <c r="K113" s="292"/>
      <c r="L113" s="287"/>
      <c r="N113" s="201"/>
    </row>
    <row r="114" ht="12.0" customHeight="1">
      <c r="A114" s="293"/>
      <c r="B114" s="203"/>
      <c r="C114" s="208"/>
      <c r="D114" s="208"/>
      <c r="E114" s="208"/>
      <c r="F114" s="208"/>
      <c r="G114" s="208"/>
      <c r="H114" s="202"/>
      <c r="I114" s="292"/>
      <c r="J114" s="292"/>
      <c r="K114" s="292"/>
      <c r="L114" s="287"/>
      <c r="N114" s="201"/>
    </row>
    <row r="115" ht="12.0" customHeight="1">
      <c r="A115" s="293"/>
      <c r="B115" s="203"/>
      <c r="C115" s="208"/>
      <c r="D115" s="208"/>
      <c r="E115" s="208"/>
      <c r="F115" s="208"/>
      <c r="G115" s="208"/>
      <c r="H115" s="202"/>
      <c r="I115" s="292"/>
      <c r="J115" s="292"/>
      <c r="K115" s="292"/>
      <c r="L115" s="287"/>
      <c r="N115" s="201"/>
    </row>
    <row r="116" ht="12.0" customHeight="1">
      <c r="A116" s="293"/>
      <c r="B116" s="203"/>
      <c r="C116" s="208"/>
      <c r="D116" s="208"/>
      <c r="E116" s="208"/>
      <c r="F116" s="208"/>
      <c r="G116" s="208"/>
      <c r="H116" s="202"/>
      <c r="I116" s="292"/>
      <c r="J116" s="292"/>
      <c r="K116" s="292"/>
      <c r="L116" s="287"/>
      <c r="N116" s="201"/>
    </row>
    <row r="117" ht="12.0" customHeight="1">
      <c r="A117" s="293"/>
      <c r="B117" s="203"/>
      <c r="C117" s="208"/>
      <c r="D117" s="208"/>
      <c r="E117" s="208"/>
      <c r="F117" s="208"/>
      <c r="G117" s="208"/>
      <c r="H117" s="202"/>
      <c r="I117" s="292"/>
      <c r="J117" s="292"/>
      <c r="K117" s="292"/>
      <c r="L117" s="287"/>
      <c r="N117" s="201"/>
    </row>
    <row r="118" ht="12.0" customHeight="1">
      <c r="A118" s="293"/>
      <c r="B118" s="203"/>
      <c r="C118" s="208"/>
      <c r="D118" s="208"/>
      <c r="E118" s="208"/>
      <c r="F118" s="208"/>
      <c r="G118" s="208"/>
      <c r="H118" s="202"/>
      <c r="I118" s="292"/>
      <c r="J118" s="292"/>
      <c r="K118" s="292"/>
      <c r="L118" s="287"/>
      <c r="N118" s="201"/>
    </row>
    <row r="119" ht="12.0" customHeight="1">
      <c r="A119" s="293"/>
      <c r="B119" s="203"/>
      <c r="C119" s="208"/>
      <c r="D119" s="208"/>
      <c r="E119" s="208"/>
      <c r="F119" s="208"/>
      <c r="G119" s="208"/>
      <c r="H119" s="202"/>
      <c r="I119" s="292"/>
      <c r="J119" s="292"/>
      <c r="K119" s="292"/>
      <c r="L119" s="287"/>
      <c r="N119" s="201"/>
    </row>
    <row r="120" ht="12.0" customHeight="1">
      <c r="A120" s="293"/>
      <c r="B120" s="203"/>
      <c r="C120" s="208"/>
      <c r="D120" s="208"/>
      <c r="E120" s="208"/>
      <c r="F120" s="208"/>
      <c r="G120" s="208"/>
      <c r="H120" s="202"/>
      <c r="I120" s="292"/>
      <c r="J120" s="292"/>
      <c r="K120" s="292"/>
      <c r="L120" s="287"/>
      <c r="N120" s="201"/>
    </row>
    <row r="121" ht="12.0" customHeight="1">
      <c r="A121" s="293"/>
      <c r="B121" s="203"/>
      <c r="C121" s="208"/>
      <c r="D121" s="208"/>
      <c r="E121" s="208"/>
      <c r="F121" s="208"/>
      <c r="G121" s="208"/>
      <c r="H121" s="202"/>
      <c r="I121" s="292"/>
      <c r="J121" s="292"/>
      <c r="K121" s="292"/>
      <c r="L121" s="287"/>
      <c r="N121" s="201"/>
    </row>
    <row r="122" ht="12.0" customHeight="1">
      <c r="A122" s="293"/>
      <c r="B122" s="203"/>
      <c r="C122" s="208"/>
      <c r="D122" s="208"/>
      <c r="E122" s="208"/>
      <c r="F122" s="208"/>
      <c r="G122" s="208"/>
      <c r="H122" s="202"/>
      <c r="I122" s="292"/>
      <c r="J122" s="292"/>
      <c r="K122" s="292"/>
      <c r="L122" s="287"/>
      <c r="N122" s="201"/>
    </row>
    <row r="123" ht="12.0" customHeight="1">
      <c r="A123" s="293"/>
      <c r="B123" s="203"/>
      <c r="C123" s="208"/>
      <c r="D123" s="208"/>
      <c r="E123" s="208"/>
      <c r="F123" s="208"/>
      <c r="G123" s="208"/>
      <c r="H123" s="202"/>
      <c r="I123" s="292"/>
      <c r="J123" s="292"/>
      <c r="K123" s="292"/>
      <c r="L123" s="287"/>
      <c r="N123" s="201"/>
    </row>
    <row r="124" ht="12.0" customHeight="1">
      <c r="A124" s="293"/>
      <c r="B124" s="203"/>
      <c r="C124" s="208"/>
      <c r="D124" s="208"/>
      <c r="E124" s="208"/>
      <c r="F124" s="208"/>
      <c r="G124" s="208"/>
      <c r="H124" s="202"/>
      <c r="I124" s="292"/>
      <c r="J124" s="292"/>
      <c r="K124" s="292"/>
      <c r="L124" s="287"/>
      <c r="N124" s="201"/>
    </row>
    <row r="125" ht="12.0" customHeight="1">
      <c r="A125" s="293"/>
      <c r="B125" s="203"/>
      <c r="C125" s="208"/>
      <c r="D125" s="208"/>
      <c r="E125" s="208"/>
      <c r="F125" s="208"/>
      <c r="G125" s="208"/>
      <c r="H125" s="202"/>
      <c r="I125" s="292"/>
      <c r="J125" s="292"/>
      <c r="K125" s="292"/>
      <c r="L125" s="287"/>
      <c r="N125" s="201"/>
    </row>
    <row r="126" ht="12.0" customHeight="1">
      <c r="A126" s="293"/>
      <c r="B126" s="203"/>
      <c r="C126" s="208"/>
      <c r="D126" s="208"/>
      <c r="E126" s="208"/>
      <c r="F126" s="208"/>
      <c r="G126" s="208"/>
      <c r="H126" s="202"/>
      <c r="I126" s="292"/>
      <c r="J126" s="292"/>
      <c r="K126" s="292"/>
      <c r="L126" s="287"/>
      <c r="N126" s="201"/>
    </row>
    <row r="127" ht="12.0" customHeight="1">
      <c r="A127" s="293"/>
      <c r="B127" s="203"/>
      <c r="C127" s="208"/>
      <c r="D127" s="208"/>
      <c r="E127" s="208"/>
      <c r="F127" s="208"/>
      <c r="G127" s="208"/>
      <c r="H127" s="202"/>
      <c r="I127" s="292"/>
      <c r="J127" s="292"/>
      <c r="K127" s="292"/>
      <c r="L127" s="287"/>
      <c r="N127" s="201"/>
    </row>
    <row r="128" ht="12.0" customHeight="1">
      <c r="A128" s="293"/>
      <c r="B128" s="203"/>
      <c r="C128" s="208"/>
      <c r="D128" s="208"/>
      <c r="E128" s="208"/>
      <c r="F128" s="208"/>
      <c r="G128" s="208"/>
      <c r="H128" s="202"/>
      <c r="I128" s="292"/>
      <c r="J128" s="292"/>
      <c r="K128" s="292"/>
      <c r="L128" s="287"/>
      <c r="N128" s="201"/>
    </row>
    <row r="129" ht="12.0" customHeight="1">
      <c r="A129" s="293"/>
      <c r="B129" s="203"/>
      <c r="C129" s="208"/>
      <c r="D129" s="208"/>
      <c r="E129" s="208"/>
      <c r="F129" s="208"/>
      <c r="G129" s="208"/>
      <c r="H129" s="202"/>
      <c r="I129" s="292"/>
      <c r="J129" s="292"/>
      <c r="K129" s="292"/>
      <c r="L129" s="287"/>
      <c r="N129" s="201"/>
    </row>
    <row r="130" ht="12.0" customHeight="1">
      <c r="A130" s="293"/>
      <c r="B130" s="203"/>
      <c r="C130" s="208"/>
      <c r="D130" s="208"/>
      <c r="E130" s="208"/>
      <c r="F130" s="208"/>
      <c r="G130" s="208"/>
      <c r="H130" s="202"/>
      <c r="I130" s="292"/>
      <c r="J130" s="292"/>
      <c r="K130" s="292"/>
      <c r="L130" s="287"/>
      <c r="N130" s="201"/>
    </row>
    <row r="131" ht="12.0" customHeight="1">
      <c r="A131" s="293"/>
      <c r="B131" s="203"/>
      <c r="C131" s="208"/>
      <c r="D131" s="208"/>
      <c r="E131" s="208"/>
      <c r="F131" s="208"/>
      <c r="G131" s="208"/>
      <c r="H131" s="202"/>
      <c r="I131" s="292"/>
      <c r="J131" s="292"/>
      <c r="K131" s="292"/>
      <c r="L131" s="287"/>
      <c r="N131" s="201"/>
    </row>
    <row r="132" ht="12.0" customHeight="1">
      <c r="A132" s="293"/>
      <c r="B132" s="203"/>
      <c r="C132" s="208"/>
      <c r="D132" s="208"/>
      <c r="E132" s="208"/>
      <c r="F132" s="208"/>
      <c r="G132" s="208"/>
      <c r="H132" s="202"/>
      <c r="I132" s="292"/>
      <c r="J132" s="292"/>
      <c r="K132" s="292"/>
      <c r="L132" s="287"/>
      <c r="N132" s="201"/>
    </row>
    <row r="133" ht="12.0" customHeight="1">
      <c r="A133" s="293"/>
      <c r="B133" s="203"/>
      <c r="C133" s="208"/>
      <c r="D133" s="208"/>
      <c r="E133" s="208"/>
      <c r="F133" s="208"/>
      <c r="G133" s="208"/>
      <c r="H133" s="202"/>
      <c r="I133" s="292"/>
      <c r="J133" s="292"/>
      <c r="K133" s="292"/>
      <c r="L133" s="287"/>
      <c r="N133" s="201"/>
    </row>
    <row r="134" ht="12.0" customHeight="1">
      <c r="A134" s="293"/>
      <c r="B134" s="203"/>
      <c r="C134" s="208"/>
      <c r="D134" s="208"/>
      <c r="E134" s="208"/>
      <c r="F134" s="208"/>
      <c r="G134" s="208"/>
      <c r="H134" s="202"/>
      <c r="I134" s="292"/>
      <c r="J134" s="292"/>
      <c r="K134" s="292"/>
      <c r="L134" s="287"/>
      <c r="N134" s="201"/>
    </row>
    <row r="135" ht="12.0" customHeight="1">
      <c r="A135" s="293"/>
      <c r="B135" s="203"/>
      <c r="C135" s="208"/>
      <c r="D135" s="208"/>
      <c r="E135" s="208"/>
      <c r="F135" s="208"/>
      <c r="G135" s="208"/>
      <c r="H135" s="202"/>
      <c r="I135" s="292"/>
      <c r="J135" s="292"/>
      <c r="K135" s="292"/>
      <c r="L135" s="287"/>
      <c r="N135" s="201"/>
    </row>
    <row r="136" ht="12.0" customHeight="1">
      <c r="A136" s="293"/>
      <c r="B136" s="203"/>
      <c r="C136" s="208"/>
      <c r="D136" s="208"/>
      <c r="E136" s="208"/>
      <c r="F136" s="208"/>
      <c r="G136" s="208"/>
      <c r="H136" s="202"/>
      <c r="I136" s="292"/>
      <c r="J136" s="292"/>
      <c r="K136" s="292"/>
      <c r="L136" s="287"/>
      <c r="N136" s="201"/>
    </row>
    <row r="137" ht="12.0" customHeight="1">
      <c r="A137" s="293"/>
      <c r="B137" s="203"/>
      <c r="C137" s="208"/>
      <c r="D137" s="208"/>
      <c r="E137" s="208"/>
      <c r="F137" s="208"/>
      <c r="G137" s="208"/>
      <c r="H137" s="202"/>
      <c r="I137" s="292"/>
      <c r="J137" s="292"/>
      <c r="K137" s="292"/>
      <c r="L137" s="287"/>
      <c r="N137" s="201"/>
    </row>
    <row r="138" ht="12.0" customHeight="1">
      <c r="A138" s="293"/>
      <c r="B138" s="203"/>
      <c r="C138" s="208"/>
      <c r="D138" s="208"/>
      <c r="E138" s="208"/>
      <c r="F138" s="208"/>
      <c r="G138" s="208"/>
      <c r="H138" s="202"/>
      <c r="I138" s="292"/>
      <c r="J138" s="292"/>
      <c r="K138" s="292"/>
      <c r="L138" s="287"/>
      <c r="N138" s="201"/>
    </row>
    <row r="139" ht="12.0" customHeight="1">
      <c r="A139" s="293"/>
      <c r="B139" s="203"/>
      <c r="C139" s="208"/>
      <c r="D139" s="208"/>
      <c r="E139" s="208"/>
      <c r="F139" s="208"/>
      <c r="G139" s="208"/>
      <c r="H139" s="202"/>
      <c r="I139" s="292"/>
      <c r="J139" s="292"/>
      <c r="K139" s="292"/>
      <c r="L139" s="287"/>
      <c r="N139" s="201"/>
    </row>
    <row r="140" ht="12.0" customHeight="1">
      <c r="A140" s="293"/>
      <c r="B140" s="203"/>
      <c r="C140" s="208"/>
      <c r="D140" s="208"/>
      <c r="E140" s="208"/>
      <c r="F140" s="208"/>
      <c r="G140" s="208"/>
      <c r="H140" s="202"/>
      <c r="I140" s="292"/>
      <c r="J140" s="292"/>
      <c r="K140" s="292"/>
      <c r="L140" s="287"/>
      <c r="N140" s="201"/>
    </row>
    <row r="141" ht="12.0" customHeight="1">
      <c r="A141" s="293"/>
      <c r="B141" s="203"/>
      <c r="C141" s="208"/>
      <c r="D141" s="208"/>
      <c r="E141" s="208"/>
      <c r="F141" s="208"/>
      <c r="G141" s="208"/>
      <c r="H141" s="202"/>
      <c r="I141" s="292"/>
      <c r="J141" s="292"/>
      <c r="K141" s="292"/>
      <c r="L141" s="287"/>
      <c r="N141" s="201"/>
    </row>
    <row r="142" ht="12.0" customHeight="1">
      <c r="A142" s="293"/>
      <c r="B142" s="203"/>
      <c r="C142" s="208"/>
      <c r="D142" s="208"/>
      <c r="E142" s="208"/>
      <c r="F142" s="208"/>
      <c r="G142" s="208"/>
      <c r="H142" s="202"/>
      <c r="I142" s="292"/>
      <c r="J142" s="292"/>
      <c r="K142" s="292"/>
      <c r="L142" s="287"/>
      <c r="N142" s="201"/>
    </row>
    <row r="143" ht="12.0" customHeight="1">
      <c r="A143" s="293"/>
      <c r="B143" s="203"/>
      <c r="C143" s="208"/>
      <c r="D143" s="208"/>
      <c r="E143" s="208"/>
      <c r="F143" s="208"/>
      <c r="G143" s="208"/>
      <c r="H143" s="202"/>
      <c r="I143" s="292"/>
      <c r="J143" s="292"/>
      <c r="K143" s="292"/>
      <c r="L143" s="287"/>
      <c r="N143" s="201"/>
    </row>
    <row r="144" ht="12.0" customHeight="1">
      <c r="A144" s="293"/>
      <c r="B144" s="203"/>
      <c r="C144" s="208"/>
      <c r="D144" s="208"/>
      <c r="E144" s="208"/>
      <c r="F144" s="208"/>
      <c r="G144" s="208"/>
      <c r="H144" s="202"/>
      <c r="I144" s="292"/>
      <c r="J144" s="292"/>
      <c r="K144" s="292"/>
      <c r="L144" s="287"/>
      <c r="N144" s="201"/>
    </row>
    <row r="145" ht="12.0" customHeight="1">
      <c r="A145" s="293"/>
      <c r="B145" s="203"/>
      <c r="C145" s="208"/>
      <c r="D145" s="208"/>
      <c r="E145" s="208"/>
      <c r="F145" s="208"/>
      <c r="G145" s="208"/>
      <c r="H145" s="202"/>
      <c r="I145" s="292"/>
      <c r="J145" s="292"/>
      <c r="K145" s="292"/>
      <c r="L145" s="287"/>
      <c r="N145" s="201"/>
    </row>
    <row r="146" ht="12.0" customHeight="1">
      <c r="A146" s="293"/>
      <c r="B146" s="203"/>
      <c r="C146" s="208"/>
      <c r="D146" s="208"/>
      <c r="E146" s="208"/>
      <c r="F146" s="208"/>
      <c r="G146" s="208"/>
      <c r="H146" s="202"/>
      <c r="I146" s="292"/>
      <c r="J146" s="292"/>
      <c r="K146" s="292"/>
      <c r="L146" s="287"/>
      <c r="N146" s="201"/>
    </row>
    <row r="147" ht="12.0" customHeight="1">
      <c r="A147" s="293"/>
      <c r="B147" s="203"/>
      <c r="C147" s="208"/>
      <c r="D147" s="208"/>
      <c r="E147" s="208"/>
      <c r="F147" s="208"/>
      <c r="G147" s="208"/>
      <c r="H147" s="202"/>
      <c r="I147" s="292"/>
      <c r="J147" s="292"/>
      <c r="K147" s="292"/>
      <c r="L147" s="287"/>
      <c r="N147" s="201"/>
    </row>
    <row r="148" ht="12.0" customHeight="1">
      <c r="A148" s="293"/>
      <c r="B148" s="203"/>
      <c r="C148" s="208"/>
      <c r="D148" s="208"/>
      <c r="E148" s="208"/>
      <c r="F148" s="208"/>
      <c r="G148" s="208"/>
      <c r="H148" s="202"/>
      <c r="I148" s="292"/>
      <c r="J148" s="292"/>
      <c r="K148" s="292"/>
      <c r="L148" s="287"/>
      <c r="N148" s="201"/>
    </row>
    <row r="149" ht="12.0" customHeight="1">
      <c r="A149" s="293"/>
      <c r="B149" s="203"/>
      <c r="C149" s="208"/>
      <c r="D149" s="208"/>
      <c r="E149" s="208"/>
      <c r="F149" s="208"/>
      <c r="G149" s="208"/>
      <c r="H149" s="202"/>
      <c r="I149" s="292"/>
      <c r="J149" s="292"/>
      <c r="K149" s="292"/>
      <c r="L149" s="287"/>
      <c r="N149" s="201"/>
    </row>
    <row r="150" ht="12.0" customHeight="1">
      <c r="A150" s="293"/>
      <c r="B150" s="203"/>
      <c r="C150" s="208"/>
      <c r="D150" s="208"/>
      <c r="E150" s="208"/>
      <c r="F150" s="208"/>
      <c r="G150" s="208"/>
      <c r="H150" s="202"/>
      <c r="I150" s="292"/>
      <c r="J150" s="292"/>
      <c r="K150" s="292"/>
      <c r="L150" s="287"/>
      <c r="N150" s="201"/>
    </row>
    <row r="151" ht="12.0" customHeight="1">
      <c r="A151" s="293"/>
      <c r="B151" s="203"/>
      <c r="C151" s="208"/>
      <c r="D151" s="208"/>
      <c r="E151" s="208"/>
      <c r="F151" s="208"/>
      <c r="G151" s="208"/>
      <c r="H151" s="202"/>
      <c r="I151" s="292"/>
      <c r="J151" s="292"/>
      <c r="K151" s="292"/>
      <c r="L151" s="287"/>
      <c r="N151" s="201"/>
    </row>
    <row r="152" ht="12.0" customHeight="1">
      <c r="A152" s="293"/>
      <c r="B152" s="203"/>
      <c r="C152" s="208"/>
      <c r="D152" s="208"/>
      <c r="E152" s="208"/>
      <c r="F152" s="208"/>
      <c r="G152" s="208"/>
      <c r="H152" s="202"/>
      <c r="I152" s="292"/>
      <c r="J152" s="292"/>
      <c r="K152" s="292"/>
      <c r="L152" s="287"/>
      <c r="N152" s="201"/>
    </row>
    <row r="153" ht="12.0" customHeight="1">
      <c r="A153" s="293"/>
      <c r="B153" s="203"/>
      <c r="C153" s="208"/>
      <c r="D153" s="208"/>
      <c r="E153" s="208"/>
      <c r="F153" s="208"/>
      <c r="G153" s="208"/>
      <c r="H153" s="202"/>
      <c r="I153" s="292"/>
      <c r="J153" s="292"/>
      <c r="K153" s="292"/>
      <c r="L153" s="287"/>
      <c r="N153" s="201"/>
    </row>
    <row r="154" ht="12.0" customHeight="1">
      <c r="A154" s="293"/>
      <c r="B154" s="203"/>
      <c r="C154" s="208"/>
      <c r="D154" s="208"/>
      <c r="E154" s="208"/>
      <c r="F154" s="208"/>
      <c r="G154" s="208"/>
      <c r="H154" s="202"/>
      <c r="I154" s="292"/>
      <c r="J154" s="292"/>
      <c r="K154" s="292"/>
      <c r="L154" s="287"/>
      <c r="N154" s="201"/>
    </row>
    <row r="155" ht="12.0" customHeight="1">
      <c r="A155" s="293"/>
      <c r="B155" s="203"/>
      <c r="C155" s="208"/>
      <c r="D155" s="208"/>
      <c r="E155" s="208"/>
      <c r="F155" s="208"/>
      <c r="G155" s="208"/>
      <c r="H155" s="202"/>
      <c r="I155" s="292"/>
      <c r="J155" s="292"/>
      <c r="K155" s="292"/>
      <c r="L155" s="287"/>
      <c r="N155" s="201"/>
    </row>
    <row r="156" ht="12.0" customHeight="1">
      <c r="A156" s="293"/>
      <c r="B156" s="203"/>
      <c r="C156" s="208"/>
      <c r="D156" s="208"/>
      <c r="E156" s="208"/>
      <c r="F156" s="208"/>
      <c r="G156" s="208"/>
      <c r="H156" s="202"/>
      <c r="I156" s="292"/>
      <c r="J156" s="292"/>
      <c r="K156" s="292"/>
      <c r="L156" s="287"/>
      <c r="N156" s="201"/>
    </row>
    <row r="157" ht="12.0" customHeight="1">
      <c r="A157" s="293"/>
      <c r="B157" s="203"/>
      <c r="C157" s="208"/>
      <c r="D157" s="208"/>
      <c r="E157" s="208"/>
      <c r="F157" s="208"/>
      <c r="G157" s="208"/>
      <c r="H157" s="202"/>
      <c r="I157" s="292"/>
      <c r="J157" s="292"/>
      <c r="K157" s="292"/>
      <c r="L157" s="287"/>
      <c r="N157" s="201"/>
    </row>
    <row r="158" ht="12.0" customHeight="1">
      <c r="A158" s="293"/>
      <c r="B158" s="203"/>
      <c r="C158" s="208"/>
      <c r="D158" s="208"/>
      <c r="E158" s="208"/>
      <c r="F158" s="208"/>
      <c r="G158" s="208"/>
      <c r="H158" s="202"/>
      <c r="I158" s="292"/>
      <c r="J158" s="292"/>
      <c r="K158" s="292"/>
      <c r="L158" s="287"/>
      <c r="N158" s="201"/>
    </row>
    <row r="159" ht="12.0" customHeight="1">
      <c r="A159" s="293"/>
      <c r="B159" s="203"/>
      <c r="C159" s="208"/>
      <c r="D159" s="208"/>
      <c r="E159" s="208"/>
      <c r="F159" s="208"/>
      <c r="G159" s="208"/>
      <c r="H159" s="202"/>
      <c r="I159" s="292"/>
      <c r="J159" s="292"/>
      <c r="K159" s="292"/>
      <c r="L159" s="287"/>
      <c r="N159" s="201"/>
    </row>
    <row r="160" ht="12.0" customHeight="1">
      <c r="A160" s="293"/>
      <c r="B160" s="203"/>
      <c r="C160" s="208"/>
      <c r="D160" s="208"/>
      <c r="E160" s="208"/>
      <c r="F160" s="208"/>
      <c r="G160" s="208"/>
      <c r="H160" s="202"/>
      <c r="I160" s="292"/>
      <c r="J160" s="292"/>
      <c r="K160" s="292"/>
      <c r="L160" s="287"/>
      <c r="N160" s="201"/>
    </row>
    <row r="161" ht="12.0" customHeight="1">
      <c r="A161" s="293"/>
      <c r="B161" s="203"/>
      <c r="C161" s="208"/>
      <c r="D161" s="208"/>
      <c r="E161" s="208"/>
      <c r="F161" s="208"/>
      <c r="G161" s="208"/>
      <c r="H161" s="202"/>
      <c r="I161" s="292"/>
      <c r="J161" s="292"/>
      <c r="K161" s="292"/>
      <c r="L161" s="287"/>
      <c r="N161" s="201"/>
    </row>
    <row r="162" ht="12.0" customHeight="1">
      <c r="A162" s="293"/>
      <c r="B162" s="203"/>
      <c r="C162" s="208"/>
      <c r="D162" s="208"/>
      <c r="E162" s="208"/>
      <c r="F162" s="208"/>
      <c r="G162" s="208"/>
      <c r="H162" s="202"/>
      <c r="I162" s="292"/>
      <c r="J162" s="292"/>
      <c r="K162" s="292"/>
      <c r="L162" s="287"/>
      <c r="N162" s="201"/>
    </row>
    <row r="163" ht="12.0" customHeight="1">
      <c r="A163" s="293"/>
      <c r="B163" s="203"/>
      <c r="C163" s="208"/>
      <c r="D163" s="208"/>
      <c r="E163" s="208"/>
      <c r="F163" s="208"/>
      <c r="G163" s="208"/>
      <c r="H163" s="202"/>
      <c r="I163" s="292"/>
      <c r="J163" s="292"/>
      <c r="K163" s="292"/>
      <c r="L163" s="287"/>
      <c r="N163" s="201"/>
    </row>
    <row r="164" ht="12.0" customHeight="1">
      <c r="A164" s="293"/>
      <c r="B164" s="203"/>
      <c r="C164" s="208"/>
      <c r="D164" s="208"/>
      <c r="E164" s="208"/>
      <c r="F164" s="208"/>
      <c r="G164" s="208"/>
      <c r="H164" s="202"/>
      <c r="I164" s="292"/>
      <c r="J164" s="292"/>
      <c r="K164" s="292"/>
      <c r="L164" s="287"/>
      <c r="N164" s="201"/>
    </row>
    <row r="165" ht="12.0" customHeight="1">
      <c r="A165" s="293"/>
      <c r="B165" s="203"/>
      <c r="C165" s="208"/>
      <c r="D165" s="208"/>
      <c r="E165" s="208"/>
      <c r="F165" s="208"/>
      <c r="G165" s="208"/>
      <c r="H165" s="202"/>
      <c r="I165" s="292"/>
      <c r="J165" s="292"/>
      <c r="K165" s="292"/>
      <c r="L165" s="287"/>
      <c r="N165" s="201"/>
    </row>
    <row r="166" ht="12.0" customHeight="1">
      <c r="A166" s="293"/>
      <c r="B166" s="203"/>
      <c r="C166" s="208"/>
      <c r="D166" s="208"/>
      <c r="E166" s="208"/>
      <c r="F166" s="208"/>
      <c r="G166" s="208"/>
      <c r="H166" s="202"/>
      <c r="I166" s="292"/>
      <c r="J166" s="292"/>
      <c r="K166" s="292"/>
      <c r="L166" s="287"/>
      <c r="N166" s="201"/>
    </row>
    <row r="167" ht="12.0" customHeight="1">
      <c r="A167" s="293"/>
      <c r="B167" s="203"/>
      <c r="C167" s="208"/>
      <c r="D167" s="208"/>
      <c r="E167" s="208"/>
      <c r="F167" s="208"/>
      <c r="G167" s="208"/>
      <c r="H167" s="202"/>
      <c r="I167" s="292"/>
      <c r="J167" s="292"/>
      <c r="K167" s="292"/>
      <c r="L167" s="287"/>
      <c r="N167" s="201"/>
    </row>
    <row r="168" ht="12.0" customHeight="1">
      <c r="A168" s="293"/>
      <c r="B168" s="203"/>
      <c r="C168" s="208"/>
      <c r="D168" s="208"/>
      <c r="E168" s="208"/>
      <c r="F168" s="208"/>
      <c r="G168" s="208"/>
      <c r="H168" s="202"/>
      <c r="I168" s="292"/>
      <c r="J168" s="292"/>
      <c r="K168" s="292"/>
      <c r="L168" s="287"/>
      <c r="N168" s="201"/>
    </row>
    <row r="169" ht="12.0" customHeight="1">
      <c r="A169" s="293"/>
      <c r="B169" s="203"/>
      <c r="C169" s="208"/>
      <c r="D169" s="208"/>
      <c r="E169" s="208"/>
      <c r="F169" s="208"/>
      <c r="G169" s="208"/>
      <c r="H169" s="202"/>
      <c r="I169" s="292"/>
      <c r="J169" s="292"/>
      <c r="K169" s="292"/>
      <c r="L169" s="287"/>
      <c r="N169" s="201"/>
    </row>
    <row r="170" ht="12.0" customHeight="1">
      <c r="A170" s="293"/>
      <c r="B170" s="203"/>
      <c r="C170" s="208"/>
      <c r="D170" s="208"/>
      <c r="E170" s="208"/>
      <c r="F170" s="208"/>
      <c r="G170" s="208"/>
      <c r="H170" s="202"/>
      <c r="I170" s="292"/>
      <c r="J170" s="292"/>
      <c r="K170" s="292"/>
      <c r="L170" s="287"/>
      <c r="N170" s="201"/>
    </row>
    <row r="171" ht="12.0" customHeight="1">
      <c r="A171" s="293"/>
      <c r="B171" s="203"/>
      <c r="C171" s="208"/>
      <c r="D171" s="208"/>
      <c r="E171" s="208"/>
      <c r="F171" s="208"/>
      <c r="G171" s="208"/>
      <c r="H171" s="202"/>
      <c r="I171" s="292"/>
      <c r="J171" s="292"/>
      <c r="K171" s="292"/>
      <c r="L171" s="287"/>
      <c r="N171" s="201"/>
    </row>
    <row r="172" ht="12.0" customHeight="1">
      <c r="A172" s="293"/>
      <c r="B172" s="203"/>
      <c r="C172" s="208"/>
      <c r="D172" s="208"/>
      <c r="E172" s="208"/>
      <c r="F172" s="208"/>
      <c r="G172" s="208"/>
      <c r="H172" s="202"/>
      <c r="I172" s="292"/>
      <c r="J172" s="292"/>
      <c r="K172" s="292"/>
      <c r="L172" s="287"/>
      <c r="N172" s="201"/>
    </row>
    <row r="173" ht="12.0" customHeight="1">
      <c r="A173" s="293"/>
      <c r="B173" s="203"/>
      <c r="C173" s="208"/>
      <c r="D173" s="208"/>
      <c r="E173" s="208"/>
      <c r="F173" s="208"/>
      <c r="G173" s="208"/>
      <c r="H173" s="202"/>
      <c r="I173" s="292"/>
      <c r="J173" s="292"/>
      <c r="K173" s="292"/>
      <c r="L173" s="287"/>
      <c r="N173" s="201"/>
    </row>
    <row r="174" ht="12.0" customHeight="1">
      <c r="A174" s="293"/>
      <c r="B174" s="203"/>
      <c r="C174" s="208"/>
      <c r="D174" s="208"/>
      <c r="E174" s="208"/>
      <c r="F174" s="208"/>
      <c r="G174" s="208"/>
      <c r="H174" s="202"/>
      <c r="I174" s="292"/>
      <c r="J174" s="292"/>
      <c r="K174" s="292"/>
      <c r="L174" s="287"/>
      <c r="N174" s="201"/>
    </row>
    <row r="175" ht="12.0" customHeight="1">
      <c r="A175" s="293"/>
      <c r="B175" s="203"/>
      <c r="C175" s="208"/>
      <c r="D175" s="208"/>
      <c r="E175" s="208"/>
      <c r="F175" s="208"/>
      <c r="G175" s="208"/>
      <c r="H175" s="202"/>
      <c r="I175" s="292"/>
      <c r="J175" s="292"/>
      <c r="K175" s="292"/>
      <c r="L175" s="287"/>
      <c r="N175" s="201"/>
    </row>
    <row r="176" ht="12.0" customHeight="1">
      <c r="A176" s="293"/>
      <c r="B176" s="203"/>
      <c r="C176" s="208"/>
      <c r="D176" s="208"/>
      <c r="E176" s="208"/>
      <c r="F176" s="208"/>
      <c r="G176" s="208"/>
      <c r="H176" s="202"/>
      <c r="I176" s="292"/>
      <c r="J176" s="292"/>
      <c r="K176" s="292"/>
      <c r="L176" s="287"/>
      <c r="N176" s="201"/>
    </row>
    <row r="177" ht="12.0" customHeight="1">
      <c r="A177" s="293"/>
      <c r="B177" s="203"/>
      <c r="C177" s="208"/>
      <c r="D177" s="208"/>
      <c r="E177" s="208"/>
      <c r="F177" s="208"/>
      <c r="G177" s="208"/>
      <c r="H177" s="202"/>
      <c r="I177" s="292"/>
      <c r="J177" s="292"/>
      <c r="K177" s="292"/>
      <c r="L177" s="287"/>
      <c r="N177" s="201"/>
    </row>
    <row r="178" ht="12.0" customHeight="1">
      <c r="A178" s="293"/>
      <c r="B178" s="203"/>
      <c r="C178" s="208"/>
      <c r="D178" s="208"/>
      <c r="E178" s="208"/>
      <c r="F178" s="208"/>
      <c r="G178" s="208"/>
      <c r="H178" s="202"/>
      <c r="I178" s="292"/>
      <c r="J178" s="292"/>
      <c r="K178" s="292"/>
      <c r="L178" s="287"/>
      <c r="N178" s="201"/>
    </row>
    <row r="179" ht="12.0" customHeight="1">
      <c r="A179" s="293"/>
      <c r="B179" s="203"/>
      <c r="C179" s="208"/>
      <c r="D179" s="208"/>
      <c r="E179" s="208"/>
      <c r="F179" s="208"/>
      <c r="G179" s="208"/>
      <c r="H179" s="202"/>
      <c r="I179" s="292"/>
      <c r="J179" s="292"/>
      <c r="K179" s="292"/>
      <c r="L179" s="287"/>
      <c r="N179" s="201"/>
    </row>
    <row r="180" ht="12.0" customHeight="1">
      <c r="A180" s="293"/>
      <c r="B180" s="203"/>
      <c r="C180" s="208"/>
      <c r="D180" s="208"/>
      <c r="E180" s="208"/>
      <c r="F180" s="208"/>
      <c r="G180" s="208"/>
      <c r="H180" s="202"/>
      <c r="I180" s="292"/>
      <c r="J180" s="292"/>
      <c r="K180" s="292"/>
      <c r="L180" s="287"/>
      <c r="N180" s="201"/>
    </row>
    <row r="181" ht="12.0" customHeight="1">
      <c r="A181" s="293"/>
      <c r="B181" s="203"/>
      <c r="C181" s="208"/>
      <c r="D181" s="208"/>
      <c r="E181" s="208"/>
      <c r="F181" s="208"/>
      <c r="G181" s="208"/>
      <c r="H181" s="202"/>
      <c r="I181" s="292"/>
      <c r="J181" s="292"/>
      <c r="K181" s="292"/>
      <c r="L181" s="287"/>
      <c r="N181" s="201"/>
    </row>
    <row r="182" ht="12.0" customHeight="1">
      <c r="A182" s="293"/>
      <c r="B182" s="203"/>
      <c r="C182" s="208"/>
      <c r="D182" s="208"/>
      <c r="E182" s="208"/>
      <c r="F182" s="208"/>
      <c r="G182" s="208"/>
      <c r="H182" s="202"/>
      <c r="I182" s="292"/>
      <c r="J182" s="292"/>
      <c r="K182" s="292"/>
      <c r="L182" s="287"/>
      <c r="N182" s="201"/>
    </row>
    <row r="183" ht="12.0" customHeight="1">
      <c r="A183" s="293"/>
      <c r="B183" s="203"/>
      <c r="C183" s="208"/>
      <c r="D183" s="208"/>
      <c r="E183" s="208"/>
      <c r="F183" s="208"/>
      <c r="G183" s="208"/>
      <c r="H183" s="202"/>
      <c r="I183" s="292"/>
      <c r="J183" s="292"/>
      <c r="K183" s="292"/>
      <c r="L183" s="287"/>
      <c r="N183" s="201"/>
    </row>
    <row r="184" ht="12.0" customHeight="1">
      <c r="A184" s="293"/>
      <c r="B184" s="203"/>
      <c r="C184" s="208"/>
      <c r="D184" s="208"/>
      <c r="E184" s="208"/>
      <c r="F184" s="208"/>
      <c r="G184" s="208"/>
      <c r="H184" s="202"/>
      <c r="I184" s="292"/>
      <c r="J184" s="292"/>
      <c r="K184" s="292"/>
      <c r="L184" s="287"/>
      <c r="N184" s="201"/>
    </row>
    <row r="185" ht="12.0" customHeight="1">
      <c r="A185" s="293"/>
      <c r="B185" s="203"/>
      <c r="C185" s="208"/>
      <c r="D185" s="208"/>
      <c r="E185" s="208"/>
      <c r="F185" s="208"/>
      <c r="G185" s="208"/>
      <c r="H185" s="202"/>
      <c r="I185" s="292"/>
      <c r="J185" s="292"/>
      <c r="K185" s="292"/>
      <c r="L185" s="287"/>
      <c r="N185" s="201"/>
    </row>
    <row r="186" ht="12.0" customHeight="1">
      <c r="A186" s="293"/>
      <c r="B186" s="203"/>
      <c r="C186" s="208"/>
      <c r="D186" s="208"/>
      <c r="E186" s="208"/>
      <c r="F186" s="208"/>
      <c r="G186" s="208"/>
      <c r="H186" s="202"/>
      <c r="I186" s="292"/>
      <c r="J186" s="292"/>
      <c r="K186" s="292"/>
      <c r="L186" s="287"/>
      <c r="N186" s="201"/>
    </row>
    <row r="187" ht="12.0" customHeight="1">
      <c r="A187" s="293"/>
      <c r="B187" s="203"/>
      <c r="C187" s="208"/>
      <c r="D187" s="208"/>
      <c r="E187" s="208"/>
      <c r="F187" s="208"/>
      <c r="G187" s="208"/>
      <c r="H187" s="202"/>
      <c r="I187" s="292"/>
      <c r="J187" s="292"/>
      <c r="K187" s="292"/>
      <c r="L187" s="287"/>
      <c r="N187" s="201"/>
    </row>
    <row r="188" ht="12.0" customHeight="1">
      <c r="A188" s="293"/>
      <c r="B188" s="203"/>
      <c r="C188" s="208"/>
      <c r="D188" s="208"/>
      <c r="E188" s="208"/>
      <c r="F188" s="208"/>
      <c r="G188" s="208"/>
      <c r="H188" s="202"/>
      <c r="I188" s="292"/>
      <c r="J188" s="292"/>
      <c r="K188" s="292"/>
      <c r="L188" s="287"/>
      <c r="N188" s="201"/>
    </row>
    <row r="189" ht="12.0" customHeight="1">
      <c r="A189" s="293"/>
      <c r="B189" s="203"/>
      <c r="C189" s="208"/>
      <c r="D189" s="208"/>
      <c r="E189" s="208"/>
      <c r="F189" s="208"/>
      <c r="G189" s="208"/>
      <c r="H189" s="202"/>
      <c r="I189" s="292"/>
      <c r="J189" s="292"/>
      <c r="K189" s="292"/>
      <c r="L189" s="287"/>
      <c r="N189" s="201"/>
    </row>
    <row r="190" ht="12.0" customHeight="1">
      <c r="A190" s="293"/>
      <c r="B190" s="203"/>
      <c r="C190" s="208"/>
      <c r="D190" s="208"/>
      <c r="E190" s="208"/>
      <c r="F190" s="208"/>
      <c r="G190" s="208"/>
      <c r="H190" s="202"/>
      <c r="I190" s="292"/>
      <c r="J190" s="292"/>
      <c r="K190" s="292"/>
      <c r="L190" s="287"/>
      <c r="N190" s="201"/>
    </row>
    <row r="191" ht="12.0" customHeight="1">
      <c r="A191" s="293"/>
      <c r="B191" s="203"/>
      <c r="C191" s="208"/>
      <c r="D191" s="208"/>
      <c r="E191" s="208"/>
      <c r="F191" s="208"/>
      <c r="G191" s="208"/>
      <c r="H191" s="202"/>
      <c r="I191" s="292"/>
      <c r="J191" s="292"/>
      <c r="K191" s="292"/>
      <c r="L191" s="287"/>
      <c r="N191" s="201"/>
    </row>
    <row r="192" ht="12.0" customHeight="1">
      <c r="A192" s="293"/>
      <c r="B192" s="203"/>
      <c r="C192" s="208"/>
      <c r="D192" s="208"/>
      <c r="E192" s="208"/>
      <c r="F192" s="208"/>
      <c r="G192" s="208"/>
      <c r="H192" s="202"/>
      <c r="I192" s="292"/>
      <c r="J192" s="292"/>
      <c r="K192" s="292"/>
      <c r="L192" s="287"/>
      <c r="N192" s="201"/>
    </row>
    <row r="193" ht="12.0" customHeight="1">
      <c r="A193" s="293"/>
      <c r="B193" s="203"/>
      <c r="C193" s="208"/>
      <c r="D193" s="208"/>
      <c r="E193" s="208"/>
      <c r="F193" s="208"/>
      <c r="G193" s="208"/>
      <c r="H193" s="202"/>
      <c r="I193" s="292"/>
      <c r="J193" s="292"/>
      <c r="K193" s="292"/>
      <c r="L193" s="287"/>
      <c r="N193" s="201"/>
    </row>
    <row r="194" ht="12.0" customHeight="1">
      <c r="A194" s="293"/>
      <c r="B194" s="203"/>
      <c r="C194" s="208"/>
      <c r="D194" s="208"/>
      <c r="E194" s="208"/>
      <c r="F194" s="208"/>
      <c r="G194" s="208"/>
      <c r="H194" s="202"/>
      <c r="I194" s="292"/>
      <c r="J194" s="292"/>
      <c r="K194" s="292"/>
      <c r="L194" s="287"/>
      <c r="N194" s="201"/>
    </row>
    <row r="195" ht="12.0" customHeight="1">
      <c r="A195" s="293"/>
      <c r="B195" s="203"/>
      <c r="C195" s="208"/>
      <c r="D195" s="208"/>
      <c r="E195" s="208"/>
      <c r="F195" s="208"/>
      <c r="G195" s="208"/>
      <c r="H195" s="202"/>
      <c r="I195" s="292"/>
      <c r="J195" s="292"/>
      <c r="K195" s="292"/>
      <c r="L195" s="287"/>
      <c r="N195" s="201"/>
    </row>
    <row r="196" ht="12.0" customHeight="1">
      <c r="A196" s="293"/>
      <c r="B196" s="203"/>
      <c r="C196" s="208"/>
      <c r="D196" s="208"/>
      <c r="E196" s="208"/>
      <c r="F196" s="208"/>
      <c r="G196" s="208"/>
      <c r="H196" s="202"/>
      <c r="I196" s="292"/>
      <c r="J196" s="292"/>
      <c r="K196" s="292"/>
      <c r="L196" s="287"/>
      <c r="N196" s="201"/>
    </row>
    <row r="197" ht="12.0" customHeight="1">
      <c r="A197" s="293"/>
      <c r="B197" s="203"/>
      <c r="C197" s="208"/>
      <c r="D197" s="208"/>
      <c r="E197" s="208"/>
      <c r="F197" s="208"/>
      <c r="G197" s="208"/>
      <c r="H197" s="202"/>
      <c r="I197" s="292"/>
      <c r="J197" s="292"/>
      <c r="K197" s="292"/>
      <c r="L197" s="287"/>
      <c r="N197" s="201"/>
    </row>
    <row r="198" ht="12.0" customHeight="1">
      <c r="A198" s="293"/>
      <c r="B198" s="203"/>
      <c r="C198" s="208"/>
      <c r="D198" s="208"/>
      <c r="E198" s="208"/>
      <c r="F198" s="208"/>
      <c r="G198" s="208"/>
      <c r="H198" s="202"/>
      <c r="I198" s="292"/>
      <c r="J198" s="292"/>
      <c r="K198" s="292"/>
      <c r="L198" s="287"/>
      <c r="N198" s="201"/>
    </row>
    <row r="199" ht="12.0" customHeight="1">
      <c r="A199" s="293"/>
      <c r="B199" s="203"/>
      <c r="C199" s="208"/>
      <c r="D199" s="208"/>
      <c r="E199" s="208"/>
      <c r="F199" s="208"/>
      <c r="G199" s="208"/>
      <c r="H199" s="202"/>
      <c r="I199" s="292"/>
      <c r="J199" s="292"/>
      <c r="K199" s="292"/>
      <c r="L199" s="287"/>
      <c r="N199" s="201"/>
    </row>
    <row r="200" ht="12.0" customHeight="1">
      <c r="A200" s="293"/>
      <c r="B200" s="203"/>
      <c r="C200" s="208"/>
      <c r="D200" s="208"/>
      <c r="E200" s="208"/>
      <c r="F200" s="208"/>
      <c r="G200" s="208"/>
      <c r="H200" s="202"/>
      <c r="I200" s="292"/>
      <c r="J200" s="292"/>
      <c r="K200" s="292"/>
      <c r="L200" s="287"/>
      <c r="N200" s="201"/>
    </row>
    <row r="201" ht="12.0" customHeight="1">
      <c r="A201" s="293"/>
      <c r="B201" s="203"/>
      <c r="C201" s="208"/>
      <c r="D201" s="208"/>
      <c r="E201" s="208"/>
      <c r="F201" s="208"/>
      <c r="G201" s="208"/>
      <c r="H201" s="202"/>
      <c r="I201" s="292"/>
      <c r="J201" s="292"/>
      <c r="K201" s="292"/>
      <c r="L201" s="287"/>
      <c r="N201" s="201"/>
    </row>
    <row r="202" ht="12.0" customHeight="1">
      <c r="A202" s="293"/>
      <c r="B202" s="203"/>
      <c r="C202" s="208"/>
      <c r="D202" s="208"/>
      <c r="E202" s="208"/>
      <c r="F202" s="208"/>
      <c r="G202" s="208"/>
      <c r="H202" s="202"/>
      <c r="I202" s="292"/>
      <c r="J202" s="292"/>
      <c r="K202" s="292"/>
      <c r="L202" s="287"/>
      <c r="N202" s="201"/>
    </row>
    <row r="203" ht="12.0" customHeight="1">
      <c r="A203" s="293"/>
      <c r="B203" s="203"/>
      <c r="C203" s="208"/>
      <c r="D203" s="208"/>
      <c r="E203" s="208"/>
      <c r="F203" s="208"/>
      <c r="G203" s="208"/>
      <c r="H203" s="202"/>
      <c r="I203" s="292"/>
      <c r="J203" s="292"/>
      <c r="K203" s="292"/>
      <c r="L203" s="287"/>
      <c r="N203" s="201"/>
    </row>
    <row r="204" ht="12.0" customHeight="1">
      <c r="A204" s="293"/>
      <c r="B204" s="203"/>
      <c r="C204" s="208"/>
      <c r="D204" s="208"/>
      <c r="E204" s="208"/>
      <c r="F204" s="208"/>
      <c r="G204" s="208"/>
      <c r="H204" s="202"/>
      <c r="I204" s="292"/>
      <c r="J204" s="292"/>
      <c r="K204" s="292"/>
      <c r="L204" s="287"/>
      <c r="N204" s="201"/>
    </row>
    <row r="205" ht="12.0" customHeight="1">
      <c r="A205" s="293"/>
      <c r="B205" s="203"/>
      <c r="C205" s="208"/>
      <c r="D205" s="208"/>
      <c r="E205" s="208"/>
      <c r="F205" s="208"/>
      <c r="G205" s="208"/>
      <c r="H205" s="202"/>
      <c r="I205" s="292"/>
      <c r="J205" s="292"/>
      <c r="K205" s="292"/>
      <c r="L205" s="287"/>
      <c r="N205" s="201"/>
    </row>
    <row r="206" ht="12.0" customHeight="1">
      <c r="A206" s="293"/>
      <c r="B206" s="203"/>
      <c r="C206" s="208"/>
      <c r="D206" s="208"/>
      <c r="E206" s="208"/>
      <c r="F206" s="208"/>
      <c r="G206" s="208"/>
      <c r="H206" s="202"/>
      <c r="I206" s="292"/>
      <c r="J206" s="292"/>
      <c r="K206" s="292"/>
      <c r="L206" s="287"/>
      <c r="N206" s="201"/>
    </row>
    <row r="207" ht="12.0" customHeight="1">
      <c r="A207" s="293"/>
      <c r="B207" s="203"/>
      <c r="C207" s="208"/>
      <c r="D207" s="208"/>
      <c r="E207" s="208"/>
      <c r="F207" s="208"/>
      <c r="G207" s="208"/>
      <c r="H207" s="202"/>
      <c r="I207" s="292"/>
      <c r="J207" s="292"/>
      <c r="K207" s="292"/>
      <c r="L207" s="287"/>
      <c r="N207" s="201"/>
    </row>
    <row r="208" ht="12.0" customHeight="1">
      <c r="A208" s="293"/>
      <c r="B208" s="203"/>
      <c r="C208" s="208"/>
      <c r="D208" s="208"/>
      <c r="E208" s="208"/>
      <c r="F208" s="208"/>
      <c r="G208" s="208"/>
      <c r="H208" s="202"/>
      <c r="I208" s="292"/>
      <c r="J208" s="292"/>
      <c r="K208" s="292"/>
      <c r="L208" s="287"/>
      <c r="N208" s="201"/>
    </row>
    <row r="209" ht="12.0" customHeight="1">
      <c r="A209" s="293"/>
      <c r="B209" s="203"/>
      <c r="C209" s="208"/>
      <c r="D209" s="208"/>
      <c r="E209" s="208"/>
      <c r="F209" s="208"/>
      <c r="G209" s="208"/>
      <c r="H209" s="202"/>
      <c r="I209" s="292"/>
      <c r="J209" s="292"/>
      <c r="K209" s="292"/>
      <c r="L209" s="287"/>
      <c r="N209" s="201"/>
    </row>
    <row r="210" ht="12.0" customHeight="1">
      <c r="A210" s="293"/>
      <c r="B210" s="203"/>
      <c r="C210" s="208"/>
      <c r="D210" s="208"/>
      <c r="E210" s="208"/>
      <c r="F210" s="208"/>
      <c r="G210" s="208"/>
      <c r="H210" s="202"/>
      <c r="I210" s="292"/>
      <c r="J210" s="292"/>
      <c r="K210" s="292"/>
      <c r="L210" s="287"/>
      <c r="N210" s="201"/>
    </row>
    <row r="211" ht="12.0" customHeight="1">
      <c r="A211" s="293"/>
      <c r="B211" s="203"/>
      <c r="C211" s="208"/>
      <c r="D211" s="208"/>
      <c r="E211" s="208"/>
      <c r="F211" s="208"/>
      <c r="G211" s="208"/>
      <c r="H211" s="202"/>
      <c r="I211" s="292"/>
      <c r="J211" s="292"/>
      <c r="K211" s="292"/>
      <c r="L211" s="287"/>
      <c r="N211" s="201"/>
    </row>
    <row r="212" ht="12.0" customHeight="1">
      <c r="A212" s="293"/>
      <c r="B212" s="203"/>
      <c r="C212" s="208"/>
      <c r="D212" s="208"/>
      <c r="E212" s="208"/>
      <c r="F212" s="208"/>
      <c r="G212" s="208"/>
      <c r="H212" s="202"/>
      <c r="I212" s="292"/>
      <c r="J212" s="292"/>
      <c r="K212" s="292"/>
      <c r="L212" s="287"/>
      <c r="N212" s="201"/>
    </row>
    <row r="213" ht="12.0" customHeight="1">
      <c r="A213" s="293"/>
      <c r="B213" s="203"/>
      <c r="C213" s="208"/>
      <c r="D213" s="208"/>
      <c r="E213" s="208"/>
      <c r="F213" s="208"/>
      <c r="G213" s="208"/>
      <c r="H213" s="202"/>
      <c r="I213" s="292"/>
      <c r="J213" s="292"/>
      <c r="K213" s="292"/>
      <c r="L213" s="287"/>
      <c r="N213" s="201"/>
    </row>
    <row r="214" ht="12.0" customHeight="1">
      <c r="A214" s="293"/>
      <c r="B214" s="203"/>
      <c r="C214" s="208"/>
      <c r="D214" s="208"/>
      <c r="E214" s="208"/>
      <c r="F214" s="208"/>
      <c r="G214" s="208"/>
      <c r="H214" s="202"/>
      <c r="I214" s="292"/>
      <c r="J214" s="292"/>
      <c r="K214" s="292"/>
      <c r="L214" s="287"/>
      <c r="N214" s="201"/>
    </row>
    <row r="215" ht="12.0" customHeight="1">
      <c r="A215" s="293"/>
      <c r="B215" s="203"/>
      <c r="C215" s="208"/>
      <c r="D215" s="208"/>
      <c r="E215" s="208"/>
      <c r="F215" s="208"/>
      <c r="G215" s="208"/>
      <c r="H215" s="202"/>
      <c r="I215" s="292"/>
      <c r="J215" s="292"/>
      <c r="K215" s="292"/>
      <c r="L215" s="287"/>
      <c r="N215" s="201"/>
    </row>
    <row r="216" ht="12.0" customHeight="1">
      <c r="A216" s="293"/>
      <c r="B216" s="203"/>
      <c r="C216" s="208"/>
      <c r="D216" s="208"/>
      <c r="E216" s="208"/>
      <c r="F216" s="208"/>
      <c r="G216" s="208"/>
      <c r="H216" s="202"/>
      <c r="I216" s="292"/>
      <c r="J216" s="292"/>
      <c r="K216" s="292"/>
      <c r="L216" s="287"/>
      <c r="N216" s="201"/>
    </row>
    <row r="217" ht="12.0" customHeight="1">
      <c r="A217" s="293"/>
      <c r="B217" s="203"/>
      <c r="C217" s="208"/>
      <c r="D217" s="208"/>
      <c r="E217" s="208"/>
      <c r="F217" s="208"/>
      <c r="G217" s="208"/>
      <c r="H217" s="202"/>
      <c r="I217" s="292"/>
      <c r="J217" s="292"/>
      <c r="K217" s="292"/>
      <c r="L217" s="287"/>
      <c r="N217" s="201"/>
    </row>
    <row r="218" ht="12.0" customHeight="1">
      <c r="A218" s="293"/>
      <c r="B218" s="203"/>
      <c r="C218" s="208"/>
      <c r="D218" s="208"/>
      <c r="E218" s="208"/>
      <c r="F218" s="208"/>
      <c r="G218" s="208"/>
      <c r="H218" s="202"/>
      <c r="I218" s="292"/>
      <c r="J218" s="292"/>
      <c r="K218" s="292"/>
      <c r="L218" s="287"/>
      <c r="N218" s="201"/>
    </row>
    <row r="219" ht="12.0" customHeight="1">
      <c r="A219" s="293"/>
      <c r="B219" s="203"/>
      <c r="C219" s="208"/>
      <c r="D219" s="208"/>
      <c r="E219" s="208"/>
      <c r="F219" s="208"/>
      <c r="G219" s="208"/>
      <c r="H219" s="202"/>
      <c r="I219" s="292"/>
      <c r="J219" s="292"/>
      <c r="K219" s="292"/>
      <c r="L219" s="287"/>
      <c r="N219" s="201"/>
    </row>
    <row r="220" ht="12.0" customHeight="1">
      <c r="A220" s="293"/>
      <c r="B220" s="203"/>
      <c r="C220" s="208"/>
      <c r="D220" s="208"/>
      <c r="E220" s="208"/>
      <c r="F220" s="208"/>
      <c r="G220" s="208"/>
      <c r="H220" s="202"/>
      <c r="I220" s="292"/>
      <c r="J220" s="292"/>
      <c r="K220" s="292"/>
      <c r="L220" s="287"/>
      <c r="N220" s="201"/>
    </row>
    <row r="221" ht="12.0" customHeight="1">
      <c r="A221" s="293"/>
      <c r="B221" s="203"/>
      <c r="C221" s="208"/>
      <c r="D221" s="208"/>
      <c r="E221" s="208"/>
      <c r="F221" s="208"/>
      <c r="G221" s="208"/>
      <c r="H221" s="202"/>
      <c r="I221" s="292"/>
      <c r="J221" s="292"/>
      <c r="K221" s="292"/>
      <c r="L221" s="287"/>
      <c r="N221" s="201"/>
    </row>
    <row r="222" ht="12.0" customHeight="1">
      <c r="A222" s="293"/>
      <c r="B222" s="203"/>
      <c r="C222" s="208"/>
      <c r="D222" s="208"/>
      <c r="E222" s="208"/>
      <c r="F222" s="208"/>
      <c r="G222" s="208"/>
      <c r="H222" s="202"/>
      <c r="I222" s="292"/>
      <c r="J222" s="292"/>
      <c r="K222" s="292"/>
      <c r="L222" s="287"/>
      <c r="N222" s="201"/>
    </row>
    <row r="223" ht="12.0" customHeight="1">
      <c r="A223" s="293"/>
      <c r="B223" s="203"/>
      <c r="C223" s="208"/>
      <c r="D223" s="208"/>
      <c r="E223" s="208"/>
      <c r="F223" s="208"/>
      <c r="G223" s="208"/>
      <c r="H223" s="202"/>
      <c r="I223" s="292"/>
      <c r="J223" s="292"/>
      <c r="K223" s="292"/>
      <c r="L223" s="287"/>
      <c r="N223" s="201"/>
    </row>
    <row r="224" ht="12.0" customHeight="1">
      <c r="A224" s="293"/>
      <c r="B224" s="203"/>
      <c r="C224" s="208"/>
      <c r="D224" s="208"/>
      <c r="E224" s="208"/>
      <c r="F224" s="208"/>
      <c r="G224" s="208"/>
      <c r="H224" s="202"/>
      <c r="I224" s="292"/>
      <c r="J224" s="292"/>
      <c r="K224" s="292"/>
      <c r="L224" s="287"/>
      <c r="N224" s="201"/>
    </row>
    <row r="225" ht="12.0" customHeight="1">
      <c r="A225" s="293"/>
      <c r="B225" s="203"/>
      <c r="C225" s="208"/>
      <c r="D225" s="208"/>
      <c r="E225" s="208"/>
      <c r="F225" s="208"/>
      <c r="G225" s="208"/>
      <c r="H225" s="202"/>
      <c r="I225" s="292"/>
      <c r="J225" s="292"/>
      <c r="K225" s="292"/>
      <c r="L225" s="287"/>
      <c r="N225" s="201"/>
    </row>
    <row r="226" ht="12.0" customHeight="1">
      <c r="A226" s="293"/>
      <c r="B226" s="203"/>
      <c r="C226" s="208"/>
      <c r="D226" s="208"/>
      <c r="E226" s="208"/>
      <c r="F226" s="208"/>
      <c r="G226" s="208"/>
      <c r="H226" s="202"/>
      <c r="I226" s="292"/>
      <c r="J226" s="292"/>
      <c r="K226" s="292"/>
      <c r="L226" s="287"/>
      <c r="N226" s="201"/>
    </row>
    <row r="227" ht="12.0" customHeight="1">
      <c r="A227" s="293"/>
      <c r="B227" s="203"/>
      <c r="C227" s="208"/>
      <c r="D227" s="208"/>
      <c r="E227" s="208"/>
      <c r="F227" s="208"/>
      <c r="G227" s="208"/>
      <c r="H227" s="202"/>
      <c r="I227" s="292"/>
      <c r="J227" s="292"/>
      <c r="K227" s="292"/>
      <c r="L227" s="287"/>
      <c r="N227" s="201"/>
    </row>
    <row r="228" ht="12.0" customHeight="1">
      <c r="A228" s="293"/>
      <c r="B228" s="203"/>
      <c r="C228" s="208"/>
      <c r="D228" s="208"/>
      <c r="E228" s="208"/>
      <c r="F228" s="208"/>
      <c r="G228" s="208"/>
      <c r="H228" s="202"/>
      <c r="I228" s="292"/>
      <c r="J228" s="292"/>
      <c r="K228" s="292"/>
      <c r="L228" s="287"/>
      <c r="N228" s="201"/>
    </row>
    <row r="229" ht="12.0" customHeight="1">
      <c r="A229" s="293"/>
      <c r="B229" s="203"/>
      <c r="C229" s="208"/>
      <c r="D229" s="208"/>
      <c r="E229" s="208"/>
      <c r="F229" s="208"/>
      <c r="G229" s="208"/>
      <c r="H229" s="202"/>
      <c r="I229" s="292"/>
      <c r="J229" s="292"/>
      <c r="K229" s="292"/>
      <c r="L229" s="287"/>
      <c r="N229" s="201"/>
    </row>
    <row r="230" ht="12.0" customHeight="1">
      <c r="A230" s="293"/>
      <c r="B230" s="203"/>
      <c r="C230" s="208"/>
      <c r="D230" s="208"/>
      <c r="E230" s="208"/>
      <c r="F230" s="208"/>
      <c r="G230" s="208"/>
      <c r="H230" s="202"/>
      <c r="I230" s="292"/>
      <c r="J230" s="292"/>
      <c r="K230" s="292"/>
      <c r="L230" s="287"/>
      <c r="N230" s="201"/>
    </row>
    <row r="231" ht="12.0" customHeight="1">
      <c r="A231" s="293"/>
      <c r="B231" s="203"/>
      <c r="C231" s="208"/>
      <c r="D231" s="208"/>
      <c r="E231" s="208"/>
      <c r="F231" s="208"/>
      <c r="G231" s="208"/>
      <c r="H231" s="202"/>
      <c r="I231" s="292"/>
      <c r="J231" s="292"/>
      <c r="K231" s="292"/>
      <c r="L231" s="287"/>
      <c r="N231" s="201"/>
    </row>
    <row r="232" ht="12.0" customHeight="1">
      <c r="A232" s="293"/>
      <c r="B232" s="203"/>
      <c r="C232" s="208"/>
      <c r="D232" s="208"/>
      <c r="E232" s="208"/>
      <c r="F232" s="208"/>
      <c r="G232" s="208"/>
      <c r="H232" s="202"/>
      <c r="I232" s="292"/>
      <c r="J232" s="292"/>
      <c r="K232" s="292"/>
      <c r="L232" s="287"/>
      <c r="N232" s="201"/>
    </row>
    <row r="233" ht="12.0" customHeight="1">
      <c r="A233" s="293"/>
      <c r="B233" s="203"/>
      <c r="C233" s="208"/>
      <c r="D233" s="208"/>
      <c r="E233" s="208"/>
      <c r="F233" s="208"/>
      <c r="G233" s="208"/>
      <c r="H233" s="202"/>
      <c r="I233" s="292"/>
      <c r="J233" s="292"/>
      <c r="K233" s="292"/>
      <c r="L233" s="287"/>
      <c r="N233" s="201"/>
    </row>
    <row r="234" ht="12.0" customHeight="1">
      <c r="A234" s="293"/>
      <c r="B234" s="203"/>
      <c r="C234" s="208"/>
      <c r="D234" s="208"/>
      <c r="E234" s="208"/>
      <c r="F234" s="208"/>
      <c r="G234" s="208"/>
      <c r="H234" s="202"/>
      <c r="I234" s="292"/>
      <c r="J234" s="292"/>
      <c r="K234" s="292"/>
      <c r="L234" s="287"/>
      <c r="N234" s="201"/>
    </row>
    <row r="235" ht="12.0" customHeight="1">
      <c r="A235" s="293"/>
      <c r="B235" s="203"/>
      <c r="C235" s="208"/>
      <c r="D235" s="208"/>
      <c r="E235" s="208"/>
      <c r="F235" s="208"/>
      <c r="G235" s="208"/>
      <c r="H235" s="202"/>
      <c r="I235" s="292"/>
      <c r="J235" s="292"/>
      <c r="K235" s="292"/>
      <c r="L235" s="287"/>
      <c r="N235" s="201"/>
    </row>
    <row r="236" ht="12.0" customHeight="1">
      <c r="A236" s="293"/>
      <c r="B236" s="203"/>
      <c r="C236" s="208"/>
      <c r="D236" s="208"/>
      <c r="E236" s="208"/>
      <c r="F236" s="208"/>
      <c r="G236" s="208"/>
      <c r="H236" s="202"/>
      <c r="I236" s="292"/>
      <c r="J236" s="292"/>
      <c r="K236" s="292"/>
      <c r="L236" s="287"/>
      <c r="N236" s="201"/>
    </row>
    <row r="237" ht="12.0" customHeight="1">
      <c r="A237" s="293"/>
      <c r="B237" s="203"/>
      <c r="C237" s="208"/>
      <c r="D237" s="208"/>
      <c r="E237" s="208"/>
      <c r="F237" s="208"/>
      <c r="G237" s="208"/>
      <c r="H237" s="202"/>
      <c r="I237" s="292"/>
      <c r="J237" s="292"/>
      <c r="K237" s="292"/>
      <c r="L237" s="287"/>
      <c r="N237" s="201"/>
    </row>
    <row r="238" ht="12.0" customHeight="1">
      <c r="A238" s="293"/>
      <c r="B238" s="203"/>
      <c r="C238" s="208"/>
      <c r="D238" s="208"/>
      <c r="E238" s="208"/>
      <c r="F238" s="208"/>
      <c r="G238" s="208"/>
      <c r="H238" s="202"/>
      <c r="I238" s="292"/>
      <c r="J238" s="292"/>
      <c r="K238" s="292"/>
      <c r="L238" s="287"/>
      <c r="N238" s="201"/>
    </row>
    <row r="239" ht="12.0" customHeight="1">
      <c r="A239" s="293"/>
      <c r="B239" s="203"/>
      <c r="C239" s="208"/>
      <c r="D239" s="208"/>
      <c r="E239" s="208"/>
      <c r="F239" s="208"/>
      <c r="G239" s="208"/>
      <c r="H239" s="202"/>
      <c r="I239" s="292"/>
      <c r="J239" s="292"/>
      <c r="K239" s="292"/>
      <c r="L239" s="287"/>
      <c r="N239" s="201"/>
    </row>
    <row r="240" ht="12.0" customHeight="1">
      <c r="A240" s="293"/>
      <c r="B240" s="203"/>
      <c r="C240" s="208"/>
      <c r="D240" s="208"/>
      <c r="E240" s="208"/>
      <c r="F240" s="208"/>
      <c r="G240" s="208"/>
      <c r="H240" s="202"/>
      <c r="I240" s="292"/>
      <c r="J240" s="292"/>
      <c r="K240" s="292"/>
      <c r="L240" s="287"/>
      <c r="N240" s="201"/>
    </row>
    <row r="241" ht="12.0" customHeight="1">
      <c r="A241" s="293"/>
      <c r="B241" s="203"/>
      <c r="C241" s="208"/>
      <c r="D241" s="208"/>
      <c r="E241" s="208"/>
      <c r="F241" s="208"/>
      <c r="G241" s="208"/>
      <c r="H241" s="202"/>
      <c r="I241" s="292"/>
      <c r="J241" s="292"/>
      <c r="K241" s="292"/>
      <c r="L241" s="287"/>
      <c r="N241" s="201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G40:H40"/>
    <mergeCell ref="G41:H41"/>
  </mergeCells>
  <printOptions/>
  <pageMargins bottom="0.75" footer="0.0" header="0.0" left="0.7" right="0.7" top="0.75"/>
  <pageSetup orientation="landscape"/>
  <drawing r:id="rId1"/>
</worksheet>
</file>