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1">
      <go:sheetsCustomData xmlns:go="http://customooxmlschemas.google.com/" r:id="rId7" roundtripDataSignature="AMtx7mhumREuYLs1tjo291Q5H0sq1NlLGA=="/>
    </ext>
  </extLst>
</workbook>
</file>

<file path=xl/sharedStrings.xml><?xml version="1.0" encoding="utf-8"?>
<sst xmlns="http://schemas.openxmlformats.org/spreadsheetml/2006/main" count="570" uniqueCount="225">
  <si>
    <t xml:space="preserve"> </t>
  </si>
  <si>
    <t>mayo 22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</si>
  <si>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</si>
  <si>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</si>
  <si>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</si>
  <si>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</si>
  <si>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</si>
  <si>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</si>
  <si>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</si>
  <si>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</si>
  <si>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</si>
  <si>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</si>
  <si>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</si>
  <si>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</si>
  <si>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</si>
  <si>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</si>
  <si>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</si>
  <si>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</si>
  <si>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</si>
  <si>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laboratorio fc 4</t>
  </si>
  <si>
    <t>lab del 26-4 al 29-4</t>
  </si>
  <si>
    <t>lab fc 4</t>
  </si>
  <si>
    <t>lab 26 al 29</t>
  </si>
  <si>
    <t>dif men lab 20-5</t>
  </si>
  <si>
    <t xml:space="preserve">26/05 error de visa </t>
  </si>
  <si>
    <t>sobrante 27/05</t>
  </si>
  <si>
    <t>cebolla</t>
  </si>
  <si>
    <t>extra 1/5 ramon segovia</t>
  </si>
  <si>
    <t>extra 1/5 jose silva</t>
  </si>
  <si>
    <t>extra 1/5 roberto marchi</t>
  </si>
  <si>
    <t>extra 1/5maximo berardi</t>
  </si>
  <si>
    <t>extra flavia gomez</t>
  </si>
  <si>
    <t>extra canatalicio diaz</t>
  </si>
  <si>
    <t>extra osvaldo peruzzi</t>
  </si>
  <si>
    <t>vale osvaldo peruzzi</t>
  </si>
  <si>
    <t>vale hilda diaz</t>
  </si>
  <si>
    <t>extra rodrigo monteagudo</t>
  </si>
  <si>
    <t>extra jorge carril</t>
  </si>
  <si>
    <t>extra hugo sahakin</t>
  </si>
  <si>
    <t>extra 1/5 carlos reyes</t>
  </si>
  <si>
    <t>extra 1/5 martin acevedo</t>
  </si>
  <si>
    <t>extra 1/5  marcos vidal</t>
  </si>
  <si>
    <t>extra 1/5ricardo diaz</t>
  </si>
  <si>
    <t>extra 1/5 walter gomez</t>
  </si>
  <si>
    <t>extra 1/5 melina noli</t>
  </si>
  <si>
    <t>extra 1/5 fernando sanchez</t>
  </si>
  <si>
    <t>extra  1/5angel gomez</t>
  </si>
  <si>
    <t>extra julio jaime</t>
  </si>
  <si>
    <t>extra 1/5 juan leon</t>
  </si>
  <si>
    <t>vazquez</t>
  </si>
  <si>
    <t>lavadero</t>
  </si>
  <si>
    <t>distrifrut</t>
  </si>
  <si>
    <t>ruben antonio</t>
  </si>
  <si>
    <t>toty</t>
  </si>
  <si>
    <t>premium</t>
  </si>
  <si>
    <t>centro refrigeracion +viaticos</t>
  </si>
  <si>
    <t>extra diego echeverria 1-5</t>
  </si>
  <si>
    <t>vale carlos reyes</t>
  </si>
  <si>
    <t>vale lore</t>
  </si>
  <si>
    <t>verduleria</t>
  </si>
  <si>
    <t>extra segovia ramon</t>
  </si>
  <si>
    <t>vale emilio avalos</t>
  </si>
  <si>
    <t>dia trab juan manuel leon</t>
  </si>
  <si>
    <t>laboratorio</t>
  </si>
  <si>
    <t>seguridad y higiene</t>
  </si>
  <si>
    <t>canavessi</t>
  </si>
  <si>
    <t>dos felipe</t>
  </si>
  <si>
    <t>la menson</t>
  </si>
  <si>
    <t>muza</t>
  </si>
  <si>
    <t xml:space="preserve">ferreteria </t>
  </si>
  <si>
    <t>propina mesa 292</t>
  </si>
  <si>
    <t>tubo de empanadas</t>
  </si>
  <si>
    <t>manzana verde</t>
  </si>
  <si>
    <t>vale  juan manuel leon</t>
  </si>
  <si>
    <t>extra roberto marchi</t>
  </si>
  <si>
    <t>laboraorio</t>
  </si>
  <si>
    <t>super</t>
  </si>
  <si>
    <t>ajo picado</t>
  </si>
  <si>
    <t>panfres</t>
  </si>
  <si>
    <t>champi</t>
  </si>
  <si>
    <t>vale martin acevedo</t>
  </si>
  <si>
    <t>party pack</t>
  </si>
  <si>
    <t>vale ramon segovia</t>
  </si>
  <si>
    <t>aceite</t>
  </si>
  <si>
    <t>crokines</t>
  </si>
  <si>
    <t xml:space="preserve">remeras </t>
  </si>
  <si>
    <t>tapas empandas</t>
  </si>
  <si>
    <t>propina laboratorio 28/03al 8/04</t>
  </si>
  <si>
    <t xml:space="preserve">dulce de leche </t>
  </si>
  <si>
    <t>carga de gas</t>
  </si>
  <si>
    <t>extra fernando sanchez</t>
  </si>
  <si>
    <t>extra ramon segovia</t>
  </si>
  <si>
    <t>vale juan manuel</t>
  </si>
  <si>
    <t>labortatorio</t>
  </si>
  <si>
    <t>dsitrifrut</t>
  </si>
  <si>
    <t>vale tomas corradiño</t>
  </si>
  <si>
    <t>vale ariel eguizabal</t>
  </si>
  <si>
    <t>extra  adrian gonzalez</t>
  </si>
  <si>
    <t>vale juan manuel leon</t>
  </si>
  <si>
    <t>extra leandro villalba</t>
  </si>
  <si>
    <t>alcohol</t>
  </si>
  <si>
    <t>precusor</t>
  </si>
  <si>
    <t>ferreteria</t>
  </si>
  <si>
    <t>pilas</t>
  </si>
  <si>
    <t>fc lab 5</t>
  </si>
  <si>
    <t>fc 5 369200</t>
  </si>
  <si>
    <t xml:space="preserve">pagada </t>
  </si>
  <si>
    <t>cerradura</t>
  </si>
  <si>
    <t>electricidad</t>
  </si>
  <si>
    <t>ladrillo</t>
  </si>
  <si>
    <t>a caja grande</t>
  </si>
  <si>
    <t>tornillo sierra</t>
  </si>
  <si>
    <t>almacen</t>
  </si>
  <si>
    <t>pago bod uxmal</t>
  </si>
  <si>
    <t>pago fc 4 laboratorio trans bco</t>
  </si>
  <si>
    <t>retencion ganancias fc 4 lab</t>
  </si>
  <si>
    <t>retencion iibb fc 4 lab</t>
  </si>
  <si>
    <t>preservar</t>
  </si>
  <si>
    <t>grisines</t>
  </si>
  <si>
    <t xml:space="preserve">lapiceras </t>
  </si>
  <si>
    <t>partypack</t>
  </si>
  <si>
    <t>2 dulce leche</t>
  </si>
  <si>
    <t xml:space="preserve">champi </t>
  </si>
  <si>
    <t>vale javier pererz</t>
  </si>
  <si>
    <t>extra emilio avalos</t>
  </si>
  <si>
    <t>VTA TOTAL</t>
  </si>
  <si>
    <t>vta tarjeta</t>
  </si>
  <si>
    <t>vta efectivo</t>
  </si>
  <si>
    <t>tapas</t>
  </si>
  <si>
    <t>arreglo licuadora</t>
  </si>
  <si>
    <t>vale marcos vidal</t>
  </si>
  <si>
    <t>vale hugo sahakian</t>
  </si>
  <si>
    <t>dia trab 11,12 vanesa romero</t>
  </si>
  <si>
    <t>panfresh</t>
  </si>
  <si>
    <t>panfesh</t>
  </si>
  <si>
    <t>vale facundo luna</t>
  </si>
  <si>
    <t>dias 16 trabajado nicolas rodriguez</t>
  </si>
  <si>
    <t>vale maximo berardi</t>
  </si>
  <si>
    <t>vale alejandra garcia</t>
  </si>
  <si>
    <t>vale florencoa novas</t>
  </si>
  <si>
    <t>vale juan cruz vidal</t>
  </si>
  <si>
    <t>desc mesa 23</t>
  </si>
  <si>
    <t>extra florencia novas</t>
  </si>
  <si>
    <t>sanotarios libertador</t>
  </si>
  <si>
    <t>farmacia</t>
  </si>
  <si>
    <t>vale david corbalan</t>
  </si>
  <si>
    <t>coca de mas mesa 110</t>
  </si>
  <si>
    <t>vale julio jaime</t>
  </si>
  <si>
    <t xml:space="preserve">prop lab </t>
  </si>
  <si>
    <t>sierra elecidad ramallo+ viatico</t>
  </si>
  <si>
    <t>vacalin</t>
  </si>
  <si>
    <t>liquidacion final ariel eguizabal</t>
  </si>
  <si>
    <t>liquidacion final marcos vidal</t>
  </si>
  <si>
    <t>liquidacion final sergio parada</t>
  </si>
  <si>
    <t>devolucion 2cub mesa 5</t>
  </si>
  <si>
    <t>propinas po tarjetas</t>
  </si>
  <si>
    <t>vale amarral jose</t>
  </si>
  <si>
    <t>libreria</t>
  </si>
  <si>
    <t>vale rodrigo monteagudo</t>
  </si>
  <si>
    <t>fc 4 419900</t>
  </si>
  <si>
    <t>vale jorge carril</t>
  </si>
  <si>
    <t>extra alejandrsa garcia</t>
  </si>
  <si>
    <t>vale ramon quiroz</t>
  </si>
  <si>
    <t>cunnington</t>
  </si>
  <si>
    <t>dev mesa 292</t>
  </si>
  <si>
    <t>propina mesa 32</t>
  </si>
  <si>
    <t>fc laboratorio n 6</t>
  </si>
  <si>
    <t>extra fernandez sanchez</t>
  </si>
  <si>
    <t>extra ramon segovia 22/05</t>
  </si>
  <si>
    <t>vale german levy castil</t>
  </si>
  <si>
    <t>liquidacion final alejandra garcia</t>
  </si>
  <si>
    <t>lucas abl pedraza</t>
  </si>
  <si>
    <t>muzza</t>
  </si>
  <si>
    <t>toty 23/05</t>
  </si>
  <si>
    <t>extra rampn segovia</t>
  </si>
  <si>
    <t>extra carlos reyes</t>
  </si>
  <si>
    <t>extra bacha leandro villalba</t>
  </si>
  <si>
    <t>seña sillones</t>
  </si>
  <si>
    <t>pago lab fc 5 bco galicia</t>
  </si>
  <si>
    <t>rtencion lab iibb fc 5</t>
  </si>
  <si>
    <t>retencion ganancias fc 5 lab</t>
  </si>
  <si>
    <t>vazquez 23/05</t>
  </si>
  <si>
    <t>oporto</t>
  </si>
  <si>
    <t>propina mesa 23 mercado pago</t>
  </si>
  <si>
    <t>dias trabajados diego echerria</t>
  </si>
  <si>
    <t>charly suchi</t>
  </si>
  <si>
    <t>percusor</t>
  </si>
  <si>
    <t>extra marchi roberto</t>
  </si>
  <si>
    <t>dia trabajados florencia nova</t>
  </si>
  <si>
    <t xml:space="preserve">extra juan manuel </t>
  </si>
  <si>
    <t xml:space="preserve">dia trabajado fabian </t>
  </si>
  <si>
    <t>vale david corbaln</t>
  </si>
  <si>
    <t>arreglo de puerta lateral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</si>
  <si>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</si>
  <si>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</si>
  <si>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</si>
  <si>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</si>
  <si>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</si>
  <si>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</si>
  <si>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</si>
  <si>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</si>
  <si>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</si>
  <si>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EDENRED</t>
  </si>
  <si>
    <t>TTL GRAL</t>
  </si>
  <si>
    <t>COMISION</t>
  </si>
  <si>
    <t>COBRADO NETO</t>
  </si>
  <si>
    <t>domingo</t>
  </si>
  <si>
    <t>lunes</t>
  </si>
  <si>
    <t>martes</t>
  </si>
  <si>
    <t>miercoles</t>
  </si>
  <si>
    <t>jueves</t>
  </si>
  <si>
    <t>viernes</t>
  </si>
  <si>
    <t>sabado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</si>
  <si>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</si>
  <si>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</si>
  <si>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</si>
  <si>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</si>
  <si>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</si>
  <si>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</si>
  <si>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</si>
  <si>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</si>
  <si>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</si>
  <si>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miércoles</t>
  </si>
  <si>
    <t xml:space="preserve">miercoles 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</si>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</sst>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M/d/yyyy"/>
  </numFmts>
  <fonts count="16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0000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>
      <color theme="1"/>
      <name val="Calibri"/>
      <scheme val="minor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0" fillId="14" fontId="7" numFmtId="164" xfId="0" applyAlignment="1" applyFill="1" applyFont="1" applyNumberFormat="1">
      <alignment horizontal="center"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0" fillId="0" fontId="1" numFmtId="0" xfId="0" applyAlignment="1" applyFont="1">
      <alignment readingOrder="0" shrinkToFit="0" vertical="bottom" wrapText="0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14" fontId="1" numFmtId="164" xfId="0" applyAlignment="1" applyFont="1" applyNumberFormat="1">
      <alignment horizontal="center" readingOrder="0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14" fontId="7" numFmtId="164" xfId="0" applyAlignment="1" applyFont="1" applyNumberFormat="1">
      <alignment horizontal="center"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8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0" fillId="14" fontId="1" numFmtId="164" xfId="0" applyAlignment="1" applyFont="1" applyNumberFormat="1">
      <alignment horizontal="center" shrinkToFit="0" vertical="bottom" wrapText="0"/>
    </xf>
    <xf borderId="15" fillId="12" fontId="8" numFmtId="164" xfId="0" applyAlignment="1" applyBorder="1" applyFont="1" applyNumberFormat="1">
      <alignment readingOrder="0" shrinkToFit="0" vertical="bottom" wrapText="0"/>
    </xf>
    <xf borderId="7" fillId="0" fontId="8" numFmtId="164" xfId="0" applyAlignment="1" applyBorder="1" applyFont="1" applyNumberFormat="1">
      <alignment horizontal="center" shrinkToFit="0" vertical="bottom" wrapText="0"/>
    </xf>
    <xf borderId="2" fillId="0" fontId="8" numFmtId="164" xfId="0" applyAlignment="1" applyBorder="1" applyFont="1" applyNumberFormat="1">
      <alignment shrinkToFit="0" vertical="bottom" wrapText="0"/>
    </xf>
    <xf borderId="0" fillId="8" fontId="6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7" fillId="0" fontId="1" numFmtId="165" xfId="0" applyAlignment="1" applyBorder="1" applyFont="1" applyNumberFormat="1">
      <alignment readingOrder="0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6" fillId="14" fontId="7" numFmtId="164" xfId="0" applyAlignment="1" applyBorder="1" applyFont="1" applyNumberFormat="1">
      <alignment horizontal="center" shrinkToFit="0" vertical="bottom" wrapText="0"/>
    </xf>
    <xf borderId="16" fillId="8" fontId="1" numFmtId="164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13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17" fillId="0" fontId="1" numFmtId="164" xfId="0" applyAlignment="1" applyBorder="1" applyFont="1" applyNumberFormat="1">
      <alignment readingOrder="0" shrinkToFit="0" vertical="bottom" wrapText="0"/>
    </xf>
    <xf borderId="17" fillId="0" fontId="1" numFmtId="164" xfId="0" applyAlignment="1" applyBorder="1" applyFont="1" applyNumberFormat="1">
      <alignment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center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1" fillId="14" fontId="7" numFmtId="164" xfId="0" applyAlignment="1" applyBorder="1" applyFont="1" applyNumberFormat="1">
      <alignment horizontal="center" shrinkToFit="0" vertical="bottom" wrapText="0"/>
    </xf>
    <xf borderId="18" fillId="0" fontId="1" numFmtId="171" xfId="0" applyAlignment="1" applyBorder="1" applyFont="1" applyNumberFormat="1">
      <alignment horizontal="left" readingOrder="0" shrinkToFit="0" vertical="bottom" wrapText="0"/>
    </xf>
    <xf borderId="5" fillId="0" fontId="1" numFmtId="165" xfId="0" applyAlignment="1" applyBorder="1" applyFont="1" applyNumberFormat="1">
      <alignment horizontal="center" readingOrder="0" shrinkToFit="0" vertical="bottom" wrapText="0"/>
    </xf>
    <xf borderId="5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20" fillId="12" fontId="1" numFmtId="165" xfId="0" applyAlignment="1" applyBorder="1" applyFont="1" applyNumberFormat="1">
      <alignment horizontal="center" readingOrder="0" shrinkToFit="0" vertical="bottom" wrapText="0"/>
    </xf>
    <xf borderId="20" fillId="12" fontId="1" numFmtId="164" xfId="0" applyAlignment="1" applyBorder="1" applyFont="1" applyNumberFormat="1">
      <alignment horizontal="center" readingOrder="0" shrinkToFit="0" vertical="bottom" wrapText="0"/>
    </xf>
    <xf borderId="21" fillId="12" fontId="1" numFmtId="164" xfId="0" applyAlignment="1" applyBorder="1" applyFont="1" applyNumberFormat="1">
      <alignment readingOrder="0"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2" fillId="0" fontId="9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3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8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13" fillId="15" fontId="1" numFmtId="170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8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5" fillId="15" fontId="1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5" fillId="15" fontId="1" numFmtId="167" xfId="0" applyAlignment="1" applyBorder="1" applyFont="1" applyNumberFormat="1">
      <alignment horizontal="left" shrinkToFit="0" vertical="bottom" wrapText="0"/>
    </xf>
    <xf borderId="18" fillId="15" fontId="1" numFmtId="166" xfId="0" applyAlignment="1" applyBorder="1" applyFont="1" applyNumberFormat="1">
      <alignment shrinkToFit="0" vertical="bottom" wrapText="0"/>
    </xf>
    <xf borderId="1" fillId="14" fontId="7" numFmtId="164" xfId="0" applyAlignment="1" applyBorder="1" applyFont="1" applyNumberFormat="1">
      <alignment shrinkToFit="0" vertical="bottom" wrapText="0"/>
    </xf>
    <xf borderId="18" fillId="15" fontId="1" numFmtId="167" xfId="0" applyAlignment="1" applyBorder="1" applyFont="1" applyNumberFormat="1">
      <alignment horizontal="left" shrinkToFit="0" vertical="bottom" wrapText="0"/>
    </xf>
    <xf borderId="22" fillId="15" fontId="1" numFmtId="166" xfId="0" applyAlignment="1" applyBorder="1" applyFont="1" applyNumberFormat="1">
      <alignment shrinkToFit="0" vertical="bottom" wrapText="0"/>
    </xf>
    <xf borderId="20" fillId="15" fontId="1" numFmtId="0" xfId="0" applyAlignment="1" applyBorder="1" applyFont="1">
      <alignment readingOrder="0" shrinkToFit="0" vertical="bottom" wrapText="0"/>
    </xf>
    <xf borderId="21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22" fillId="15" fontId="1" numFmtId="166" xfId="0" applyAlignment="1" applyBorder="1" applyFont="1" applyNumberFormat="1">
      <alignment readingOrder="0"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18" fillId="15" fontId="1" numFmtId="166" xfId="0" applyAlignment="1" applyBorder="1" applyFont="1" applyNumberFormat="1">
      <alignment readingOrder="0"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22" fillId="12" fontId="1" numFmtId="166" xfId="0" applyAlignment="1" applyBorder="1" applyFont="1" applyNumberFormat="1">
      <alignment shrinkToFit="0" vertical="bottom" wrapText="0"/>
    </xf>
    <xf borderId="20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7" fillId="8" fontId="1" numFmtId="166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shrinkToFit="0" vertical="bottom" wrapText="0"/>
    </xf>
    <xf borderId="2" fillId="8" fontId="1" numFmtId="164" xfId="0" applyAlignment="1" applyBorder="1" applyFont="1" applyNumberFormat="1">
      <alignment readingOrder="0" shrinkToFit="0" vertical="bottom" wrapText="0"/>
    </xf>
    <xf borderId="2" fillId="8" fontId="1" numFmtId="164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readingOrder="0"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0" fillId="0" fontId="1" numFmtId="16" xfId="0" applyAlignment="1" applyFont="1" applyNumberFormat="1">
      <alignment horizontal="center" shrinkToFit="0" vertical="bottom" wrapText="0"/>
    </xf>
    <xf borderId="5" fillId="0" fontId="1" numFmtId="172" xfId="0" applyAlignment="1" applyBorder="1" applyFont="1" applyNumberFormat="1">
      <alignment shrinkToFit="0" vertical="bottom" wrapText="0"/>
    </xf>
    <xf borderId="1" fillId="8" fontId="1" numFmtId="164" xfId="0" applyAlignment="1" applyBorder="1" applyFont="1" applyNumberFormat="1">
      <alignment horizontal="center" readingOrder="0" shrinkToFit="0" vertical="bottom" wrapText="0"/>
    </xf>
    <xf borderId="0" fillId="8" fontId="1" numFmtId="0" xfId="0" applyAlignment="1" applyFont="1">
      <alignment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23" fillId="0" fontId="1" numFmtId="0" xfId="0" applyAlignment="1" applyBorder="1" applyFont="1">
      <alignment horizontal="left" shrinkToFit="0" vertical="bottom" wrapText="0"/>
    </xf>
    <xf borderId="24" fillId="0" fontId="1" numFmtId="165" xfId="0" applyAlignment="1" applyBorder="1" applyFont="1" applyNumberFormat="1">
      <alignment shrinkToFit="0" vertical="bottom" wrapText="0"/>
    </xf>
    <xf borderId="25" fillId="0" fontId="1" numFmtId="164" xfId="0" applyAlignment="1" applyBorder="1" applyFont="1" applyNumberFormat="1">
      <alignment horizontal="center" shrinkToFit="0" vertical="bottom" wrapText="0"/>
    </xf>
    <xf borderId="26" fillId="0" fontId="1" numFmtId="164" xfId="0" applyAlignment="1" applyBorder="1" applyFont="1" applyNumberFormat="1">
      <alignment shrinkToFit="0" vertical="bottom" wrapText="0"/>
    </xf>
    <xf borderId="23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18" fillId="0" fontId="1" numFmtId="166" xfId="0" applyAlignment="1" applyBorder="1" applyFont="1" applyNumberFormat="1">
      <alignment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7" fillId="0" fontId="1" numFmtId="166" xfId="0" applyAlignment="1" applyBorder="1" applyFont="1" applyNumberFormat="1">
      <alignment horizontal="center" readingOrder="0" shrinkToFit="0" vertical="bottom" wrapText="0"/>
    </xf>
    <xf borderId="7" fillId="0" fontId="2" numFmtId="166" xfId="0" applyAlignment="1" applyBorder="1" applyFont="1" applyNumberFormat="1">
      <alignment readingOrder="0" shrinkToFit="0" vertical="bottom" wrapText="0"/>
    </xf>
    <xf borderId="7" fillId="0" fontId="1" numFmtId="172" xfId="0" applyAlignment="1" applyBorder="1" applyFont="1" applyNumberFormat="1">
      <alignment readingOrder="0" shrinkToFit="0" vertical="bottom" wrapText="0"/>
    </xf>
    <xf borderId="1" fillId="7" fontId="1" numFmtId="164" xfId="0" applyAlignment="1" applyBorder="1" applyFont="1" applyNumberFormat="1">
      <alignment horizontal="center" readingOrder="0" shrinkToFit="0" vertical="bottom" wrapText="0"/>
    </xf>
    <xf borderId="7" fillId="0" fontId="6" numFmtId="166" xfId="0" applyAlignment="1" applyBorder="1" applyFont="1" applyNumberFormat="1">
      <alignment horizontal="center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7" fillId="0" fontId="2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16" fillId="8" fontId="1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0" numFmtId="173" xfId="0" applyAlignment="1" applyFont="1" applyNumberFormat="1">
      <alignment horizontal="center" shrinkToFit="0" vertical="bottom" wrapText="0"/>
    </xf>
    <xf borderId="0" fillId="0" fontId="10" numFmtId="2" xfId="0" applyAlignment="1" applyFont="1" applyNumberFormat="1">
      <alignment horizontal="center" shrinkToFit="0" vertical="bottom" wrapText="0"/>
    </xf>
    <xf borderId="0" fillId="0" fontId="10" numFmtId="2" xfId="0" applyAlignment="1" applyFont="1" applyNumberForma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7" fillId="3" fontId="11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0" numFmtId="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16" fillId="11" fontId="1" numFmtId="4" xfId="0" applyAlignment="1" applyBorder="1" applyFont="1" applyNumberFormat="1">
      <alignment horizontal="center" shrinkToFit="0" vertical="bottom" wrapText="0"/>
    </xf>
    <xf borderId="1" fillId="11" fontId="10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3" fontId="10" numFmtId="0" xfId="0" applyAlignment="1" applyBorder="1" applyFont="1">
      <alignment shrinkToFit="0" vertical="bottom" wrapText="0"/>
    </xf>
    <xf borderId="1" fillId="13" fontId="10" numFmtId="171" xfId="0" applyAlignment="1" applyBorder="1" applyFont="1" applyNumberFormat="1">
      <alignment horizontal="center" readingOrder="0" shrinkToFit="0" vertical="bottom" wrapText="0"/>
    </xf>
    <xf borderId="7" fillId="15" fontId="10" numFmtId="164" xfId="0" applyAlignment="1" applyBorder="1" applyFont="1" applyNumberFormat="1">
      <alignment horizontal="center" readingOrder="0" shrinkToFit="0" vertical="bottom" wrapText="0"/>
    </xf>
    <xf borderId="7" fillId="15" fontId="10" numFmtId="164" xfId="0" applyAlignment="1" applyBorder="1" applyFont="1" applyNumberFormat="1">
      <alignment readingOrder="0" shrinkToFit="0" vertical="bottom" wrapText="0"/>
    </xf>
    <xf borderId="7" fillId="15" fontId="10" numFmtId="164" xfId="0" applyAlignment="1" applyBorder="1" applyFont="1" applyNumberFormat="1">
      <alignment horizontal="center" shrinkToFit="0" vertical="bottom" wrapText="0"/>
    </xf>
    <xf borderId="7" fillId="0" fontId="10" numFmtId="164" xfId="0" applyAlignment="1" applyBorder="1" applyFont="1" applyNumberFormat="1">
      <alignment horizontal="center" shrinkToFit="0" vertical="bottom" wrapText="0"/>
    </xf>
    <xf borderId="1" fillId="18" fontId="10" numFmtId="0" xfId="0" applyAlignment="1" applyBorder="1" applyFill="1" applyFont="1">
      <alignment shrinkToFit="0" vertical="bottom" wrapText="0"/>
    </xf>
    <xf borderId="7" fillId="0" fontId="10" numFmtId="0" xfId="0" applyAlignment="1" applyBorder="1" applyFont="1">
      <alignment horizontal="center" shrinkToFit="0" vertical="bottom" wrapText="0"/>
    </xf>
    <xf borderId="7" fillId="0" fontId="10" numFmtId="164" xfId="0" applyAlignment="1" applyBorder="1" applyFont="1" applyNumberFormat="1">
      <alignment horizontal="center" readingOrder="0" shrinkToFit="0" vertical="bottom" wrapText="0"/>
    </xf>
    <xf borderId="7" fillId="12" fontId="10" numFmtId="164" xfId="0" applyAlignment="1" applyBorder="1" applyFont="1" applyNumberFormat="1">
      <alignment readingOrder="0" shrinkToFit="0" vertical="bottom" wrapText="0"/>
    </xf>
    <xf borderId="7" fillId="12" fontId="10" numFmtId="164" xfId="0" applyAlignment="1" applyBorder="1" applyFont="1" applyNumberFormat="1">
      <alignment horizontal="center" readingOrder="0" shrinkToFit="0" vertical="bottom" wrapText="0"/>
    </xf>
    <xf borderId="7" fillId="12" fontId="10" numFmtId="164" xfId="0" applyAlignment="1" applyBorder="1" applyFont="1" applyNumberFormat="1">
      <alignment horizontal="center" shrinkToFit="0" vertical="bottom" wrapText="0"/>
    </xf>
    <xf borderId="7" fillId="0" fontId="10" numFmtId="16" xfId="0" applyAlignment="1" applyBorder="1" applyFont="1" applyNumberFormat="1">
      <alignment horizontal="center" shrinkToFit="0" vertical="bottom" wrapText="0"/>
    </xf>
    <xf borderId="7" fillId="15" fontId="10" numFmtId="0" xfId="0" applyAlignment="1" applyBorder="1" applyFont="1">
      <alignment horizontal="center" shrinkToFit="0" vertical="bottom" wrapText="0"/>
    </xf>
    <xf borderId="0" fillId="15" fontId="4" numFmtId="0" xfId="0" applyFont="1"/>
    <xf borderId="7" fillId="12" fontId="10" numFmtId="164" xfId="0" applyAlignment="1" applyBorder="1" applyFont="1" applyNumberFormat="1">
      <alignment shrinkToFit="0" vertical="bottom" wrapText="0"/>
    </xf>
    <xf borderId="20" fillId="12" fontId="10" numFmtId="164" xfId="0" applyAlignment="1" applyBorder="1" applyFont="1" applyNumberFormat="1">
      <alignment horizontal="center" shrinkToFit="0" vertical="bottom" wrapText="0"/>
    </xf>
    <xf borderId="1" fillId="13" fontId="10" numFmtId="173" xfId="0" applyAlignment="1" applyBorder="1" applyFont="1" applyNumberFormat="1">
      <alignment horizontal="center" shrinkToFit="0" vertical="bottom" wrapText="0"/>
    </xf>
    <xf borderId="28" fillId="0" fontId="10" numFmtId="164" xfId="0" applyAlignment="1" applyBorder="1" applyFont="1" applyNumberFormat="1">
      <alignment horizontal="center" shrinkToFit="0" vertical="bottom" wrapText="0"/>
    </xf>
    <xf borderId="28" fillId="0" fontId="10" numFmtId="164" xfId="0" applyAlignment="1" applyBorder="1" applyFont="1" applyNumberFormat="1">
      <alignment shrinkToFit="0" vertical="bottom" wrapText="0"/>
    </xf>
    <xf borderId="25" fillId="0" fontId="10" numFmtId="164" xfId="0" applyAlignment="1" applyBorder="1" applyFont="1" applyNumberFormat="1">
      <alignment horizontal="center" shrinkToFit="0" vertical="bottom" wrapText="0"/>
    </xf>
    <xf borderId="23" fillId="0" fontId="10" numFmtId="164" xfId="0" applyAlignment="1" applyBorder="1" applyFont="1" applyNumberFormat="1">
      <alignment horizontal="center" shrinkToFit="0" vertical="bottom" wrapText="0"/>
    </xf>
    <xf borderId="0" fillId="0" fontId="1" numFmtId="173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0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1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0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0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0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10" numFmtId="2" xfId="0" applyAlignment="1" applyBorder="1" applyFont="1" applyNumberFormat="1">
      <alignment horizontal="center" shrinkToFit="0" vertical="bottom" wrapText="0"/>
    </xf>
    <xf borderId="7" fillId="0" fontId="10" numFmtId="4" xfId="0" applyAlignment="1" applyBorder="1" applyFont="1" applyNumberFormat="1">
      <alignment horizontal="center" shrinkToFit="0" vertical="bottom" wrapText="0"/>
    </xf>
    <xf borderId="7" fillId="13" fontId="13" numFmtId="0" xfId="0" applyAlignment="1" applyBorder="1" applyFont="1">
      <alignment vertical="bottom"/>
    </xf>
    <xf borderId="7" fillId="13" fontId="1" numFmtId="16" xfId="0" applyAlignment="1" applyBorder="1" applyFont="1" applyNumberFormat="1">
      <alignment horizontal="center" readingOrder="0" shrinkToFit="0" vertical="bottom" wrapText="0"/>
    </xf>
    <xf borderId="7" fillId="15" fontId="10" numFmtId="0" xfId="0" applyAlignment="1" applyBorder="1" applyFont="1">
      <alignment horizontal="center" readingOrder="0" shrinkToFit="0" vertical="bottom" wrapText="0"/>
    </xf>
    <xf borderId="7" fillId="15" fontId="10" numFmtId="2" xfId="0" applyAlignment="1" applyBorder="1" applyFont="1" applyNumberFormat="1">
      <alignment horizontal="center" shrinkToFit="0" vertical="bottom" wrapText="0"/>
    </xf>
    <xf borderId="7" fillId="15" fontId="10" numFmtId="4" xfId="0" applyAlignment="1" applyBorder="1" applyFont="1" applyNumberFormat="1">
      <alignment horizontal="center" shrinkToFit="0" vertical="bottom" wrapText="0"/>
    </xf>
    <xf borderId="38" fillId="0" fontId="10" numFmtId="164" xfId="0" applyAlignment="1" applyBorder="1" applyFont="1" applyNumberFormat="1">
      <alignment horizontal="center" shrinkToFit="0" vertical="bottom" wrapText="0"/>
    </xf>
    <xf borderId="0" fillId="0" fontId="10" numFmtId="164" xfId="0" applyAlignment="1" applyFont="1" applyNumberFormat="1">
      <alignment horizontal="center" shrinkToFit="0" vertical="bottom" wrapText="0"/>
    </xf>
    <xf borderId="7" fillId="12" fontId="10" numFmtId="0" xfId="0" applyAlignment="1" applyBorder="1" applyFont="1">
      <alignment horizontal="center" readingOrder="0" shrinkToFit="0" vertical="bottom" wrapText="0"/>
    </xf>
    <xf borderId="7" fillId="0" fontId="10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readingOrder="0"/>
    </xf>
    <xf borderId="7" fillId="14" fontId="13" numFmtId="0" xfId="0" applyAlignment="1" applyBorder="1" applyFont="1">
      <alignment vertical="bottom"/>
    </xf>
    <xf borderId="0" fillId="15" fontId="10" numFmtId="0" xfId="0" applyAlignment="1" applyFont="1">
      <alignment shrinkToFit="0" vertical="bottom" wrapText="0"/>
    </xf>
    <xf borderId="39" fillId="15" fontId="10" numFmtId="0" xfId="0" applyAlignment="1" applyBorder="1" applyFont="1">
      <alignment shrinkToFit="0" vertical="bottom" wrapText="0"/>
    </xf>
    <xf borderId="1" fillId="15" fontId="10" numFmtId="0" xfId="0" applyAlignment="1" applyBorder="1" applyFont="1">
      <alignment shrinkToFit="0" vertical="bottom" wrapText="0"/>
    </xf>
    <xf borderId="1" fillId="14" fontId="10" numFmtId="0" xfId="0" applyAlignment="1" applyBorder="1" applyFont="1">
      <alignment shrinkToFit="0" vertical="bottom" wrapText="0"/>
    </xf>
    <xf borderId="0" fillId="14" fontId="10" numFmtId="0" xfId="0" applyAlignment="1" applyFont="1">
      <alignment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5" numFmtId="0" xfId="0" applyBorder="1" applyFont="1"/>
    <xf borderId="0" fillId="0" fontId="10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5" numFmtId="0" xfId="0" applyBorder="1" applyFont="1"/>
    <xf borderId="23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0" numFmtId="164" xfId="0" applyAlignment="1" applyFont="1" applyNumberFormat="1">
      <alignment shrinkToFit="0" vertical="bottom" wrapText="0"/>
    </xf>
    <xf borderId="1" fillId="12" fontId="10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E171</f>
        <v>8555167.04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E169</f>
        <v>5859274.01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E167</f>
        <v>14414441.05</v>
      </c>
      <c r="D3" s="10"/>
      <c r="E3" s="10"/>
      <c r="F3" s="11"/>
      <c r="G3" s="19"/>
      <c r="H3" s="20" t="s">
        <v>6</v>
      </c>
      <c r="J3" s="9"/>
      <c r="K3" s="10"/>
      <c r="L3" s="21">
        <f>P484</f>
        <v>318300</v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H485</f>
        <v>113357.65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B165</f>
        <v>5694361.01</v>
      </c>
      <c r="C5" s="24">
        <f t="shared" si="1"/>
        <v>8720080.04</v>
      </c>
      <c r="D5" s="24">
        <f t="shared" si="1"/>
        <v>5859274.01</v>
      </c>
      <c r="E5" s="24">
        <f t="shared" si="1"/>
        <v>9669095.58</v>
      </c>
      <c r="F5" s="11"/>
      <c r="G5" s="15"/>
      <c r="I5" s="24">
        <f>I481</f>
        <v>8883737.93</v>
      </c>
      <c r="J5" s="9"/>
      <c r="K5" s="10" t="s">
        <v>7</v>
      </c>
      <c r="L5" s="25">
        <f>SUM(L486)</f>
        <v>672000</v>
      </c>
      <c r="M5" s="25">
        <f>SUM(M484)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456861.54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59" si="2">IF(COUNTIF(H7,"*vale*"),I7,"")</f>
        <v/>
      </c>
      <c r="Q7" s="37" t="str">
        <f t="shared" ref="Q7:Q59" si="3">IF(COUNTIF(H7,"*vale*"),MID(H7,5,70),"")</f>
        <v/>
      </c>
      <c r="R7" s="49">
        <v>419900.0</v>
      </c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50"/>
      <c r="B8" s="51"/>
      <c r="C8" s="52"/>
      <c r="D8" s="53"/>
      <c r="E8" s="54"/>
      <c r="F8" s="43"/>
      <c r="G8" s="44"/>
      <c r="H8" s="55" t="s">
        <v>20</v>
      </c>
      <c r="I8" s="34"/>
      <c r="J8" s="34"/>
      <c r="K8" s="35"/>
      <c r="L8" s="56"/>
      <c r="M8" s="47"/>
      <c r="N8" s="10"/>
      <c r="O8" s="10"/>
      <c r="P8" s="48" t="str">
        <f t="shared" si="2"/>
        <v/>
      </c>
      <c r="Q8" s="37" t="str">
        <f t="shared" si="3"/>
        <v/>
      </c>
      <c r="R8" s="49">
        <v>222300.0</v>
      </c>
      <c r="S8" s="11"/>
      <c r="T8" s="11"/>
      <c r="U8" s="11"/>
      <c r="V8" s="11"/>
      <c r="W8" s="11"/>
      <c r="X8" s="11"/>
      <c r="Y8" s="11"/>
      <c r="Z8" s="11"/>
      <c r="AA8" s="11"/>
    </row>
    <row r="9" ht="12.0" customHeight="1">
      <c r="A9" s="50"/>
      <c r="B9" s="51"/>
      <c r="C9" s="52"/>
      <c r="D9" s="53"/>
      <c r="E9" s="57"/>
      <c r="F9" s="43"/>
      <c r="G9" s="44"/>
      <c r="H9" s="58"/>
      <c r="I9" s="34"/>
      <c r="J9" s="34"/>
      <c r="K9" s="53"/>
      <c r="L9" s="59"/>
      <c r="M9" s="47"/>
      <c r="N9" s="60"/>
      <c r="O9" s="10"/>
      <c r="P9" s="48" t="str">
        <f t="shared" si="2"/>
        <v/>
      </c>
      <c r="Q9" s="37" t="str">
        <f t="shared" si="3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61"/>
      <c r="B10" s="51"/>
      <c r="C10" s="52"/>
      <c r="D10" s="53"/>
      <c r="E10" s="62"/>
      <c r="F10" s="43"/>
      <c r="G10" s="44"/>
      <c r="H10" s="58"/>
      <c r="I10" s="34"/>
      <c r="J10" s="34"/>
      <c r="K10" s="35"/>
      <c r="L10" s="59"/>
      <c r="M10" s="47"/>
      <c r="N10" s="10"/>
      <c r="O10" s="63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4" t="s">
        <v>21</v>
      </c>
      <c r="B11" s="51"/>
      <c r="C11" s="52"/>
      <c r="D11" s="53"/>
      <c r="E11" s="65">
        <v>419900.0</v>
      </c>
      <c r="F11" s="43"/>
      <c r="G11" s="44"/>
      <c r="H11" s="58"/>
      <c r="I11" s="35"/>
      <c r="J11" s="35"/>
      <c r="K11" s="35"/>
      <c r="L11" s="66"/>
      <c r="M11" s="47"/>
      <c r="N11" s="10"/>
      <c r="O11" s="63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4" t="s">
        <v>22</v>
      </c>
      <c r="B12" s="51"/>
      <c r="C12" s="52"/>
      <c r="D12" s="53"/>
      <c r="E12" s="65">
        <v>222300.0</v>
      </c>
      <c r="F12" s="43"/>
      <c r="G12" s="44"/>
      <c r="H12" s="58"/>
      <c r="I12" s="35"/>
      <c r="J12" s="35"/>
      <c r="K12" s="35"/>
      <c r="L12" s="66"/>
      <c r="M12" s="47"/>
      <c r="N12" s="63"/>
      <c r="O12" s="10"/>
      <c r="P12" s="48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64"/>
      <c r="B13" s="51"/>
      <c r="C13" s="52"/>
      <c r="D13" s="53"/>
      <c r="E13" s="67"/>
      <c r="F13" s="43"/>
      <c r="G13" s="44"/>
      <c r="H13" s="58"/>
      <c r="I13" s="35"/>
      <c r="J13" s="35"/>
      <c r="K13" s="35"/>
      <c r="L13" s="66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64" t="s">
        <v>23</v>
      </c>
      <c r="B14" s="51"/>
      <c r="C14" s="68"/>
      <c r="D14" s="69"/>
      <c r="E14" s="67">
        <v>1300.0</v>
      </c>
      <c r="F14" s="43"/>
      <c r="G14" s="44"/>
      <c r="H14" s="58"/>
      <c r="I14" s="35"/>
      <c r="J14" s="35"/>
      <c r="K14" s="35"/>
      <c r="L14" s="66"/>
      <c r="M14" s="70"/>
      <c r="N14" s="10"/>
      <c r="O14" s="63"/>
      <c r="P14" s="48" t="str">
        <f t="shared" si="2"/>
        <v/>
      </c>
      <c r="Q14" s="37" t="str">
        <f t="shared" si="3"/>
        <v/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71" t="s">
        <v>24</v>
      </c>
      <c r="B15" s="72"/>
      <c r="C15" s="73"/>
      <c r="D15" s="35"/>
      <c r="E15" s="65">
        <v>13010.0</v>
      </c>
      <c r="F15" s="43"/>
      <c r="G15" s="44"/>
      <c r="H15" s="58"/>
      <c r="I15" s="35"/>
      <c r="J15" s="35"/>
      <c r="K15" s="34"/>
      <c r="L15" s="74"/>
      <c r="M15" s="75"/>
      <c r="N15" s="10"/>
      <c r="O15" s="76"/>
      <c r="P15" s="48" t="str">
        <f t="shared" si="2"/>
        <v/>
      </c>
      <c r="Q15" s="37" t="str">
        <f t="shared" si="3"/>
        <v/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71" t="s">
        <v>25</v>
      </c>
      <c r="B16" s="77"/>
      <c r="C16" s="73"/>
      <c r="D16" s="35"/>
      <c r="E16" s="65">
        <v>557.0</v>
      </c>
      <c r="F16" s="43"/>
      <c r="G16" s="44"/>
      <c r="H16" s="58"/>
      <c r="I16" s="35"/>
      <c r="J16" s="35"/>
      <c r="K16" s="34"/>
      <c r="L16" s="78"/>
      <c r="M16" s="79"/>
      <c r="N16" s="10"/>
      <c r="O16" s="63"/>
      <c r="P16" s="48" t="str">
        <f t="shared" si="2"/>
        <v/>
      </c>
      <c r="Q16" s="37" t="str">
        <f t="shared" si="3"/>
        <v/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80">
        <v>44682.0</v>
      </c>
      <c r="B17" s="81">
        <v>237309.99</v>
      </c>
      <c r="C17" s="82">
        <v>248300.0</v>
      </c>
      <c r="D17" s="83">
        <v>241599.99</v>
      </c>
      <c r="E17" s="57">
        <f t="shared" ref="E17:E68" si="4">B17+C17-D17</f>
        <v>244010</v>
      </c>
      <c r="F17" s="43"/>
      <c r="G17" s="84">
        <v>44682.0</v>
      </c>
      <c r="H17" s="85" t="s">
        <v>26</v>
      </c>
      <c r="I17" s="86">
        <v>370.0</v>
      </c>
      <c r="J17" s="87"/>
      <c r="K17" s="34"/>
      <c r="L17" s="78"/>
      <c r="M17" s="79"/>
      <c r="N17" s="10"/>
      <c r="P17" s="48" t="str">
        <f t="shared" si="2"/>
        <v/>
      </c>
      <c r="Q17" s="37" t="str">
        <f t="shared" si="3"/>
        <v/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80">
        <v>44683.0</v>
      </c>
      <c r="B18" s="81">
        <v>149800.0</v>
      </c>
      <c r="C18" s="82">
        <v>164990.0</v>
      </c>
      <c r="D18" s="83">
        <v>147280.0</v>
      </c>
      <c r="E18" s="57">
        <f t="shared" si="4"/>
        <v>167510</v>
      </c>
      <c r="F18" s="43"/>
      <c r="G18" s="88"/>
      <c r="H18" s="55" t="s">
        <v>27</v>
      </c>
      <c r="I18" s="83">
        <v>4000.0</v>
      </c>
      <c r="J18" s="35"/>
      <c r="K18" s="34"/>
      <c r="L18" s="78"/>
      <c r="M18" s="89"/>
      <c r="N18" s="10"/>
      <c r="O18" s="63"/>
      <c r="P18" s="48" t="str">
        <f t="shared" si="2"/>
        <v/>
      </c>
      <c r="Q18" s="37" t="str">
        <f t="shared" si="3"/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80">
        <v>44684.0</v>
      </c>
      <c r="B19" s="81">
        <v>148260.0</v>
      </c>
      <c r="C19" s="82">
        <v>190410.0</v>
      </c>
      <c r="D19" s="83">
        <v>130960.0</v>
      </c>
      <c r="E19" s="57">
        <f t="shared" si="4"/>
        <v>207710</v>
      </c>
      <c r="F19" s="43"/>
      <c r="G19" s="44"/>
      <c r="H19" s="90" t="s">
        <v>28</v>
      </c>
      <c r="I19" s="91">
        <v>2000.0</v>
      </c>
      <c r="J19" s="35"/>
      <c r="K19" s="34"/>
      <c r="L19" s="92"/>
      <c r="M19" s="89"/>
      <c r="N19" s="10"/>
      <c r="O19" s="63"/>
      <c r="P19" s="48" t="str">
        <f t="shared" si="2"/>
        <v/>
      </c>
      <c r="Q19" s="37" t="str">
        <f t="shared" si="3"/>
        <v/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93">
        <v>44685.0</v>
      </c>
      <c r="B20" s="94">
        <v>123820.0</v>
      </c>
      <c r="C20" s="95">
        <v>109860.0</v>
      </c>
      <c r="D20" s="96">
        <v>114120.0</v>
      </c>
      <c r="E20" s="57">
        <f t="shared" si="4"/>
        <v>119560</v>
      </c>
      <c r="F20" s="43"/>
      <c r="G20" s="44"/>
      <c r="H20" s="55" t="s">
        <v>29</v>
      </c>
      <c r="I20" s="83">
        <v>4000.0</v>
      </c>
      <c r="J20" s="35"/>
      <c r="K20" s="34"/>
      <c r="L20" s="78"/>
      <c r="M20" s="79"/>
      <c r="N20" s="10"/>
      <c r="O20" s="63"/>
      <c r="P20" s="48" t="str">
        <f t="shared" si="2"/>
        <v/>
      </c>
      <c r="Q20" s="37" t="str">
        <f t="shared" si="3"/>
        <v/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93">
        <v>44656.0</v>
      </c>
      <c r="B21" s="81">
        <v>110800.0</v>
      </c>
      <c r="C21" s="82">
        <v>279940.0</v>
      </c>
      <c r="D21" s="96">
        <v>193038.0</v>
      </c>
      <c r="E21" s="57">
        <f t="shared" si="4"/>
        <v>197702</v>
      </c>
      <c r="F21" s="43"/>
      <c r="G21" s="44"/>
      <c r="H21" s="55" t="s">
        <v>30</v>
      </c>
      <c r="I21" s="83">
        <v>2000.0</v>
      </c>
      <c r="J21" s="35"/>
      <c r="K21" s="34"/>
      <c r="L21" s="78"/>
      <c r="M21" s="79"/>
      <c r="N21" s="10"/>
      <c r="O21" s="10"/>
      <c r="P21" s="48" t="str">
        <f t="shared" si="2"/>
        <v/>
      </c>
      <c r="Q21" s="37" t="str">
        <f t="shared" si="3"/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93">
        <v>44687.0</v>
      </c>
      <c r="B22" s="94">
        <v>203980.01</v>
      </c>
      <c r="C22" s="95">
        <v>316970.0</v>
      </c>
      <c r="D22" s="97">
        <v>184810.01</v>
      </c>
      <c r="E22" s="57">
        <f t="shared" si="4"/>
        <v>336140</v>
      </c>
      <c r="F22" s="43"/>
      <c r="G22" s="44"/>
      <c r="H22" s="55" t="s">
        <v>31</v>
      </c>
      <c r="I22" s="83">
        <v>2000.0</v>
      </c>
      <c r="J22" s="35"/>
      <c r="K22" s="34"/>
      <c r="L22" s="78"/>
      <c r="M22" s="79"/>
      <c r="N22" s="10"/>
      <c r="O22" s="10"/>
      <c r="P22" s="48" t="str">
        <f t="shared" si="2"/>
        <v/>
      </c>
      <c r="Q22" s="37" t="str">
        <f t="shared" si="3"/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93">
        <v>44688.0</v>
      </c>
      <c r="B23" s="98">
        <v>241380.0</v>
      </c>
      <c r="C23" s="99">
        <v>417140.01</v>
      </c>
      <c r="D23" s="100">
        <v>246590.0</v>
      </c>
      <c r="E23" s="57">
        <f t="shared" si="4"/>
        <v>411930.01</v>
      </c>
      <c r="F23" s="43"/>
      <c r="G23" s="44"/>
      <c r="H23" s="55" t="s">
        <v>32</v>
      </c>
      <c r="I23" s="83">
        <v>2000.0</v>
      </c>
      <c r="J23" s="35"/>
      <c r="K23" s="34"/>
      <c r="L23" s="78"/>
      <c r="M23" s="79"/>
      <c r="N23" s="10"/>
      <c r="O23" s="10"/>
      <c r="P23" s="48" t="str">
        <f t="shared" si="2"/>
        <v/>
      </c>
      <c r="Q23" s="37" t="str">
        <f t="shared" si="3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93">
        <v>44689.0</v>
      </c>
      <c r="B24" s="81">
        <v>317300.0</v>
      </c>
      <c r="C24" s="82">
        <v>329090.0</v>
      </c>
      <c r="D24" s="96">
        <v>355460.0</v>
      </c>
      <c r="E24" s="101">
        <f t="shared" si="4"/>
        <v>290930</v>
      </c>
      <c r="F24" s="43"/>
      <c r="G24" s="44"/>
      <c r="H24" s="55" t="s">
        <v>33</v>
      </c>
      <c r="I24" s="83">
        <v>2000.0</v>
      </c>
      <c r="J24" s="35"/>
      <c r="K24" s="34"/>
      <c r="L24" s="78"/>
      <c r="M24" s="102"/>
      <c r="N24" s="10"/>
      <c r="O24" s="10"/>
      <c r="P24" s="48" t="str">
        <f t="shared" si="2"/>
        <v/>
      </c>
      <c r="Q24" s="37" t="str">
        <f t="shared" si="3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93">
        <v>44690.0</v>
      </c>
      <c r="B25" s="81">
        <v>144810.0</v>
      </c>
      <c r="C25" s="82">
        <v>226760.05</v>
      </c>
      <c r="D25" s="96">
        <v>147390.0</v>
      </c>
      <c r="E25" s="101">
        <f t="shared" si="4"/>
        <v>224180.05</v>
      </c>
      <c r="F25" s="43"/>
      <c r="G25" s="44"/>
      <c r="H25" s="55" t="s">
        <v>34</v>
      </c>
      <c r="I25" s="83">
        <v>7000.0</v>
      </c>
      <c r="J25" s="35"/>
      <c r="K25" s="34"/>
      <c r="L25" s="92"/>
      <c r="M25" s="102"/>
      <c r="N25" s="10"/>
      <c r="O25" s="10"/>
      <c r="P25" s="48">
        <f t="shared" si="2"/>
        <v>7000</v>
      </c>
      <c r="Q25" s="37" t="str">
        <f t="shared" si="3"/>
        <v> osvaldo peruzzi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93">
        <v>44691.0</v>
      </c>
      <c r="B26" s="81">
        <v>145331.0</v>
      </c>
      <c r="C26" s="82">
        <v>203980.0</v>
      </c>
      <c r="D26" s="96">
        <v>131510.0</v>
      </c>
      <c r="E26" s="101">
        <f t="shared" si="4"/>
        <v>217801</v>
      </c>
      <c r="F26" s="43"/>
      <c r="G26" s="44"/>
      <c r="H26" s="103" t="s">
        <v>35</v>
      </c>
      <c r="I26" s="104">
        <v>6000.0</v>
      </c>
      <c r="J26" s="35"/>
      <c r="K26" s="34"/>
      <c r="L26" s="78"/>
      <c r="M26" s="102"/>
      <c r="N26" s="10"/>
      <c r="O26" s="10"/>
      <c r="P26" s="48">
        <f t="shared" si="2"/>
        <v>6000</v>
      </c>
      <c r="Q26" s="37" t="str">
        <f t="shared" si="3"/>
        <v> hilda diaz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93">
        <v>44692.0</v>
      </c>
      <c r="B27" s="81">
        <v>140660.0</v>
      </c>
      <c r="C27" s="82">
        <v>205220.0</v>
      </c>
      <c r="D27" s="96">
        <v>136560.0</v>
      </c>
      <c r="E27" s="101">
        <f t="shared" si="4"/>
        <v>209320</v>
      </c>
      <c r="F27" s="43"/>
      <c r="G27" s="44"/>
      <c r="H27" s="55" t="s">
        <v>36</v>
      </c>
      <c r="I27" s="83">
        <v>2000.0</v>
      </c>
      <c r="J27" s="35"/>
      <c r="K27" s="34"/>
      <c r="L27" s="78"/>
      <c r="M27" s="102"/>
      <c r="N27" s="10"/>
      <c r="O27" s="10"/>
      <c r="P27" s="48" t="str">
        <f t="shared" si="2"/>
        <v/>
      </c>
      <c r="Q27" s="37" t="str">
        <f t="shared" si="3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93">
        <v>44693.0</v>
      </c>
      <c r="B28" s="81">
        <v>209990.0</v>
      </c>
      <c r="C28" s="82">
        <v>359520.0</v>
      </c>
      <c r="D28" s="96">
        <v>201360.0</v>
      </c>
      <c r="E28" s="101">
        <f t="shared" si="4"/>
        <v>368150</v>
      </c>
      <c r="F28" s="43"/>
      <c r="G28" s="44"/>
      <c r="H28" s="55" t="s">
        <v>37</v>
      </c>
      <c r="I28" s="83">
        <v>4000.0</v>
      </c>
      <c r="J28" s="35"/>
      <c r="K28" s="34"/>
      <c r="L28" s="78"/>
      <c r="M28" s="102"/>
      <c r="N28" s="10"/>
      <c r="O28" s="10"/>
      <c r="P28" s="48" t="str">
        <f t="shared" si="2"/>
        <v/>
      </c>
      <c r="Q28" s="37" t="str">
        <f t="shared" si="3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93">
        <v>44694.0</v>
      </c>
      <c r="B29" s="81">
        <v>176020.0</v>
      </c>
      <c r="C29" s="82">
        <v>462660.0</v>
      </c>
      <c r="D29" s="96">
        <v>176450.0</v>
      </c>
      <c r="E29" s="101">
        <f t="shared" si="4"/>
        <v>462230</v>
      </c>
      <c r="F29" s="43"/>
      <c r="G29" s="44"/>
      <c r="H29" s="55" t="s">
        <v>38</v>
      </c>
      <c r="I29" s="83">
        <v>4000.0</v>
      </c>
      <c r="J29" s="35"/>
      <c r="K29" s="34"/>
      <c r="L29" s="78"/>
      <c r="M29" s="102"/>
      <c r="N29" s="10"/>
      <c r="O29" s="10"/>
      <c r="P29" s="48" t="str">
        <f t="shared" si="2"/>
        <v/>
      </c>
      <c r="Q29" s="37" t="str">
        <f t="shared" si="3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93">
        <v>44695.0</v>
      </c>
      <c r="B30" s="81">
        <v>232070.0</v>
      </c>
      <c r="C30" s="82">
        <v>364360.0</v>
      </c>
      <c r="D30" s="96">
        <v>224690.0</v>
      </c>
      <c r="E30" s="101">
        <f t="shared" si="4"/>
        <v>371740</v>
      </c>
      <c r="F30" s="43"/>
      <c r="G30" s="44"/>
      <c r="H30" s="55" t="s">
        <v>39</v>
      </c>
      <c r="I30" s="83">
        <v>3000.0</v>
      </c>
      <c r="J30" s="35"/>
      <c r="K30" s="34"/>
      <c r="L30" s="78"/>
      <c r="M30" s="102"/>
      <c r="N30" s="10"/>
      <c r="O30" s="10"/>
      <c r="P30" s="48" t="str">
        <f t="shared" si="2"/>
        <v/>
      </c>
      <c r="Q30" s="37" t="str">
        <f t="shared" si="3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93">
        <v>44696.0</v>
      </c>
      <c r="B31" s="81">
        <v>278380.0</v>
      </c>
      <c r="C31" s="82">
        <v>334840.0</v>
      </c>
      <c r="D31" s="96">
        <v>271320.0</v>
      </c>
      <c r="E31" s="101">
        <f t="shared" si="4"/>
        <v>341900</v>
      </c>
      <c r="F31" s="43"/>
      <c r="G31" s="105"/>
      <c r="H31" s="106" t="s">
        <v>40</v>
      </c>
      <c r="I31" s="107">
        <v>2000.0</v>
      </c>
      <c r="J31" s="108"/>
      <c r="K31" s="109"/>
      <c r="L31" s="78"/>
      <c r="M31" s="102"/>
      <c r="N31" s="10"/>
      <c r="O31" s="10"/>
      <c r="P31" s="48" t="str">
        <f t="shared" si="2"/>
        <v/>
      </c>
      <c r="Q31" s="37" t="str">
        <f t="shared" si="3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93">
        <v>44697.0</v>
      </c>
      <c r="B32" s="81">
        <v>85610.0</v>
      </c>
      <c r="C32" s="82">
        <v>227180.0</v>
      </c>
      <c r="D32" s="96">
        <v>80540.0</v>
      </c>
      <c r="E32" s="101">
        <f t="shared" si="4"/>
        <v>232250</v>
      </c>
      <c r="F32" s="43"/>
      <c r="G32" s="110"/>
      <c r="H32" s="55" t="s">
        <v>41</v>
      </c>
      <c r="I32" s="83">
        <v>2000.0</v>
      </c>
      <c r="J32" s="35"/>
      <c r="K32" s="34"/>
      <c r="L32" s="78"/>
      <c r="M32" s="102"/>
      <c r="N32" s="10"/>
      <c r="O32" s="10"/>
      <c r="P32" s="48" t="str">
        <f t="shared" si="2"/>
        <v/>
      </c>
      <c r="Q32" s="37" t="str">
        <f t="shared" si="3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93">
        <v>44698.0</v>
      </c>
      <c r="B33" s="81">
        <v>203750.0</v>
      </c>
      <c r="C33" s="82">
        <v>321630.0</v>
      </c>
      <c r="D33" s="96">
        <v>217920.0</v>
      </c>
      <c r="E33" s="101">
        <f t="shared" si="4"/>
        <v>307460</v>
      </c>
      <c r="F33" s="43"/>
      <c r="G33" s="44"/>
      <c r="H33" s="55" t="s">
        <v>42</v>
      </c>
      <c r="I33" s="83">
        <v>2000.0</v>
      </c>
      <c r="J33" s="35"/>
      <c r="K33" s="34"/>
      <c r="L33" s="78"/>
      <c r="M33" s="111"/>
      <c r="N33" s="10"/>
      <c r="O33" s="10"/>
      <c r="P33" s="48" t="str">
        <f t="shared" si="2"/>
        <v/>
      </c>
      <c r="Q33" s="37" t="str">
        <f t="shared" si="3"/>
        <v/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93">
        <v>44699.0</v>
      </c>
      <c r="B34" s="81">
        <v>72030.0</v>
      </c>
      <c r="C34" s="82">
        <v>127970.0</v>
      </c>
      <c r="D34" s="96">
        <v>85090.0</v>
      </c>
      <c r="E34" s="101">
        <f t="shared" si="4"/>
        <v>114910</v>
      </c>
      <c r="F34" s="43"/>
      <c r="G34" s="44"/>
      <c r="H34" s="55" t="s">
        <v>43</v>
      </c>
      <c r="I34" s="83">
        <v>2000.0</v>
      </c>
      <c r="J34" s="35"/>
      <c r="K34" s="34"/>
      <c r="L34" s="78"/>
      <c r="M34" s="102"/>
      <c r="N34" s="10"/>
      <c r="O34" s="10"/>
      <c r="P34" s="48" t="str">
        <f t="shared" si="2"/>
        <v/>
      </c>
      <c r="Q34" s="37" t="str">
        <f t="shared" si="3"/>
        <v/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93">
        <v>44700.0</v>
      </c>
      <c r="B35" s="81">
        <v>167750.0</v>
      </c>
      <c r="C35" s="82">
        <v>256540.0</v>
      </c>
      <c r="D35" s="96">
        <v>163160.0</v>
      </c>
      <c r="E35" s="101">
        <f t="shared" si="4"/>
        <v>261130</v>
      </c>
      <c r="F35" s="43"/>
      <c r="G35" s="112"/>
      <c r="H35" s="113" t="s">
        <v>44</v>
      </c>
      <c r="I35" s="114">
        <v>2000.0</v>
      </c>
      <c r="J35" s="35"/>
      <c r="K35" s="34"/>
      <c r="L35" s="78"/>
      <c r="M35" s="102"/>
      <c r="N35" s="10"/>
      <c r="O35" s="10"/>
      <c r="P35" s="48" t="str">
        <f t="shared" si="2"/>
        <v/>
      </c>
      <c r="Q35" s="37" t="str">
        <f t="shared" si="3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93">
        <v>44701.0</v>
      </c>
      <c r="B36" s="81">
        <v>225000.0</v>
      </c>
      <c r="C36" s="82">
        <v>318590.0</v>
      </c>
      <c r="D36" s="96">
        <v>232750.0</v>
      </c>
      <c r="E36" s="101">
        <f t="shared" si="4"/>
        <v>310840</v>
      </c>
      <c r="F36" s="43"/>
      <c r="G36" s="115"/>
      <c r="H36" s="55" t="s">
        <v>45</v>
      </c>
      <c r="I36" s="83">
        <v>3000.0</v>
      </c>
      <c r="J36" s="35"/>
      <c r="K36" s="34"/>
      <c r="L36" s="78"/>
      <c r="M36" s="102"/>
      <c r="N36" s="10"/>
      <c r="O36" s="10"/>
      <c r="P36" s="48" t="str">
        <f t="shared" si="2"/>
        <v/>
      </c>
      <c r="Q36" s="37" t="str">
        <f t="shared" si="3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93">
        <v>44702.0</v>
      </c>
      <c r="B37" s="116">
        <v>239060.0</v>
      </c>
      <c r="C37" s="117">
        <v>434350.0</v>
      </c>
      <c r="D37" s="118">
        <v>278606.0</v>
      </c>
      <c r="E37" s="101">
        <f t="shared" si="4"/>
        <v>394804</v>
      </c>
      <c r="F37" s="43"/>
      <c r="G37" s="112"/>
      <c r="H37" s="113" t="s">
        <v>46</v>
      </c>
      <c r="I37" s="114">
        <v>2000.0</v>
      </c>
      <c r="J37" s="35"/>
      <c r="K37" s="34"/>
      <c r="L37" s="78"/>
      <c r="M37" s="102"/>
      <c r="N37" s="10"/>
      <c r="O37" s="10"/>
      <c r="P37" s="48" t="str">
        <f t="shared" si="2"/>
        <v/>
      </c>
      <c r="Q37" s="37" t="str">
        <f t="shared" si="3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93">
        <v>44703.0</v>
      </c>
      <c r="B38" s="116">
        <v>307530.0</v>
      </c>
      <c r="C38" s="117">
        <v>308620.0</v>
      </c>
      <c r="D38" s="118">
        <v>305380.0</v>
      </c>
      <c r="E38" s="101">
        <f t="shared" si="4"/>
        <v>310770</v>
      </c>
      <c r="F38" s="43"/>
      <c r="G38" s="112"/>
      <c r="H38" s="113" t="s">
        <v>47</v>
      </c>
      <c r="I38" s="114">
        <v>2000.0</v>
      </c>
      <c r="J38" s="35"/>
      <c r="K38" s="34"/>
      <c r="L38" s="78"/>
      <c r="M38" s="102"/>
      <c r="N38" s="10"/>
      <c r="O38" s="10"/>
      <c r="P38" s="48" t="str">
        <f t="shared" si="2"/>
        <v/>
      </c>
      <c r="Q38" s="37" t="str">
        <f t="shared" si="3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93">
        <v>44615.0</v>
      </c>
      <c r="B39" s="116">
        <v>87550.0</v>
      </c>
      <c r="C39" s="117">
        <v>289490.0</v>
      </c>
      <c r="D39" s="118">
        <v>81320.0</v>
      </c>
      <c r="E39" s="119">
        <f t="shared" si="4"/>
        <v>295720</v>
      </c>
      <c r="F39" s="43"/>
      <c r="G39" s="112"/>
      <c r="H39" s="113" t="s">
        <v>48</v>
      </c>
      <c r="I39" s="114">
        <v>3000.0</v>
      </c>
      <c r="J39" s="35"/>
      <c r="K39" s="34"/>
      <c r="L39" s="78"/>
      <c r="M39" s="102"/>
      <c r="N39" s="10"/>
      <c r="O39" s="10"/>
      <c r="P39" s="48" t="str">
        <f t="shared" si="2"/>
        <v/>
      </c>
      <c r="Q39" s="37" t="str">
        <f t="shared" si="3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20">
        <v>44705.0</v>
      </c>
      <c r="B40" s="121">
        <v>226420.0</v>
      </c>
      <c r="C40" s="117">
        <v>355929.99</v>
      </c>
      <c r="D40" s="118">
        <v>264130.0</v>
      </c>
      <c r="E40" s="119">
        <f t="shared" si="4"/>
        <v>318219.99</v>
      </c>
      <c r="F40" s="43"/>
      <c r="G40" s="122">
        <v>44683.0</v>
      </c>
      <c r="H40" s="113" t="s">
        <v>49</v>
      </c>
      <c r="I40" s="114">
        <v>10174.5</v>
      </c>
      <c r="J40" s="35"/>
      <c r="K40" s="34"/>
      <c r="L40" s="78"/>
      <c r="M40" s="102"/>
      <c r="N40" s="10"/>
      <c r="O40" s="10"/>
      <c r="P40" s="48" t="str">
        <f t="shared" si="2"/>
        <v/>
      </c>
      <c r="Q40" s="37" t="str">
        <f t="shared" si="3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93">
        <v>44706.0</v>
      </c>
      <c r="B41" s="121">
        <v>128120.0</v>
      </c>
      <c r="C41" s="117">
        <v>247300.0</v>
      </c>
      <c r="D41" s="118">
        <v>123870.0</v>
      </c>
      <c r="E41" s="119">
        <f t="shared" si="4"/>
        <v>251550</v>
      </c>
      <c r="F41" s="43"/>
      <c r="G41" s="112"/>
      <c r="H41" s="113" t="s">
        <v>50</v>
      </c>
      <c r="I41" s="114">
        <v>9400.0</v>
      </c>
      <c r="J41" s="35"/>
      <c r="K41" s="34"/>
      <c r="L41" s="78"/>
      <c r="M41" s="102"/>
      <c r="N41" s="10"/>
      <c r="O41" s="10"/>
      <c r="P41" s="48" t="str">
        <f t="shared" si="2"/>
        <v/>
      </c>
      <c r="Q41" s="37" t="str">
        <f t="shared" si="3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93">
        <v>44707.0</v>
      </c>
      <c r="B42" s="121">
        <v>141550.0</v>
      </c>
      <c r="C42" s="117">
        <v>208480.0</v>
      </c>
      <c r="D42" s="118">
        <v>182800.0</v>
      </c>
      <c r="E42" s="119">
        <f t="shared" si="4"/>
        <v>167230</v>
      </c>
      <c r="F42" s="43"/>
      <c r="G42" s="123"/>
      <c r="H42" s="113" t="s">
        <v>51</v>
      </c>
      <c r="I42" s="114">
        <v>8910.0</v>
      </c>
      <c r="J42" s="35"/>
      <c r="K42" s="34"/>
      <c r="L42" s="78"/>
      <c r="M42" s="102"/>
      <c r="N42" s="10"/>
      <c r="O42" s="10"/>
      <c r="P42" s="48" t="str">
        <f t="shared" si="2"/>
        <v/>
      </c>
      <c r="Q42" s="37" t="str">
        <f t="shared" si="3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93">
        <v>44708.0</v>
      </c>
      <c r="B43" s="121">
        <v>186970.01</v>
      </c>
      <c r="C43" s="117">
        <v>377120.0</v>
      </c>
      <c r="D43" s="118">
        <v>179930.01</v>
      </c>
      <c r="E43" s="119">
        <f t="shared" si="4"/>
        <v>384160</v>
      </c>
      <c r="F43" s="43"/>
      <c r="G43" s="112"/>
      <c r="H43" s="113" t="s">
        <v>52</v>
      </c>
      <c r="I43" s="114">
        <v>14970.6</v>
      </c>
      <c r="J43" s="35"/>
      <c r="K43" s="34"/>
      <c r="L43" s="78"/>
      <c r="M43" s="102"/>
      <c r="N43" s="10"/>
      <c r="O43" s="10"/>
      <c r="P43" s="48" t="str">
        <f t="shared" si="2"/>
        <v/>
      </c>
      <c r="Q43" s="37" t="str">
        <f t="shared" si="3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20">
        <v>44709.0</v>
      </c>
      <c r="B44" s="121">
        <v>164360.0</v>
      </c>
      <c r="C44" s="117">
        <v>276879.99</v>
      </c>
      <c r="D44" s="118">
        <v>169090.0</v>
      </c>
      <c r="E44" s="119">
        <f t="shared" si="4"/>
        <v>272149.99</v>
      </c>
      <c r="F44" s="43"/>
      <c r="G44" s="112"/>
      <c r="H44" s="113" t="s">
        <v>53</v>
      </c>
      <c r="I44" s="124">
        <v>41950.0</v>
      </c>
      <c r="J44" s="125"/>
      <c r="K44" s="126"/>
      <c r="L44" s="78"/>
      <c r="M44" s="102"/>
      <c r="N44" s="10"/>
      <c r="O44" s="10"/>
      <c r="P44" s="48" t="str">
        <f t="shared" si="2"/>
        <v/>
      </c>
      <c r="Q44" s="37" t="str">
        <f t="shared" si="3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27">
        <v>44710.0</v>
      </c>
      <c r="B45" s="121">
        <v>276380.0</v>
      </c>
      <c r="C45" s="117">
        <v>298020.0</v>
      </c>
      <c r="D45" s="118">
        <v>281180.0</v>
      </c>
      <c r="E45" s="119">
        <f t="shared" si="4"/>
        <v>293220</v>
      </c>
      <c r="F45" s="43"/>
      <c r="G45" s="112"/>
      <c r="H45" s="113" t="s">
        <v>54</v>
      </c>
      <c r="I45" s="114">
        <v>284241.4</v>
      </c>
      <c r="J45" s="35"/>
      <c r="K45" s="34"/>
      <c r="L45" s="78"/>
      <c r="M45" s="102"/>
      <c r="N45" s="10"/>
      <c r="O45" s="10"/>
      <c r="P45" s="48" t="str">
        <f t="shared" si="2"/>
        <v/>
      </c>
      <c r="Q45" s="37" t="str">
        <f t="shared" si="3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27">
        <v>44711.0</v>
      </c>
      <c r="B46" s="128">
        <v>113500.0</v>
      </c>
      <c r="C46" s="129">
        <v>234130.0</v>
      </c>
      <c r="D46" s="130">
        <v>105700.0</v>
      </c>
      <c r="E46" s="119">
        <f t="shared" si="4"/>
        <v>241930</v>
      </c>
      <c r="F46" s="43"/>
      <c r="G46" s="112"/>
      <c r="H46" s="113" t="s">
        <v>55</v>
      </c>
      <c r="I46" s="114">
        <v>3922.57</v>
      </c>
      <c r="J46" s="131"/>
      <c r="K46" s="34"/>
      <c r="L46" s="78"/>
      <c r="M46" s="102"/>
      <c r="N46" s="10"/>
      <c r="O46" s="10"/>
      <c r="P46" s="48" t="str">
        <f t="shared" si="2"/>
        <v/>
      </c>
      <c r="Q46" s="37" t="str">
        <f t="shared" si="3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27">
        <v>44712.0</v>
      </c>
      <c r="B47" s="128">
        <v>208870.0</v>
      </c>
      <c r="C47" s="129">
        <v>223810.0</v>
      </c>
      <c r="D47" s="130">
        <v>204670.0</v>
      </c>
      <c r="E47" s="119">
        <f t="shared" si="4"/>
        <v>228010</v>
      </c>
      <c r="F47" s="43"/>
      <c r="G47" s="122">
        <v>44684.0</v>
      </c>
      <c r="H47" s="113" t="s">
        <v>49</v>
      </c>
      <c r="I47" s="114">
        <v>51938.0</v>
      </c>
      <c r="J47" s="35"/>
      <c r="K47" s="34"/>
      <c r="L47" s="78"/>
      <c r="M47" s="102"/>
      <c r="N47" s="10"/>
      <c r="O47" s="10"/>
      <c r="P47" s="48" t="str">
        <f t="shared" si="2"/>
        <v/>
      </c>
      <c r="Q47" s="37" t="str">
        <f t="shared" si="3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32"/>
      <c r="B48" s="133"/>
      <c r="C48" s="134"/>
      <c r="D48" s="135"/>
      <c r="E48" s="119">
        <f t="shared" si="4"/>
        <v>0</v>
      </c>
      <c r="F48" s="43"/>
      <c r="G48" s="122">
        <v>44683.0</v>
      </c>
      <c r="H48" s="113" t="s">
        <v>56</v>
      </c>
      <c r="I48" s="114">
        <v>2000.0</v>
      </c>
      <c r="J48" s="35"/>
      <c r="K48" s="34"/>
      <c r="L48" s="78"/>
      <c r="M48" s="79"/>
      <c r="N48" s="10"/>
      <c r="O48" s="10"/>
      <c r="P48" s="48" t="str">
        <f t="shared" si="2"/>
        <v/>
      </c>
      <c r="Q48" s="37" t="str">
        <f t="shared" si="3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32"/>
      <c r="B49" s="133"/>
      <c r="C49" s="134"/>
      <c r="D49" s="135"/>
      <c r="E49" s="119">
        <f t="shared" si="4"/>
        <v>0</v>
      </c>
      <c r="F49" s="43"/>
      <c r="G49" s="112"/>
      <c r="H49" s="113" t="s">
        <v>57</v>
      </c>
      <c r="I49" s="114">
        <v>1500.0</v>
      </c>
      <c r="J49" s="35"/>
      <c r="K49" s="34"/>
      <c r="L49" s="78"/>
      <c r="M49" s="79"/>
      <c r="N49" s="10"/>
      <c r="O49" s="10"/>
      <c r="P49" s="48">
        <f t="shared" si="2"/>
        <v>1500</v>
      </c>
      <c r="Q49" s="37" t="str">
        <f t="shared" si="3"/>
        <v> carlos reyes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32"/>
      <c r="B50" s="133"/>
      <c r="C50" s="134"/>
      <c r="D50" s="136"/>
      <c r="E50" s="119">
        <f t="shared" si="4"/>
        <v>0</v>
      </c>
      <c r="F50" s="43"/>
      <c r="G50" s="112"/>
      <c r="H50" s="113" t="s">
        <v>58</v>
      </c>
      <c r="I50" s="114">
        <v>3000.0</v>
      </c>
      <c r="J50" s="35"/>
      <c r="K50" s="34"/>
      <c r="L50" s="78"/>
      <c r="M50" s="79"/>
      <c r="N50" s="10"/>
      <c r="O50" s="10"/>
      <c r="P50" s="48">
        <f t="shared" si="2"/>
        <v>3000</v>
      </c>
      <c r="Q50" s="37" t="str">
        <f t="shared" si="3"/>
        <v> lore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37"/>
      <c r="B51" s="133"/>
      <c r="C51" s="134"/>
      <c r="D51" s="136"/>
      <c r="E51" s="119">
        <f t="shared" si="4"/>
        <v>0</v>
      </c>
      <c r="F51" s="43"/>
      <c r="G51" s="138"/>
      <c r="H51" s="113" t="s">
        <v>59</v>
      </c>
      <c r="I51" s="114">
        <v>650.0</v>
      </c>
      <c r="J51" s="35"/>
      <c r="K51" s="34"/>
      <c r="L51" s="139"/>
      <c r="M51" s="79"/>
      <c r="N51" s="10"/>
      <c r="O51" s="10"/>
      <c r="P51" s="48" t="str">
        <f t="shared" si="2"/>
        <v/>
      </c>
      <c r="Q51" s="37" t="str">
        <f t="shared" si="3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40"/>
      <c r="B52" s="133"/>
      <c r="C52" s="134"/>
      <c r="D52" s="136"/>
      <c r="E52" s="119">
        <f t="shared" si="4"/>
        <v>0</v>
      </c>
      <c r="F52" s="43"/>
      <c r="G52" s="141"/>
      <c r="H52" s="142" t="s">
        <v>60</v>
      </c>
      <c r="I52" s="143">
        <v>2000.0</v>
      </c>
      <c r="J52" s="144"/>
      <c r="K52" s="126"/>
      <c r="L52" s="145"/>
      <c r="M52" s="79"/>
      <c r="N52" s="10"/>
      <c r="O52" s="10"/>
      <c r="P52" s="48" t="str">
        <f t="shared" si="2"/>
        <v/>
      </c>
      <c r="Q52" s="37" t="str">
        <f t="shared" si="3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40"/>
      <c r="B53" s="133"/>
      <c r="C53" s="146"/>
      <c r="D53" s="136"/>
      <c r="E53" s="119">
        <f t="shared" si="4"/>
        <v>0</v>
      </c>
      <c r="F53" s="43"/>
      <c r="G53" s="141"/>
      <c r="H53" s="142" t="s">
        <v>61</v>
      </c>
      <c r="I53" s="143">
        <v>3000.0</v>
      </c>
      <c r="J53" s="144"/>
      <c r="K53" s="126"/>
      <c r="L53" s="78"/>
      <c r="M53" s="102"/>
      <c r="N53" s="10"/>
      <c r="O53" s="10"/>
      <c r="P53" s="48">
        <f t="shared" si="2"/>
        <v>3000</v>
      </c>
      <c r="Q53" s="37" t="str">
        <f t="shared" si="3"/>
        <v> emilio avalos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40"/>
      <c r="B54" s="133"/>
      <c r="C54" s="134"/>
      <c r="D54" s="136"/>
      <c r="E54" s="119">
        <f t="shared" si="4"/>
        <v>0</v>
      </c>
      <c r="F54" s="43"/>
      <c r="G54" s="141"/>
      <c r="H54" s="142" t="s">
        <v>62</v>
      </c>
      <c r="I54" s="143">
        <v>2000.0</v>
      </c>
      <c r="J54" s="144"/>
      <c r="K54" s="126"/>
      <c r="L54" s="78"/>
      <c r="M54" s="79"/>
      <c r="N54" s="10"/>
      <c r="O54" s="10"/>
      <c r="P54" s="48" t="str">
        <f t="shared" si="2"/>
        <v/>
      </c>
      <c r="Q54" s="37" t="str">
        <f t="shared" si="3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40"/>
      <c r="B55" s="133"/>
      <c r="C55" s="134"/>
      <c r="D55" s="136"/>
      <c r="E55" s="119">
        <f t="shared" si="4"/>
        <v>0</v>
      </c>
      <c r="F55" s="43"/>
      <c r="G55" s="141"/>
      <c r="H55" s="142" t="s">
        <v>63</v>
      </c>
      <c r="I55" s="143"/>
      <c r="J55" s="136"/>
      <c r="K55" s="109"/>
      <c r="L55" s="147"/>
      <c r="M55" s="148"/>
      <c r="N55" s="149"/>
      <c r="O55" s="10"/>
      <c r="P55" s="48" t="str">
        <f t="shared" si="2"/>
        <v/>
      </c>
      <c r="Q55" s="37" t="str">
        <f t="shared" si="3"/>
        <v/>
      </c>
      <c r="R55" s="49">
        <v>6500.0</v>
      </c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40"/>
      <c r="B56" s="133"/>
      <c r="C56" s="134"/>
      <c r="D56" s="136"/>
      <c r="E56" s="119">
        <f t="shared" si="4"/>
        <v>0</v>
      </c>
      <c r="F56" s="43"/>
      <c r="G56" s="150">
        <v>44684.0</v>
      </c>
      <c r="H56" s="142" t="s">
        <v>64</v>
      </c>
      <c r="I56" s="143">
        <v>50000.0</v>
      </c>
      <c r="J56" s="144"/>
      <c r="K56" s="126"/>
      <c r="L56" s="78"/>
      <c r="M56" s="79"/>
      <c r="N56" s="10"/>
      <c r="O56" s="10"/>
      <c r="P56" s="48" t="str">
        <f t="shared" si="2"/>
        <v/>
      </c>
      <c r="Q56" s="37" t="str">
        <f t="shared" si="3"/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40"/>
      <c r="B57" s="133"/>
      <c r="C57" s="134"/>
      <c r="D57" s="136"/>
      <c r="E57" s="119">
        <f t="shared" si="4"/>
        <v>0</v>
      </c>
      <c r="F57" s="43"/>
      <c r="G57" s="141"/>
      <c r="H57" s="142" t="s">
        <v>65</v>
      </c>
      <c r="I57" s="143">
        <v>87970.0</v>
      </c>
      <c r="J57" s="144"/>
      <c r="K57" s="126"/>
      <c r="L57" s="78"/>
      <c r="M57" s="79"/>
      <c r="N57" s="10"/>
      <c r="O57" s="10"/>
      <c r="P57" s="48" t="str">
        <f t="shared" si="2"/>
        <v/>
      </c>
      <c r="Q57" s="37" t="str">
        <f t="shared" si="3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40"/>
      <c r="B58" s="133"/>
      <c r="C58" s="134"/>
      <c r="D58" s="136"/>
      <c r="E58" s="119">
        <f t="shared" si="4"/>
        <v>0</v>
      </c>
      <c r="F58" s="43"/>
      <c r="G58" s="141"/>
      <c r="H58" s="142" t="s">
        <v>51</v>
      </c>
      <c r="I58" s="143">
        <v>8170.0</v>
      </c>
      <c r="J58" s="144"/>
      <c r="K58" s="126"/>
      <c r="L58" s="78"/>
      <c r="M58" s="79"/>
      <c r="N58" s="10"/>
      <c r="O58" s="10"/>
      <c r="P58" s="48" t="str">
        <f t="shared" si="2"/>
        <v/>
      </c>
      <c r="Q58" s="37" t="str">
        <f t="shared" si="3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40"/>
      <c r="B59" s="133"/>
      <c r="C59" s="134"/>
      <c r="D59" s="136"/>
      <c r="E59" s="119">
        <f t="shared" si="4"/>
        <v>0</v>
      </c>
      <c r="F59" s="43"/>
      <c r="G59" s="141"/>
      <c r="H59" s="142" t="s">
        <v>66</v>
      </c>
      <c r="I59" s="143">
        <v>3000.0</v>
      </c>
      <c r="J59" s="136"/>
      <c r="K59" s="151"/>
      <c r="L59" s="78"/>
      <c r="M59" s="79"/>
      <c r="N59" s="63"/>
      <c r="O59" s="10"/>
      <c r="P59" s="48" t="str">
        <f t="shared" si="2"/>
        <v/>
      </c>
      <c r="Q59" s="37" t="str">
        <f t="shared" si="3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40"/>
      <c r="B60" s="133"/>
      <c r="C60" s="134"/>
      <c r="D60" s="136"/>
      <c r="E60" s="119">
        <f t="shared" si="4"/>
        <v>0</v>
      </c>
      <c r="F60" s="43"/>
      <c r="G60" s="141"/>
      <c r="H60" s="142" t="s">
        <v>67</v>
      </c>
      <c r="I60" s="143">
        <v>3492.98</v>
      </c>
      <c r="J60" s="136"/>
      <c r="K60" s="126"/>
      <c r="L60" s="78"/>
      <c r="M60" s="79"/>
      <c r="N60" s="10"/>
      <c r="O60" s="10"/>
      <c r="P60" s="48"/>
      <c r="Q60" s="37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40"/>
      <c r="B61" s="133"/>
      <c r="C61" s="134"/>
      <c r="D61" s="136"/>
      <c r="E61" s="119">
        <f t="shared" si="4"/>
        <v>0</v>
      </c>
      <c r="F61" s="43"/>
      <c r="G61" s="141"/>
      <c r="H61" s="142" t="s">
        <v>68</v>
      </c>
      <c r="I61" s="143">
        <v>17750.0</v>
      </c>
      <c r="J61" s="144"/>
      <c r="K61" s="126"/>
      <c r="L61" s="78"/>
      <c r="M61" s="79"/>
      <c r="N61" s="10"/>
      <c r="O61" s="10"/>
      <c r="P61" s="48" t="str">
        <f t="shared" ref="P61:P68" si="5">IF(COUNTIF(H61,"*vale*"),I61,"")</f>
        <v/>
      </c>
      <c r="Q61" s="37" t="str">
        <f t="shared" ref="Q61:Q68" si="6">IF(COUNTIF(H61,"*vale*"),MID(H61,5,70),"")</f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32"/>
      <c r="B62" s="152"/>
      <c r="C62" s="146"/>
      <c r="D62" s="153"/>
      <c r="E62" s="119">
        <f t="shared" si="4"/>
        <v>0</v>
      </c>
      <c r="F62" s="43"/>
      <c r="G62" s="154">
        <v>40301.0</v>
      </c>
      <c r="H62" s="155" t="s">
        <v>69</v>
      </c>
      <c r="I62" s="156">
        <v>630.0</v>
      </c>
      <c r="J62" s="157"/>
      <c r="K62" s="34"/>
      <c r="L62" s="78"/>
      <c r="M62" s="79"/>
      <c r="N62" s="10"/>
      <c r="O62" s="10"/>
      <c r="P62" s="48" t="str">
        <f t="shared" si="5"/>
        <v/>
      </c>
      <c r="Q62" s="37" t="str">
        <f t="shared" si="6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32"/>
      <c r="B63" s="152"/>
      <c r="C63" s="158"/>
      <c r="D63" s="159"/>
      <c r="E63" s="119">
        <f t="shared" si="4"/>
        <v>0</v>
      </c>
      <c r="F63" s="43"/>
      <c r="G63" s="138"/>
      <c r="H63" s="155" t="s">
        <v>70</v>
      </c>
      <c r="I63" s="156">
        <v>750.0</v>
      </c>
      <c r="J63" s="157"/>
      <c r="K63" s="34"/>
      <c r="L63" s="78"/>
      <c r="M63" s="79"/>
      <c r="N63" s="10"/>
      <c r="O63" s="10"/>
      <c r="P63" s="48" t="str">
        <f t="shared" si="5"/>
        <v/>
      </c>
      <c r="Q63" s="37" t="str">
        <f t="shared" si="6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32"/>
      <c r="B64" s="152"/>
      <c r="C64" s="146"/>
      <c r="D64" s="159"/>
      <c r="E64" s="119">
        <f t="shared" si="4"/>
        <v>0</v>
      </c>
      <c r="F64" s="43"/>
      <c r="G64" s="141"/>
      <c r="H64" s="142" t="s">
        <v>71</v>
      </c>
      <c r="I64" s="143">
        <v>750.0</v>
      </c>
      <c r="J64" s="144"/>
      <c r="K64" s="126"/>
      <c r="L64" s="160"/>
      <c r="M64" s="79"/>
      <c r="N64" s="10"/>
      <c r="O64" s="9"/>
      <c r="P64" s="48" t="str">
        <f t="shared" si="5"/>
        <v/>
      </c>
      <c r="Q64" s="37" t="str">
        <f t="shared" si="6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32"/>
      <c r="B65" s="152"/>
      <c r="C65" s="146"/>
      <c r="D65" s="159"/>
      <c r="E65" s="119">
        <f t="shared" si="4"/>
        <v>0</v>
      </c>
      <c r="F65" s="43"/>
      <c r="G65" s="141"/>
      <c r="H65" s="142" t="s">
        <v>72</v>
      </c>
      <c r="I65" s="143">
        <v>500.0</v>
      </c>
      <c r="J65" s="144"/>
      <c r="K65" s="126"/>
      <c r="L65" s="78"/>
      <c r="M65" s="79"/>
      <c r="N65" s="10"/>
      <c r="O65" s="9"/>
      <c r="P65" s="48" t="str">
        <f t="shared" si="5"/>
        <v/>
      </c>
      <c r="Q65" s="37" t="str">
        <f t="shared" si="6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32"/>
      <c r="B66" s="152"/>
      <c r="C66" s="146"/>
      <c r="D66" s="159"/>
      <c r="E66" s="119">
        <f t="shared" si="4"/>
        <v>0</v>
      </c>
      <c r="F66" s="43"/>
      <c r="G66" s="141"/>
      <c r="H66" s="142" t="s">
        <v>73</v>
      </c>
      <c r="I66" s="124">
        <v>2500.0</v>
      </c>
      <c r="J66" s="131"/>
      <c r="K66" s="159"/>
      <c r="L66" s="78"/>
      <c r="M66" s="79"/>
      <c r="N66" s="10"/>
      <c r="O66" s="9"/>
      <c r="P66" s="48">
        <f t="shared" si="5"/>
        <v>2500</v>
      </c>
      <c r="Q66" s="37" t="str">
        <f t="shared" si="6"/>
        <v>  juan manuel leon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61"/>
      <c r="B67" s="162"/>
      <c r="C67" s="73"/>
      <c r="D67" s="34"/>
      <c r="E67" s="101">
        <f t="shared" si="4"/>
        <v>0</v>
      </c>
      <c r="F67" s="43"/>
      <c r="G67" s="163"/>
      <c r="H67" s="164" t="s">
        <v>74</v>
      </c>
      <c r="I67" s="165">
        <v>2500.0</v>
      </c>
      <c r="J67" s="125"/>
      <c r="K67" s="126"/>
      <c r="L67" s="78"/>
      <c r="M67" s="79"/>
      <c r="N67" s="10"/>
      <c r="O67" s="10"/>
      <c r="P67" s="48" t="str">
        <f t="shared" si="5"/>
        <v/>
      </c>
      <c r="Q67" s="37" t="str">
        <f t="shared" si="6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61"/>
      <c r="B68" s="162"/>
      <c r="C68" s="73"/>
      <c r="D68" s="34"/>
      <c r="E68" s="101">
        <f t="shared" si="4"/>
        <v>0</v>
      </c>
      <c r="F68" s="43"/>
      <c r="G68" s="141"/>
      <c r="H68" s="142" t="s">
        <v>75</v>
      </c>
      <c r="I68" s="166"/>
      <c r="J68" s="125"/>
      <c r="K68" s="126"/>
      <c r="L68" s="147"/>
      <c r="M68" s="79"/>
      <c r="N68" s="10"/>
      <c r="O68" s="10"/>
      <c r="P68" s="48" t="str">
        <f t="shared" si="5"/>
        <v/>
      </c>
      <c r="Q68" s="37" t="str">
        <f t="shared" si="6"/>
        <v/>
      </c>
      <c r="R68" s="49">
        <v>46800.0</v>
      </c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61"/>
      <c r="B69" s="162"/>
      <c r="C69" s="73"/>
      <c r="D69" s="34"/>
      <c r="E69" s="101"/>
      <c r="F69" s="43"/>
      <c r="G69" s="150">
        <v>44685.0</v>
      </c>
      <c r="H69" s="142" t="s">
        <v>76</v>
      </c>
      <c r="I69" s="124">
        <v>300.0</v>
      </c>
      <c r="J69" s="125"/>
      <c r="K69" s="126"/>
      <c r="L69" s="78"/>
      <c r="M69" s="79"/>
      <c r="N69" s="10"/>
      <c r="O69" s="10"/>
      <c r="P69" s="48"/>
      <c r="Q69" s="37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61"/>
      <c r="B70" s="162"/>
      <c r="C70" s="73"/>
      <c r="D70" s="34"/>
      <c r="E70" s="101">
        <f t="shared" ref="E70:E94" si="7">B70+C70-D70</f>
        <v>0</v>
      </c>
      <c r="F70" s="43"/>
      <c r="G70" s="141"/>
      <c r="H70" s="142" t="s">
        <v>50</v>
      </c>
      <c r="I70" s="124">
        <v>11100.0</v>
      </c>
      <c r="J70" s="125"/>
      <c r="K70" s="126"/>
      <c r="L70" s="78"/>
      <c r="M70" s="79"/>
      <c r="N70" s="10"/>
      <c r="O70" s="10"/>
      <c r="P70" s="48" t="str">
        <f t="shared" ref="P70:P94" si="8">IF(COUNTIF(H70,"*vale*"),I70,"")</f>
        <v/>
      </c>
      <c r="Q70" s="37" t="str">
        <f t="shared" ref="Q70:Q94" si="9">IF(COUNTIF(H70,"*vale*"),MID(H70,5,70),"")</f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61"/>
      <c r="B71" s="162"/>
      <c r="C71" s="73"/>
      <c r="D71" s="34"/>
      <c r="E71" s="101">
        <f t="shared" si="7"/>
        <v>0</v>
      </c>
      <c r="F71" s="43"/>
      <c r="G71" s="138"/>
      <c r="H71" s="155" t="s">
        <v>77</v>
      </c>
      <c r="I71" s="114">
        <v>1760.0</v>
      </c>
      <c r="J71" s="35"/>
      <c r="K71" s="34"/>
      <c r="L71" s="145"/>
      <c r="M71" s="79"/>
      <c r="N71" s="10"/>
      <c r="O71" s="10"/>
      <c r="P71" s="48" t="str">
        <f t="shared" si="8"/>
        <v/>
      </c>
      <c r="Q71" s="37" t="str">
        <f t="shared" si="9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61"/>
      <c r="B72" s="162"/>
      <c r="C72" s="73"/>
      <c r="D72" s="34"/>
      <c r="E72" s="101">
        <f t="shared" si="7"/>
        <v>0</v>
      </c>
      <c r="F72" s="43"/>
      <c r="G72" s="138"/>
      <c r="H72" s="155" t="s">
        <v>51</v>
      </c>
      <c r="I72" s="114">
        <v>3790.0</v>
      </c>
      <c r="J72" s="35"/>
      <c r="K72" s="34"/>
      <c r="L72" s="145"/>
      <c r="M72" s="79"/>
      <c r="N72" s="10"/>
      <c r="O72" s="10"/>
      <c r="P72" s="48" t="str">
        <f t="shared" si="8"/>
        <v/>
      </c>
      <c r="Q72" s="37" t="str">
        <f t="shared" si="9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61"/>
      <c r="B73" s="162"/>
      <c r="C73" s="73"/>
      <c r="D73" s="34"/>
      <c r="E73" s="101">
        <f t="shared" si="7"/>
        <v>0</v>
      </c>
      <c r="F73" s="43"/>
      <c r="G73" s="167"/>
      <c r="H73" s="142" t="s">
        <v>52</v>
      </c>
      <c r="I73" s="124">
        <v>8800.1</v>
      </c>
      <c r="J73" s="168"/>
      <c r="K73" s="34"/>
      <c r="L73" s="78"/>
      <c r="M73" s="79"/>
      <c r="N73" s="10"/>
      <c r="O73" s="10"/>
      <c r="P73" s="48" t="str">
        <f t="shared" si="8"/>
        <v/>
      </c>
      <c r="Q73" s="37" t="str">
        <f t="shared" si="9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61"/>
      <c r="B74" s="162"/>
      <c r="C74" s="73"/>
      <c r="D74" s="34"/>
      <c r="E74" s="101">
        <f t="shared" si="7"/>
        <v>0</v>
      </c>
      <c r="F74" s="43"/>
      <c r="G74" s="167"/>
      <c r="H74" s="113" t="s">
        <v>65</v>
      </c>
      <c r="I74" s="124">
        <v>31291.0</v>
      </c>
      <c r="J74" s="131"/>
      <c r="K74" s="159"/>
      <c r="L74" s="78"/>
      <c r="M74" s="79"/>
      <c r="N74" s="10"/>
      <c r="O74" s="10"/>
      <c r="P74" s="48" t="str">
        <f t="shared" si="8"/>
        <v/>
      </c>
      <c r="Q74" s="37" t="str">
        <f t="shared" si="9"/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61"/>
      <c r="B75" s="162"/>
      <c r="C75" s="73"/>
      <c r="D75" s="34"/>
      <c r="E75" s="101">
        <f t="shared" si="7"/>
        <v>0</v>
      </c>
      <c r="F75" s="43"/>
      <c r="G75" s="167"/>
      <c r="H75" s="113" t="s">
        <v>78</v>
      </c>
      <c r="I75" s="124">
        <v>10608.29</v>
      </c>
      <c r="J75" s="131"/>
      <c r="K75" s="159"/>
      <c r="L75" s="78"/>
      <c r="M75" s="79"/>
      <c r="N75" s="10"/>
      <c r="O75" s="10"/>
      <c r="P75" s="48" t="str">
        <f t="shared" si="8"/>
        <v/>
      </c>
      <c r="Q75" s="37" t="str">
        <f t="shared" si="9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61"/>
      <c r="B76" s="162"/>
      <c r="C76" s="73"/>
      <c r="D76" s="34"/>
      <c r="E76" s="101">
        <f t="shared" si="7"/>
        <v>0</v>
      </c>
      <c r="F76" s="43"/>
      <c r="G76" s="169">
        <v>44685.0</v>
      </c>
      <c r="H76" s="106" t="s">
        <v>79</v>
      </c>
      <c r="I76" s="165">
        <v>2250.0</v>
      </c>
      <c r="J76" s="125"/>
      <c r="K76" s="126"/>
      <c r="L76" s="78"/>
      <c r="M76" s="79"/>
      <c r="N76" s="10"/>
      <c r="O76" s="10"/>
      <c r="P76" s="48" t="str">
        <f t="shared" si="8"/>
        <v/>
      </c>
      <c r="Q76" s="37" t="str">
        <f t="shared" si="9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61"/>
      <c r="B77" s="162"/>
      <c r="C77" s="73"/>
      <c r="D77" s="34"/>
      <c r="E77" s="101">
        <f t="shared" si="7"/>
        <v>0</v>
      </c>
      <c r="F77" s="43"/>
      <c r="G77" s="167"/>
      <c r="H77" s="113" t="s">
        <v>80</v>
      </c>
      <c r="I77" s="124">
        <v>1000.0</v>
      </c>
      <c r="J77" s="125"/>
      <c r="K77" s="126"/>
      <c r="L77" s="92"/>
      <c r="M77" s="79"/>
      <c r="N77" s="10"/>
      <c r="O77" s="10"/>
      <c r="P77" s="48">
        <f t="shared" si="8"/>
        <v>1000</v>
      </c>
      <c r="Q77" s="37" t="str">
        <f t="shared" si="9"/>
        <v> martin acevedo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61"/>
      <c r="B78" s="162"/>
      <c r="C78" s="73"/>
      <c r="D78" s="34"/>
      <c r="E78" s="101">
        <f t="shared" si="7"/>
        <v>0</v>
      </c>
      <c r="F78" s="43"/>
      <c r="G78" s="167"/>
      <c r="H78" s="113" t="s">
        <v>81</v>
      </c>
      <c r="I78" s="124">
        <v>19825.0</v>
      </c>
      <c r="J78" s="125"/>
      <c r="K78" s="126"/>
      <c r="L78" s="78"/>
      <c r="M78" s="79"/>
      <c r="N78" s="10"/>
      <c r="O78" s="10"/>
      <c r="P78" s="48" t="str">
        <f t="shared" si="8"/>
        <v/>
      </c>
      <c r="Q78" s="37" t="str">
        <f t="shared" si="9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61"/>
      <c r="B79" s="162"/>
      <c r="C79" s="73"/>
      <c r="D79" s="34"/>
      <c r="E79" s="101">
        <f t="shared" si="7"/>
        <v>0</v>
      </c>
      <c r="F79" s="43"/>
      <c r="G79" s="167"/>
      <c r="H79" s="113" t="s">
        <v>82</v>
      </c>
      <c r="I79" s="124">
        <v>1000.0</v>
      </c>
      <c r="J79" s="125"/>
      <c r="K79" s="126"/>
      <c r="L79" s="78"/>
      <c r="M79" s="79"/>
      <c r="N79" s="63"/>
      <c r="O79" s="63"/>
      <c r="P79" s="48">
        <f t="shared" si="8"/>
        <v>1000</v>
      </c>
      <c r="Q79" s="37" t="str">
        <f t="shared" si="9"/>
        <v> ramon segovia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61"/>
      <c r="B80" s="162"/>
      <c r="C80" s="73"/>
      <c r="D80" s="34"/>
      <c r="E80" s="101">
        <f t="shared" si="7"/>
        <v>0</v>
      </c>
      <c r="F80" s="43"/>
      <c r="G80" s="170"/>
      <c r="H80" s="113" t="s">
        <v>63</v>
      </c>
      <c r="I80" s="114"/>
      <c r="J80" s="35"/>
      <c r="K80" s="34"/>
      <c r="L80" s="147"/>
      <c r="M80" s="79"/>
      <c r="N80" s="10"/>
      <c r="O80" s="10"/>
      <c r="P80" s="48" t="str">
        <f t="shared" si="8"/>
        <v/>
      </c>
      <c r="Q80" s="37" t="str">
        <f t="shared" si="9"/>
        <v/>
      </c>
      <c r="R80" s="49">
        <v>40300.0</v>
      </c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61"/>
      <c r="B81" s="162"/>
      <c r="C81" s="73"/>
      <c r="D81" s="34"/>
      <c r="E81" s="101">
        <f t="shared" si="7"/>
        <v>0</v>
      </c>
      <c r="F81" s="43"/>
      <c r="G81" s="167"/>
      <c r="H81" s="113" t="s">
        <v>49</v>
      </c>
      <c r="I81" s="114">
        <v>48308.0</v>
      </c>
      <c r="J81" s="35"/>
      <c r="K81" s="34"/>
      <c r="L81" s="78"/>
      <c r="M81" s="79"/>
      <c r="N81" s="10"/>
      <c r="O81" s="10"/>
      <c r="P81" s="48" t="str">
        <f t="shared" si="8"/>
        <v/>
      </c>
      <c r="Q81" s="37" t="str">
        <f t="shared" si="9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61"/>
      <c r="B82" s="162"/>
      <c r="C82" s="73"/>
      <c r="D82" s="34"/>
      <c r="E82" s="101">
        <f t="shared" si="7"/>
        <v>0</v>
      </c>
      <c r="F82" s="43"/>
      <c r="G82" s="167"/>
      <c r="H82" s="113" t="s">
        <v>51</v>
      </c>
      <c r="I82" s="114">
        <v>20252.0</v>
      </c>
      <c r="J82" s="35"/>
      <c r="K82" s="34"/>
      <c r="L82" s="78"/>
      <c r="M82" s="79"/>
      <c r="N82" s="10"/>
      <c r="O82" s="10"/>
      <c r="P82" s="48" t="str">
        <f t="shared" si="8"/>
        <v/>
      </c>
      <c r="Q82" s="37" t="str">
        <f t="shared" si="9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61"/>
      <c r="B83" s="162"/>
      <c r="C83" s="73"/>
      <c r="D83" s="34"/>
      <c r="E83" s="101">
        <f t="shared" si="7"/>
        <v>0</v>
      </c>
      <c r="F83" s="43"/>
      <c r="G83" s="167"/>
      <c r="H83" s="113" t="s">
        <v>83</v>
      </c>
      <c r="I83" s="114">
        <v>15800.0</v>
      </c>
      <c r="J83" s="35"/>
      <c r="K83" s="34"/>
      <c r="L83" s="78"/>
      <c r="M83" s="79"/>
      <c r="N83" s="10"/>
      <c r="O83" s="10"/>
      <c r="P83" s="48" t="str">
        <f t="shared" si="8"/>
        <v/>
      </c>
      <c r="Q83" s="37" t="str">
        <f t="shared" si="9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61"/>
      <c r="B84" s="162"/>
      <c r="C84" s="73"/>
      <c r="D84" s="34"/>
      <c r="E84" s="101">
        <f t="shared" si="7"/>
        <v>0</v>
      </c>
      <c r="F84" s="43"/>
      <c r="G84" s="167"/>
      <c r="H84" s="113" t="s">
        <v>65</v>
      </c>
      <c r="I84" s="114">
        <v>37123.0</v>
      </c>
      <c r="J84" s="35"/>
      <c r="K84" s="34"/>
      <c r="L84" s="78"/>
      <c r="M84" s="79"/>
      <c r="N84" s="10"/>
      <c r="O84" s="10"/>
      <c r="P84" s="48" t="str">
        <f t="shared" si="8"/>
        <v/>
      </c>
      <c r="Q84" s="37" t="str">
        <f t="shared" si="9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61"/>
      <c r="B85" s="162"/>
      <c r="C85" s="73"/>
      <c r="D85" s="34"/>
      <c r="E85" s="101">
        <f t="shared" si="7"/>
        <v>0</v>
      </c>
      <c r="F85" s="43"/>
      <c r="G85" s="167"/>
      <c r="H85" s="113" t="s">
        <v>84</v>
      </c>
      <c r="I85" s="114">
        <v>2100.0</v>
      </c>
      <c r="J85" s="35"/>
      <c r="K85" s="34"/>
      <c r="L85" s="78"/>
      <c r="M85" s="79"/>
      <c r="N85" s="10"/>
      <c r="O85" s="60"/>
      <c r="P85" s="48" t="str">
        <f t="shared" si="8"/>
        <v/>
      </c>
      <c r="Q85" s="37" t="str">
        <f t="shared" si="9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61"/>
      <c r="B86" s="162"/>
      <c r="C86" s="73"/>
      <c r="D86" s="34"/>
      <c r="E86" s="101">
        <f t="shared" si="7"/>
        <v>0</v>
      </c>
      <c r="F86" s="43"/>
      <c r="G86" s="171"/>
      <c r="H86" s="172"/>
      <c r="I86" s="173"/>
      <c r="J86" s="174"/>
      <c r="K86" s="34"/>
      <c r="L86" s="78"/>
      <c r="M86" s="79"/>
      <c r="N86" s="10"/>
      <c r="O86" s="10"/>
      <c r="P86" s="48" t="str">
        <f t="shared" si="8"/>
        <v/>
      </c>
      <c r="Q86" s="37" t="str">
        <f t="shared" si="9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61"/>
      <c r="B87" s="162"/>
      <c r="C87" s="73"/>
      <c r="D87" s="34"/>
      <c r="E87" s="101">
        <f t="shared" si="7"/>
        <v>0</v>
      </c>
      <c r="F87" s="43"/>
      <c r="G87" s="170">
        <v>44687.0</v>
      </c>
      <c r="H87" s="113" t="s">
        <v>85</v>
      </c>
      <c r="I87" s="114">
        <v>90000.0</v>
      </c>
      <c r="J87" s="35"/>
      <c r="K87" s="34"/>
      <c r="L87" s="78"/>
      <c r="M87" s="79"/>
      <c r="N87" s="10"/>
      <c r="O87" s="10"/>
      <c r="P87" s="48" t="str">
        <f t="shared" si="8"/>
        <v/>
      </c>
      <c r="Q87" s="37" t="str">
        <f t="shared" si="9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61"/>
      <c r="B88" s="162"/>
      <c r="C88" s="73"/>
      <c r="D88" s="34"/>
      <c r="E88" s="101">
        <f t="shared" si="7"/>
        <v>0</v>
      </c>
      <c r="F88" s="43"/>
      <c r="G88" s="167"/>
      <c r="H88" s="113" t="s">
        <v>53</v>
      </c>
      <c r="I88" s="114">
        <v>42750.0</v>
      </c>
      <c r="J88" s="35"/>
      <c r="K88" s="34"/>
      <c r="L88" s="78"/>
      <c r="M88" s="79"/>
      <c r="N88" s="10"/>
      <c r="O88" s="10"/>
      <c r="P88" s="48" t="str">
        <f t="shared" si="8"/>
        <v/>
      </c>
      <c r="Q88" s="37" t="str">
        <f t="shared" si="9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75"/>
      <c r="B89" s="176"/>
      <c r="C89" s="177"/>
      <c r="D89" s="178"/>
      <c r="E89" s="101">
        <f t="shared" si="7"/>
        <v>0</v>
      </c>
      <c r="F89" s="43"/>
      <c r="G89" s="170">
        <v>44686.0</v>
      </c>
      <c r="H89" s="113" t="s">
        <v>86</v>
      </c>
      <c r="I89" s="114">
        <v>2850.0</v>
      </c>
      <c r="J89" s="35"/>
      <c r="K89" s="34"/>
      <c r="L89" s="160"/>
      <c r="M89" s="79"/>
      <c r="N89" s="10"/>
      <c r="O89" s="10"/>
      <c r="P89" s="48" t="str">
        <f t="shared" si="8"/>
        <v/>
      </c>
      <c r="Q89" s="37" t="str">
        <f t="shared" si="9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75"/>
      <c r="B90" s="176"/>
      <c r="C90" s="177"/>
      <c r="D90" s="178"/>
      <c r="E90" s="101">
        <f t="shared" si="7"/>
        <v>0</v>
      </c>
      <c r="F90" s="43"/>
      <c r="G90" s="167"/>
      <c r="H90" s="113" t="s">
        <v>87</v>
      </c>
      <c r="I90" s="114">
        <v>18300.0</v>
      </c>
      <c r="J90" s="35"/>
      <c r="K90" s="34"/>
      <c r="L90" s="160"/>
      <c r="M90" s="79"/>
      <c r="N90" s="10"/>
      <c r="O90" s="10"/>
      <c r="P90" s="48" t="str">
        <f t="shared" si="8"/>
        <v/>
      </c>
      <c r="Q90" s="37" t="str">
        <f t="shared" si="9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75"/>
      <c r="B91" s="176"/>
      <c r="C91" s="177"/>
      <c r="D91" s="178"/>
      <c r="E91" s="101">
        <f t="shared" si="7"/>
        <v>0</v>
      </c>
      <c r="F91" s="43"/>
      <c r="G91" s="167"/>
      <c r="H91" s="113" t="s">
        <v>88</v>
      </c>
      <c r="I91" s="124">
        <v>3895.58</v>
      </c>
      <c r="J91" s="125"/>
      <c r="K91" s="126"/>
      <c r="L91" s="160"/>
      <c r="M91" s="79"/>
      <c r="N91" s="10"/>
      <c r="O91" s="10"/>
      <c r="P91" s="48" t="str">
        <f t="shared" si="8"/>
        <v/>
      </c>
      <c r="Q91" s="37" t="str">
        <f t="shared" si="9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75"/>
      <c r="B92" s="176"/>
      <c r="C92" s="177"/>
      <c r="D92" s="178"/>
      <c r="E92" s="101">
        <f t="shared" si="7"/>
        <v>0</v>
      </c>
      <c r="F92" s="43"/>
      <c r="G92" s="167"/>
      <c r="H92" s="113" t="s">
        <v>89</v>
      </c>
      <c r="I92" s="114">
        <v>7000.0</v>
      </c>
      <c r="J92" s="35"/>
      <c r="K92" s="34"/>
      <c r="L92" s="160"/>
      <c r="M92" s="79"/>
      <c r="N92" s="10"/>
      <c r="O92" s="10"/>
      <c r="P92" s="48" t="str">
        <f t="shared" si="8"/>
        <v/>
      </c>
      <c r="Q92" s="37" t="str">
        <f t="shared" si="9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75"/>
      <c r="B93" s="176"/>
      <c r="C93" s="177"/>
      <c r="D93" s="178"/>
      <c r="E93" s="101">
        <f t="shared" si="7"/>
        <v>0</v>
      </c>
      <c r="F93" s="43"/>
      <c r="G93" s="58"/>
      <c r="H93" s="113" t="s">
        <v>90</v>
      </c>
      <c r="I93" s="114">
        <v>2000.0</v>
      </c>
      <c r="J93" s="35"/>
      <c r="K93" s="34"/>
      <c r="L93" s="78"/>
      <c r="M93" s="79"/>
      <c r="N93" s="10"/>
      <c r="O93" s="10"/>
      <c r="P93" s="48" t="str">
        <f t="shared" si="8"/>
        <v/>
      </c>
      <c r="Q93" s="37" t="str">
        <f t="shared" si="9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75"/>
      <c r="B94" s="176"/>
      <c r="C94" s="177"/>
      <c r="D94" s="178"/>
      <c r="E94" s="101">
        <f t="shared" si="7"/>
        <v>0</v>
      </c>
      <c r="F94" s="43"/>
      <c r="G94" s="44"/>
      <c r="H94" s="113" t="s">
        <v>91</v>
      </c>
      <c r="I94" s="114">
        <v>2000.0</v>
      </c>
      <c r="J94" s="35"/>
      <c r="K94" s="34"/>
      <c r="L94" s="78"/>
      <c r="M94" s="79"/>
      <c r="N94" s="10"/>
      <c r="O94" s="10"/>
      <c r="P94" s="48" t="str">
        <f t="shared" si="8"/>
        <v/>
      </c>
      <c r="Q94" s="37" t="str">
        <f t="shared" si="9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75"/>
      <c r="B95" s="176"/>
      <c r="C95" s="177"/>
      <c r="D95" s="178"/>
      <c r="E95" s="101"/>
      <c r="F95" s="43"/>
      <c r="G95" s="44"/>
      <c r="H95" s="113" t="s">
        <v>92</v>
      </c>
      <c r="I95" s="114">
        <v>5000.0</v>
      </c>
      <c r="J95" s="35"/>
      <c r="K95" s="34"/>
      <c r="L95" s="78"/>
      <c r="M95" s="79"/>
      <c r="N95" s="10"/>
      <c r="O95" s="10"/>
      <c r="P95" s="48"/>
      <c r="Q95" s="37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75"/>
      <c r="B96" s="176"/>
      <c r="C96" s="177"/>
      <c r="D96" s="178"/>
      <c r="E96" s="101">
        <f t="shared" ref="E96:E164" si="10">B96+C96-D96</f>
        <v>0</v>
      </c>
      <c r="F96" s="43"/>
      <c r="G96" s="84"/>
      <c r="H96" s="113" t="s">
        <v>93</v>
      </c>
      <c r="I96" s="114"/>
      <c r="J96" s="35"/>
      <c r="K96" s="34"/>
      <c r="L96" s="147"/>
      <c r="M96" s="79"/>
      <c r="N96" s="10"/>
      <c r="O96" s="10"/>
      <c r="P96" s="48" t="str">
        <f t="shared" ref="P96:P176" si="11">IF(COUNTIF(H96,"*vale*"),I96,"")</f>
        <v/>
      </c>
      <c r="Q96" s="37" t="str">
        <f t="shared" ref="Q96:Q176" si="12">IF(COUNTIF(H96,"*vale*"),MID(H96,5,70),"")</f>
        <v/>
      </c>
      <c r="R96" s="49">
        <v>46800.0</v>
      </c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75"/>
      <c r="B97" s="176"/>
      <c r="C97" s="177"/>
      <c r="D97" s="178"/>
      <c r="E97" s="101">
        <f t="shared" si="10"/>
        <v>0</v>
      </c>
      <c r="F97" s="43"/>
      <c r="G97" s="84">
        <v>44687.0</v>
      </c>
      <c r="H97" s="55"/>
      <c r="I97" s="83"/>
      <c r="J97" s="53"/>
      <c r="K97" s="34"/>
      <c r="L97" s="78"/>
      <c r="M97" s="79"/>
      <c r="N97" s="63"/>
      <c r="O97" s="10"/>
      <c r="P97" s="48" t="str">
        <f t="shared" si="11"/>
        <v/>
      </c>
      <c r="Q97" s="37" t="str">
        <f t="shared" si="12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75"/>
      <c r="B98" s="176"/>
      <c r="C98" s="177"/>
      <c r="D98" s="178"/>
      <c r="E98" s="101">
        <f t="shared" si="10"/>
        <v>0</v>
      </c>
      <c r="F98" s="43"/>
      <c r="G98" s="44"/>
      <c r="H98" s="55" t="s">
        <v>52</v>
      </c>
      <c r="I98" s="83">
        <v>8219.5</v>
      </c>
      <c r="J98" s="35"/>
      <c r="K98" s="34"/>
      <c r="L98" s="78"/>
      <c r="M98" s="79"/>
      <c r="N98" s="10"/>
      <c r="O98" s="10"/>
      <c r="P98" s="48" t="str">
        <f t="shared" si="11"/>
        <v/>
      </c>
      <c r="Q98" s="37" t="str">
        <f t="shared" si="12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75"/>
      <c r="B99" s="176"/>
      <c r="C99" s="177"/>
      <c r="D99" s="178"/>
      <c r="E99" s="101">
        <f t="shared" si="10"/>
        <v>0</v>
      </c>
      <c r="F99" s="43"/>
      <c r="G99" s="44"/>
      <c r="H99" s="179" t="s">
        <v>50</v>
      </c>
      <c r="I99" s="97">
        <v>16200.0</v>
      </c>
      <c r="J99" s="157"/>
      <c r="K99" s="34"/>
      <c r="L99" s="78"/>
      <c r="M99" s="79"/>
      <c r="N99" s="63"/>
      <c r="O99" s="10"/>
      <c r="P99" s="48" t="str">
        <f t="shared" si="11"/>
        <v/>
      </c>
      <c r="Q99" s="37" t="str">
        <f t="shared" si="12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75"/>
      <c r="B100" s="176"/>
      <c r="C100" s="177"/>
      <c r="D100" s="178"/>
      <c r="E100" s="101">
        <f t="shared" si="10"/>
        <v>0</v>
      </c>
      <c r="F100" s="43"/>
      <c r="G100" s="44"/>
      <c r="H100" s="179" t="s">
        <v>94</v>
      </c>
      <c r="I100" s="97">
        <v>4170.0</v>
      </c>
      <c r="J100" s="157"/>
      <c r="K100" s="34"/>
      <c r="L100" s="78"/>
      <c r="M100" s="79"/>
      <c r="N100" s="10"/>
      <c r="O100" s="10"/>
      <c r="P100" s="48" t="str">
        <f t="shared" si="11"/>
        <v/>
      </c>
      <c r="Q100" s="37" t="str">
        <f t="shared" si="12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75"/>
      <c r="B101" s="176"/>
      <c r="C101" s="177"/>
      <c r="D101" s="178"/>
      <c r="E101" s="101">
        <f t="shared" si="10"/>
        <v>0</v>
      </c>
      <c r="F101" s="43"/>
      <c r="G101" s="105"/>
      <c r="H101" s="164" t="s">
        <v>65</v>
      </c>
      <c r="I101" s="100">
        <v>35540.0</v>
      </c>
      <c r="J101" s="144"/>
      <c r="K101" s="126"/>
      <c r="L101" s="78"/>
      <c r="M101" s="79"/>
      <c r="N101" s="10"/>
      <c r="O101" s="10"/>
      <c r="P101" s="48" t="str">
        <f t="shared" si="11"/>
        <v/>
      </c>
      <c r="Q101" s="37" t="str">
        <f t="shared" si="12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75"/>
      <c r="B102" s="176"/>
      <c r="C102" s="177"/>
      <c r="D102" s="178"/>
      <c r="E102" s="101">
        <f t="shared" si="10"/>
        <v>0</v>
      </c>
      <c r="F102" s="43"/>
      <c r="G102" s="180"/>
      <c r="H102" s="179" t="s">
        <v>78</v>
      </c>
      <c r="I102" s="97">
        <v>19890.54</v>
      </c>
      <c r="J102" s="157"/>
      <c r="K102" s="34"/>
      <c r="L102" s="78"/>
      <c r="M102" s="79"/>
      <c r="N102" s="10"/>
      <c r="O102" s="10"/>
      <c r="P102" s="48" t="str">
        <f t="shared" si="11"/>
        <v/>
      </c>
      <c r="Q102" s="37" t="str">
        <f t="shared" si="12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75"/>
      <c r="B103" s="176"/>
      <c r="C103" s="177"/>
      <c r="D103" s="178"/>
      <c r="E103" s="101">
        <f t="shared" si="10"/>
        <v>0</v>
      </c>
      <c r="F103" s="43"/>
      <c r="G103" s="180"/>
      <c r="H103" s="179" t="s">
        <v>49</v>
      </c>
      <c r="I103" s="97">
        <v>55858.0</v>
      </c>
      <c r="J103" s="157"/>
      <c r="K103" s="34"/>
      <c r="L103" s="78"/>
      <c r="M103" s="79"/>
      <c r="N103" s="10"/>
      <c r="O103" s="10"/>
      <c r="P103" s="48" t="str">
        <f t="shared" si="11"/>
        <v/>
      </c>
      <c r="Q103" s="37" t="str">
        <f t="shared" si="12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75"/>
      <c r="B104" s="176"/>
      <c r="C104" s="177"/>
      <c r="D104" s="178"/>
      <c r="E104" s="101">
        <f t="shared" si="10"/>
        <v>0</v>
      </c>
      <c r="F104" s="43"/>
      <c r="G104" s="181">
        <v>44687.0</v>
      </c>
      <c r="H104" s="179" t="s">
        <v>74</v>
      </c>
      <c r="I104" s="97">
        <v>2500.0</v>
      </c>
      <c r="J104" s="157"/>
      <c r="K104" s="34"/>
      <c r="L104" s="78"/>
      <c r="M104" s="79"/>
      <c r="N104" s="10"/>
      <c r="O104" s="10"/>
      <c r="P104" s="48" t="str">
        <f t="shared" si="11"/>
        <v/>
      </c>
      <c r="Q104" s="37" t="str">
        <f t="shared" si="12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75"/>
      <c r="B105" s="176"/>
      <c r="C105" s="177"/>
      <c r="D105" s="178"/>
      <c r="E105" s="101">
        <f t="shared" si="10"/>
        <v>0</v>
      </c>
      <c r="F105" s="43"/>
      <c r="G105" s="180"/>
      <c r="H105" s="179" t="s">
        <v>61</v>
      </c>
      <c r="I105" s="97">
        <v>10000.0</v>
      </c>
      <c r="J105" s="157"/>
      <c r="K105" s="34"/>
      <c r="L105" s="78"/>
      <c r="M105" s="79"/>
      <c r="N105" s="10"/>
      <c r="O105" s="10"/>
      <c r="P105" s="48">
        <f t="shared" si="11"/>
        <v>10000</v>
      </c>
      <c r="Q105" s="37" t="str">
        <f t="shared" si="12"/>
        <v> emilio avalos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75"/>
      <c r="B106" s="176"/>
      <c r="C106" s="177"/>
      <c r="D106" s="178"/>
      <c r="E106" s="101">
        <f t="shared" si="10"/>
        <v>0</v>
      </c>
      <c r="F106" s="43"/>
      <c r="G106" s="180"/>
      <c r="H106" s="179" t="s">
        <v>95</v>
      </c>
      <c r="I106" s="97">
        <v>2000.0</v>
      </c>
      <c r="J106" s="157"/>
      <c r="K106" s="34"/>
      <c r="L106" s="78"/>
      <c r="M106" s="79"/>
      <c r="N106" s="10"/>
      <c r="O106" s="10"/>
      <c r="P106" s="48">
        <f t="shared" si="11"/>
        <v>2000</v>
      </c>
      <c r="Q106" s="37" t="str">
        <f t="shared" si="12"/>
        <v> tomas corradiño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75"/>
      <c r="B107" s="176"/>
      <c r="C107" s="177"/>
      <c r="D107" s="178"/>
      <c r="E107" s="101">
        <f t="shared" si="10"/>
        <v>0</v>
      </c>
      <c r="F107" s="43"/>
      <c r="G107" s="182"/>
      <c r="H107" s="179" t="s">
        <v>96</v>
      </c>
      <c r="I107" s="97">
        <v>3000.0</v>
      </c>
      <c r="J107" s="157"/>
      <c r="K107" s="34"/>
      <c r="L107" s="78"/>
      <c r="M107" s="79"/>
      <c r="N107" s="10"/>
      <c r="O107" s="10"/>
      <c r="P107" s="48">
        <f t="shared" si="11"/>
        <v>3000</v>
      </c>
      <c r="Q107" s="37" t="str">
        <f t="shared" si="12"/>
        <v> ariel eguizabal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75"/>
      <c r="B108" s="176"/>
      <c r="C108" s="177"/>
      <c r="D108" s="178"/>
      <c r="E108" s="101">
        <f t="shared" si="10"/>
        <v>0</v>
      </c>
      <c r="F108" s="43"/>
      <c r="G108" s="182"/>
      <c r="H108" s="179" t="s">
        <v>63</v>
      </c>
      <c r="I108" s="157"/>
      <c r="J108" s="157"/>
      <c r="K108" s="34"/>
      <c r="L108" s="147"/>
      <c r="M108" s="79"/>
      <c r="N108" s="10"/>
      <c r="O108" s="10"/>
      <c r="P108" s="48" t="str">
        <f t="shared" si="11"/>
        <v/>
      </c>
      <c r="Q108" s="37" t="str">
        <f t="shared" si="12"/>
        <v/>
      </c>
      <c r="R108" s="49">
        <v>6500.0</v>
      </c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75"/>
      <c r="B109" s="176"/>
      <c r="C109" s="177"/>
      <c r="D109" s="178"/>
      <c r="E109" s="101">
        <f t="shared" si="10"/>
        <v>0</v>
      </c>
      <c r="F109" s="43"/>
      <c r="G109" s="183">
        <v>44688.0</v>
      </c>
      <c r="H109" s="179" t="s">
        <v>97</v>
      </c>
      <c r="I109" s="97">
        <v>1000.0</v>
      </c>
      <c r="J109" s="157"/>
      <c r="K109" s="34"/>
      <c r="L109" s="78"/>
      <c r="M109" s="79"/>
      <c r="N109" s="10"/>
      <c r="O109" s="10"/>
      <c r="P109" s="48" t="str">
        <f t="shared" si="11"/>
        <v/>
      </c>
      <c r="Q109" s="37" t="str">
        <f t="shared" si="12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75"/>
      <c r="B110" s="176"/>
      <c r="C110" s="177"/>
      <c r="D110" s="178"/>
      <c r="E110" s="101">
        <f t="shared" si="10"/>
        <v>0</v>
      </c>
      <c r="F110" s="43"/>
      <c r="G110" s="182"/>
      <c r="H110" s="179" t="s">
        <v>98</v>
      </c>
      <c r="I110" s="97">
        <v>2000.0</v>
      </c>
      <c r="J110" s="157"/>
      <c r="K110" s="34"/>
      <c r="L110" s="78"/>
      <c r="M110" s="79"/>
      <c r="N110" s="10"/>
      <c r="O110" s="10"/>
      <c r="P110" s="48">
        <f t="shared" si="11"/>
        <v>2000</v>
      </c>
      <c r="Q110" s="37" t="str">
        <f t="shared" si="12"/>
        <v> juan manuel leon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75"/>
      <c r="B111" s="176"/>
      <c r="C111" s="177"/>
      <c r="D111" s="178"/>
      <c r="E111" s="101">
        <f t="shared" si="10"/>
        <v>0</v>
      </c>
      <c r="F111" s="43"/>
      <c r="G111" s="183">
        <v>44689.0</v>
      </c>
      <c r="H111" s="179" t="s">
        <v>34</v>
      </c>
      <c r="I111" s="97">
        <v>5000.0</v>
      </c>
      <c r="J111" s="184"/>
      <c r="K111" s="34"/>
      <c r="L111" s="78"/>
      <c r="M111" s="79"/>
      <c r="N111" s="10"/>
      <c r="O111" s="185"/>
      <c r="P111" s="48">
        <f t="shared" si="11"/>
        <v>5000</v>
      </c>
      <c r="Q111" s="37" t="str">
        <f t="shared" si="12"/>
        <v> osvaldo peruzzi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75"/>
      <c r="B112" s="176"/>
      <c r="C112" s="177"/>
      <c r="D112" s="178"/>
      <c r="E112" s="101">
        <f t="shared" si="10"/>
        <v>0</v>
      </c>
      <c r="F112" s="43"/>
      <c r="G112" s="182"/>
      <c r="H112" s="179" t="s">
        <v>99</v>
      </c>
      <c r="I112" s="97">
        <v>1500.0</v>
      </c>
      <c r="J112" s="157"/>
      <c r="K112" s="34"/>
      <c r="L112" s="78"/>
      <c r="M112" s="79"/>
      <c r="N112" s="10"/>
      <c r="O112" s="10"/>
      <c r="P112" s="48" t="str">
        <f t="shared" si="11"/>
        <v/>
      </c>
      <c r="Q112" s="37" t="str">
        <f t="shared" si="12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75"/>
      <c r="B113" s="176"/>
      <c r="C113" s="177"/>
      <c r="D113" s="178"/>
      <c r="E113" s="101">
        <f t="shared" si="10"/>
        <v>0</v>
      </c>
      <c r="F113" s="43"/>
      <c r="G113" s="180"/>
      <c r="H113" s="179" t="s">
        <v>98</v>
      </c>
      <c r="I113" s="97">
        <v>2000.0</v>
      </c>
      <c r="J113" s="157"/>
      <c r="K113" s="34"/>
      <c r="L113" s="78"/>
      <c r="M113" s="79"/>
      <c r="N113" s="10"/>
      <c r="O113" s="10"/>
      <c r="P113" s="48">
        <f t="shared" si="11"/>
        <v>2000</v>
      </c>
      <c r="Q113" s="37" t="str">
        <f t="shared" si="12"/>
        <v> juan manuel leon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75"/>
      <c r="B114" s="176"/>
      <c r="C114" s="177"/>
      <c r="D114" s="178"/>
      <c r="E114" s="101">
        <f t="shared" si="10"/>
        <v>0</v>
      </c>
      <c r="F114" s="43"/>
      <c r="G114" s="186"/>
      <c r="H114" s="179" t="s">
        <v>95</v>
      </c>
      <c r="I114" s="97">
        <v>2000.0</v>
      </c>
      <c r="J114" s="157"/>
      <c r="K114" s="34"/>
      <c r="L114" s="92"/>
      <c r="M114" s="79"/>
      <c r="N114" s="10"/>
      <c r="O114" s="10"/>
      <c r="P114" s="48">
        <f t="shared" si="11"/>
        <v>2000</v>
      </c>
      <c r="Q114" s="37" t="str">
        <f t="shared" si="12"/>
        <v> tomas corradiño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75"/>
      <c r="B115" s="176"/>
      <c r="C115" s="177"/>
      <c r="D115" s="178"/>
      <c r="E115" s="101">
        <f t="shared" si="10"/>
        <v>0</v>
      </c>
      <c r="F115" s="43"/>
      <c r="G115" s="181">
        <v>44688.0</v>
      </c>
      <c r="H115" s="179" t="s">
        <v>100</v>
      </c>
      <c r="I115" s="97">
        <v>16000.0</v>
      </c>
      <c r="J115" s="157"/>
      <c r="K115" s="34"/>
      <c r="L115" s="78"/>
      <c r="M115" s="79"/>
      <c r="N115" s="10"/>
      <c r="O115" s="10"/>
      <c r="P115" s="48" t="str">
        <f t="shared" si="11"/>
        <v/>
      </c>
      <c r="Q115" s="37" t="str">
        <f t="shared" si="12"/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75"/>
      <c r="B116" s="176"/>
      <c r="C116" s="177"/>
      <c r="D116" s="178"/>
      <c r="E116" s="101">
        <f t="shared" si="10"/>
        <v>0</v>
      </c>
      <c r="F116" s="43"/>
      <c r="G116" s="180"/>
      <c r="H116" s="179" t="s">
        <v>52</v>
      </c>
      <c r="I116" s="97">
        <v>10628.0</v>
      </c>
      <c r="J116" s="157"/>
      <c r="K116" s="34"/>
      <c r="L116" s="78"/>
      <c r="M116" s="79"/>
      <c r="N116" s="10"/>
      <c r="O116" s="10"/>
      <c r="P116" s="48" t="str">
        <f t="shared" si="11"/>
        <v/>
      </c>
      <c r="Q116" s="37" t="str">
        <f t="shared" si="12"/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75"/>
      <c r="B117" s="176"/>
      <c r="C117" s="177"/>
      <c r="D117" s="178"/>
      <c r="E117" s="101">
        <f t="shared" si="10"/>
        <v>0</v>
      </c>
      <c r="F117" s="43"/>
      <c r="G117" s="180"/>
      <c r="H117" s="179" t="s">
        <v>65</v>
      </c>
      <c r="I117" s="97">
        <v>163570.0</v>
      </c>
      <c r="J117" s="157"/>
      <c r="K117" s="34"/>
      <c r="L117" s="78"/>
      <c r="M117" s="79"/>
      <c r="N117" s="10"/>
      <c r="O117" s="10"/>
      <c r="P117" s="48" t="str">
        <f t="shared" si="11"/>
        <v/>
      </c>
      <c r="Q117" s="37" t="str">
        <f t="shared" si="12"/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75"/>
      <c r="B118" s="176"/>
      <c r="C118" s="177"/>
      <c r="D118" s="178"/>
      <c r="E118" s="101">
        <f t="shared" si="10"/>
        <v>0</v>
      </c>
      <c r="F118" s="43"/>
      <c r="G118" s="180"/>
      <c r="H118" s="179" t="s">
        <v>101</v>
      </c>
      <c r="I118" s="97">
        <v>37469.0</v>
      </c>
      <c r="J118" s="157"/>
      <c r="K118" s="34"/>
      <c r="L118" s="78"/>
      <c r="M118" s="79"/>
      <c r="N118" s="10"/>
      <c r="O118" s="10"/>
      <c r="P118" s="48" t="str">
        <f t="shared" si="11"/>
        <v/>
      </c>
      <c r="Q118" s="37" t="str">
        <f t="shared" si="12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75"/>
      <c r="B119" s="176"/>
      <c r="C119" s="177"/>
      <c r="D119" s="178"/>
      <c r="E119" s="101">
        <f t="shared" si="10"/>
        <v>0</v>
      </c>
      <c r="F119" s="43"/>
      <c r="G119" s="180"/>
      <c r="H119" s="179" t="s">
        <v>102</v>
      </c>
      <c r="I119" s="97">
        <v>150.0</v>
      </c>
      <c r="J119" s="157"/>
      <c r="K119" s="34"/>
      <c r="L119" s="78"/>
      <c r="M119" s="79"/>
      <c r="N119" s="10"/>
      <c r="O119" s="10"/>
      <c r="P119" s="48" t="str">
        <f t="shared" si="11"/>
        <v/>
      </c>
      <c r="Q119" s="37" t="str">
        <f t="shared" si="12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75"/>
      <c r="B120" s="176"/>
      <c r="C120" s="177"/>
      <c r="D120" s="178"/>
      <c r="E120" s="101">
        <f t="shared" si="10"/>
        <v>0</v>
      </c>
      <c r="F120" s="43"/>
      <c r="G120" s="180"/>
      <c r="H120" s="179" t="s">
        <v>103</v>
      </c>
      <c r="I120" s="97">
        <v>305.0</v>
      </c>
      <c r="J120" s="157"/>
      <c r="K120" s="34"/>
      <c r="L120" s="78"/>
      <c r="M120" s="79"/>
      <c r="N120" s="10"/>
      <c r="O120" s="10"/>
      <c r="P120" s="48" t="str">
        <f t="shared" si="11"/>
        <v/>
      </c>
      <c r="Q120" s="37" t="str">
        <f t="shared" si="12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75"/>
      <c r="B121" s="176"/>
      <c r="C121" s="177"/>
      <c r="D121" s="178"/>
      <c r="E121" s="101">
        <f t="shared" si="10"/>
        <v>0</v>
      </c>
      <c r="F121" s="43"/>
      <c r="G121" s="180"/>
      <c r="H121" s="179" t="s">
        <v>51</v>
      </c>
      <c r="I121" s="97">
        <v>6450.0</v>
      </c>
      <c r="J121" s="157"/>
      <c r="K121" s="34"/>
      <c r="L121" s="78"/>
      <c r="M121" s="79"/>
      <c r="N121" s="10"/>
      <c r="O121" s="10"/>
      <c r="P121" s="48" t="str">
        <f t="shared" si="11"/>
        <v/>
      </c>
      <c r="Q121" s="37" t="str">
        <f t="shared" si="12"/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75"/>
      <c r="B122" s="176"/>
      <c r="C122" s="177"/>
      <c r="D122" s="178"/>
      <c r="E122" s="101">
        <f t="shared" si="10"/>
        <v>0</v>
      </c>
      <c r="F122" s="43"/>
      <c r="G122" s="181">
        <v>44690.0</v>
      </c>
      <c r="H122" s="179" t="s">
        <v>104</v>
      </c>
      <c r="I122" s="157"/>
      <c r="J122" s="157"/>
      <c r="K122" s="34"/>
      <c r="L122" s="187"/>
      <c r="M122" s="79"/>
      <c r="N122" s="10"/>
      <c r="O122" s="10"/>
      <c r="P122" s="48" t="str">
        <f t="shared" si="11"/>
        <v/>
      </c>
      <c r="Q122" s="37" t="str">
        <f t="shared" si="12"/>
        <v/>
      </c>
      <c r="R122" s="49" t="s">
        <v>105</v>
      </c>
      <c r="S122" s="49" t="s">
        <v>106</v>
      </c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75"/>
      <c r="B123" s="176"/>
      <c r="C123" s="177"/>
      <c r="D123" s="178"/>
      <c r="E123" s="101">
        <f t="shared" si="10"/>
        <v>0</v>
      </c>
      <c r="F123" s="43"/>
      <c r="G123" s="180"/>
      <c r="H123" s="179" t="s">
        <v>54</v>
      </c>
      <c r="I123" s="97">
        <v>411519.2</v>
      </c>
      <c r="J123" s="157"/>
      <c r="K123" s="34"/>
      <c r="L123" s="160"/>
      <c r="M123" s="79"/>
      <c r="N123" s="10"/>
      <c r="O123" s="10"/>
      <c r="P123" s="48" t="str">
        <f t="shared" si="11"/>
        <v/>
      </c>
      <c r="Q123" s="37" t="str">
        <f t="shared" si="12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75"/>
      <c r="B124" s="176"/>
      <c r="C124" s="177"/>
      <c r="D124" s="178"/>
      <c r="E124" s="101">
        <f t="shared" si="10"/>
        <v>0</v>
      </c>
      <c r="F124" s="43"/>
      <c r="G124" s="180"/>
      <c r="H124" s="179" t="s">
        <v>53</v>
      </c>
      <c r="I124" s="97">
        <v>39150.0</v>
      </c>
      <c r="J124" s="157"/>
      <c r="K124" s="34"/>
      <c r="L124" s="78"/>
      <c r="M124" s="79"/>
      <c r="N124" s="10"/>
      <c r="O124" s="10"/>
      <c r="P124" s="48" t="str">
        <f t="shared" si="11"/>
        <v/>
      </c>
      <c r="Q124" s="37" t="str">
        <f t="shared" si="12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75"/>
      <c r="B125" s="176"/>
      <c r="C125" s="177"/>
      <c r="D125" s="178"/>
      <c r="E125" s="101">
        <f t="shared" si="10"/>
        <v>0</v>
      </c>
      <c r="F125" s="43"/>
      <c r="G125" s="180"/>
      <c r="H125" s="179" t="s">
        <v>50</v>
      </c>
      <c r="I125" s="97">
        <v>12350.0</v>
      </c>
      <c r="J125" s="157"/>
      <c r="K125" s="34"/>
      <c r="L125" s="78"/>
      <c r="M125" s="79"/>
      <c r="N125" s="10"/>
      <c r="O125" s="10"/>
      <c r="P125" s="48" t="str">
        <f t="shared" si="11"/>
        <v/>
      </c>
      <c r="Q125" s="37" t="str">
        <f t="shared" si="12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75"/>
      <c r="B126" s="176"/>
      <c r="C126" s="177"/>
      <c r="D126" s="178"/>
      <c r="E126" s="101">
        <f t="shared" si="10"/>
        <v>0</v>
      </c>
      <c r="F126" s="43"/>
      <c r="G126" s="180"/>
      <c r="H126" s="179" t="s">
        <v>51</v>
      </c>
      <c r="I126" s="97">
        <v>7620.0</v>
      </c>
      <c r="J126" s="157"/>
      <c r="K126" s="34"/>
      <c r="L126" s="78"/>
      <c r="M126" s="79"/>
      <c r="N126" s="63"/>
      <c r="O126" s="10"/>
      <c r="P126" s="48" t="str">
        <f t="shared" si="11"/>
        <v/>
      </c>
      <c r="Q126" s="37" t="str">
        <f t="shared" si="12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75"/>
      <c r="B127" s="176"/>
      <c r="C127" s="177"/>
      <c r="D127" s="178"/>
      <c r="E127" s="101">
        <f t="shared" si="10"/>
        <v>0</v>
      </c>
      <c r="F127" s="43"/>
      <c r="G127" s="180"/>
      <c r="H127" s="179" t="s">
        <v>107</v>
      </c>
      <c r="I127" s="97">
        <v>3500.0</v>
      </c>
      <c r="J127" s="157"/>
      <c r="K127" s="34"/>
      <c r="L127" s="78"/>
      <c r="M127" s="79"/>
      <c r="N127" s="10"/>
      <c r="O127" s="63"/>
      <c r="P127" s="48" t="str">
        <f t="shared" si="11"/>
        <v/>
      </c>
      <c r="Q127" s="37" t="str">
        <f t="shared" si="12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75"/>
      <c r="B128" s="176"/>
      <c r="C128" s="177"/>
      <c r="D128" s="178"/>
      <c r="E128" s="101">
        <f t="shared" si="10"/>
        <v>0</v>
      </c>
      <c r="F128" s="43"/>
      <c r="G128" s="180"/>
      <c r="H128" s="179" t="s">
        <v>49</v>
      </c>
      <c r="I128" s="97">
        <v>15140.0</v>
      </c>
      <c r="J128" s="157"/>
      <c r="K128" s="34"/>
      <c r="L128" s="78"/>
      <c r="M128" s="79"/>
      <c r="N128" s="10"/>
      <c r="O128" s="10"/>
      <c r="P128" s="48" t="str">
        <f t="shared" si="11"/>
        <v/>
      </c>
      <c r="Q128" s="37" t="str">
        <f t="shared" si="12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75"/>
      <c r="B129" s="176"/>
      <c r="C129" s="177"/>
      <c r="D129" s="178"/>
      <c r="E129" s="101">
        <f t="shared" si="10"/>
        <v>0</v>
      </c>
      <c r="F129" s="43"/>
      <c r="G129" s="180"/>
      <c r="H129" s="179" t="s">
        <v>108</v>
      </c>
      <c r="I129" s="97">
        <v>4026.0</v>
      </c>
      <c r="J129" s="157"/>
      <c r="K129" s="34"/>
      <c r="L129" s="78"/>
      <c r="M129" s="79"/>
      <c r="N129" s="10"/>
      <c r="O129" s="10"/>
      <c r="P129" s="48" t="str">
        <f t="shared" si="11"/>
        <v/>
      </c>
      <c r="Q129" s="37" t="str">
        <f t="shared" si="12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75"/>
      <c r="B130" s="176"/>
      <c r="C130" s="177"/>
      <c r="D130" s="178"/>
      <c r="E130" s="101">
        <f t="shared" si="10"/>
        <v>0</v>
      </c>
      <c r="F130" s="43"/>
      <c r="G130" s="180"/>
      <c r="H130" s="179" t="s">
        <v>109</v>
      </c>
      <c r="I130" s="97">
        <v>13070.0</v>
      </c>
      <c r="J130" s="157"/>
      <c r="K130" s="34"/>
      <c r="L130" s="78"/>
      <c r="M130" s="79"/>
      <c r="N130" s="10"/>
      <c r="O130" s="10"/>
      <c r="P130" s="48" t="str">
        <f t="shared" si="11"/>
        <v/>
      </c>
      <c r="Q130" s="37" t="str">
        <f t="shared" si="12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61"/>
      <c r="B131" s="162"/>
      <c r="C131" s="73"/>
      <c r="D131" s="34"/>
      <c r="E131" s="101">
        <f t="shared" si="10"/>
        <v>0</v>
      </c>
      <c r="F131" s="43"/>
      <c r="G131" s="180"/>
      <c r="H131" s="179" t="s">
        <v>110</v>
      </c>
      <c r="I131" s="97">
        <v>200000.0</v>
      </c>
      <c r="J131" s="157"/>
      <c r="K131" s="34"/>
      <c r="L131" s="78"/>
      <c r="M131" s="79"/>
      <c r="N131" s="10"/>
      <c r="O131" s="10"/>
      <c r="P131" s="48" t="str">
        <f t="shared" si="11"/>
        <v/>
      </c>
      <c r="Q131" s="37" t="str">
        <f t="shared" si="12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61"/>
      <c r="B132" s="162"/>
      <c r="C132" s="73"/>
      <c r="D132" s="34"/>
      <c r="E132" s="101">
        <f t="shared" si="10"/>
        <v>0</v>
      </c>
      <c r="F132" s="43"/>
      <c r="G132" s="181">
        <v>44690.0</v>
      </c>
      <c r="H132" s="179" t="s">
        <v>111</v>
      </c>
      <c r="I132" s="97">
        <v>140.0</v>
      </c>
      <c r="J132" s="157"/>
      <c r="K132" s="34"/>
      <c r="L132" s="78"/>
      <c r="M132" s="79"/>
      <c r="N132" s="63"/>
      <c r="O132" s="10"/>
      <c r="P132" s="48" t="str">
        <f t="shared" si="11"/>
        <v/>
      </c>
      <c r="Q132" s="37" t="str">
        <f t="shared" si="12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61"/>
      <c r="B133" s="162"/>
      <c r="C133" s="73"/>
      <c r="D133" s="34"/>
      <c r="E133" s="101">
        <f t="shared" si="10"/>
        <v>0</v>
      </c>
      <c r="F133" s="43"/>
      <c r="G133" s="180"/>
      <c r="H133" s="179" t="s">
        <v>112</v>
      </c>
      <c r="I133" s="97">
        <v>300.0</v>
      </c>
      <c r="J133" s="157"/>
      <c r="K133" s="34"/>
      <c r="L133" s="78"/>
      <c r="M133" s="79"/>
      <c r="N133" s="63"/>
      <c r="O133" s="10"/>
      <c r="P133" s="48" t="str">
        <f t="shared" si="11"/>
        <v/>
      </c>
      <c r="Q133" s="37" t="str">
        <f t="shared" si="12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61"/>
      <c r="B134" s="162"/>
      <c r="C134" s="73"/>
      <c r="D134" s="34"/>
      <c r="E134" s="101">
        <f t="shared" si="10"/>
        <v>0</v>
      </c>
      <c r="F134" s="43"/>
      <c r="G134" s="180"/>
      <c r="H134" s="179" t="s">
        <v>98</v>
      </c>
      <c r="I134" s="97">
        <v>2000.0</v>
      </c>
      <c r="J134" s="157"/>
      <c r="K134" s="34"/>
      <c r="L134" s="78"/>
      <c r="M134" s="79"/>
      <c r="N134" s="10"/>
      <c r="O134" s="10"/>
      <c r="P134" s="48">
        <f t="shared" si="11"/>
        <v>2000</v>
      </c>
      <c r="Q134" s="37" t="str">
        <f t="shared" si="12"/>
        <v> juan manuel leon</v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61"/>
      <c r="B135" s="162"/>
      <c r="C135" s="73"/>
      <c r="D135" s="34"/>
      <c r="E135" s="101">
        <f t="shared" si="10"/>
        <v>0</v>
      </c>
      <c r="F135" s="43"/>
      <c r="G135" s="180"/>
      <c r="H135" s="179" t="s">
        <v>63</v>
      </c>
      <c r="I135" s="157"/>
      <c r="J135" s="157"/>
      <c r="K135" s="34"/>
      <c r="L135" s="147"/>
      <c r="M135" s="79"/>
      <c r="N135" s="10"/>
      <c r="O135" s="10"/>
      <c r="P135" s="48" t="str">
        <f t="shared" si="11"/>
        <v/>
      </c>
      <c r="Q135" s="37" t="str">
        <f t="shared" si="12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61"/>
      <c r="B136" s="162"/>
      <c r="C136" s="73"/>
      <c r="D136" s="34"/>
      <c r="E136" s="101">
        <f t="shared" si="10"/>
        <v>0</v>
      </c>
      <c r="F136" s="43"/>
      <c r="G136" s="181">
        <v>44691.0</v>
      </c>
      <c r="H136" s="179" t="s">
        <v>113</v>
      </c>
      <c r="I136" s="97">
        <v>19158.66</v>
      </c>
      <c r="J136" s="157"/>
      <c r="K136" s="34"/>
      <c r="L136" s="78"/>
      <c r="M136" s="79"/>
      <c r="N136" s="10"/>
      <c r="O136" s="10"/>
      <c r="P136" s="48" t="str">
        <f t="shared" si="11"/>
        <v/>
      </c>
      <c r="Q136" s="37" t="str">
        <f t="shared" si="12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61"/>
      <c r="B137" s="162"/>
      <c r="C137" s="73"/>
      <c r="D137" s="34"/>
      <c r="E137" s="101">
        <f t="shared" si="10"/>
        <v>0</v>
      </c>
      <c r="F137" s="43"/>
      <c r="G137" s="181">
        <v>44691.0</v>
      </c>
      <c r="H137" s="179" t="s">
        <v>65</v>
      </c>
      <c r="I137" s="97">
        <v>63063.0</v>
      </c>
      <c r="J137" s="157"/>
      <c r="K137" s="34"/>
      <c r="L137" s="78"/>
      <c r="M137" s="79"/>
      <c r="N137" s="10"/>
      <c r="O137" s="10"/>
      <c r="P137" s="48" t="str">
        <f t="shared" si="11"/>
        <v/>
      </c>
      <c r="Q137" s="37" t="str">
        <f t="shared" si="12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61"/>
      <c r="B138" s="162"/>
      <c r="C138" s="73"/>
      <c r="D138" s="34"/>
      <c r="E138" s="101">
        <f t="shared" si="10"/>
        <v>0</v>
      </c>
      <c r="F138" s="43"/>
      <c r="G138" s="180"/>
      <c r="H138" s="179" t="s">
        <v>49</v>
      </c>
      <c r="I138" s="97">
        <v>43858.0</v>
      </c>
      <c r="J138" s="157"/>
      <c r="K138" s="34"/>
      <c r="L138" s="78"/>
      <c r="M138" s="79"/>
      <c r="N138" s="10"/>
      <c r="O138" s="10"/>
      <c r="P138" s="48" t="str">
        <f t="shared" si="11"/>
        <v/>
      </c>
      <c r="Q138" s="37" t="str">
        <f t="shared" si="12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61"/>
      <c r="B139" s="162"/>
      <c r="C139" s="73"/>
      <c r="D139" s="34"/>
      <c r="E139" s="101">
        <f t="shared" si="10"/>
        <v>0</v>
      </c>
      <c r="F139" s="43"/>
      <c r="G139" s="180"/>
      <c r="H139" s="179" t="s">
        <v>51</v>
      </c>
      <c r="I139" s="97">
        <v>11710.0</v>
      </c>
      <c r="J139" s="157"/>
      <c r="K139" s="34"/>
      <c r="L139" s="78"/>
      <c r="M139" s="79"/>
      <c r="N139" s="10"/>
      <c r="O139" s="10"/>
      <c r="P139" s="48" t="str">
        <f t="shared" si="11"/>
        <v/>
      </c>
      <c r="Q139" s="37" t="str">
        <f t="shared" si="12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61"/>
      <c r="B140" s="162"/>
      <c r="C140" s="73"/>
      <c r="D140" s="34"/>
      <c r="E140" s="101">
        <f t="shared" si="10"/>
        <v>0</v>
      </c>
      <c r="F140" s="43"/>
      <c r="G140" s="180"/>
      <c r="H140" s="179" t="s">
        <v>68</v>
      </c>
      <c r="I140" s="97">
        <v>17750.0</v>
      </c>
      <c r="J140" s="157"/>
      <c r="K140" s="34"/>
      <c r="L140" s="78"/>
      <c r="M140" s="79"/>
      <c r="N140" s="10"/>
      <c r="O140" s="10"/>
      <c r="P140" s="48" t="str">
        <f t="shared" si="11"/>
        <v/>
      </c>
      <c r="Q140" s="37" t="str">
        <f t="shared" si="12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61"/>
      <c r="B141" s="162"/>
      <c r="C141" s="73"/>
      <c r="D141" s="34"/>
      <c r="E141" s="101">
        <f t="shared" si="10"/>
        <v>0</v>
      </c>
      <c r="F141" s="43"/>
      <c r="G141" s="181">
        <v>44692.0</v>
      </c>
      <c r="H141" s="179" t="s">
        <v>114</v>
      </c>
      <c r="I141" s="97">
        <v>400248.4</v>
      </c>
      <c r="J141" s="157"/>
      <c r="K141" s="34"/>
      <c r="L141" s="78"/>
      <c r="M141" s="79"/>
      <c r="N141" s="10"/>
      <c r="O141" s="10"/>
      <c r="P141" s="48" t="str">
        <f t="shared" si="11"/>
        <v/>
      </c>
      <c r="Q141" s="37" t="str">
        <f t="shared" si="12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61"/>
      <c r="B142" s="162"/>
      <c r="C142" s="73"/>
      <c r="D142" s="34"/>
      <c r="E142" s="101">
        <f t="shared" si="10"/>
        <v>0</v>
      </c>
      <c r="F142" s="43"/>
      <c r="G142" s="180"/>
      <c r="H142" s="179" t="s">
        <v>115</v>
      </c>
      <c r="I142" s="97">
        <v>7054.6</v>
      </c>
      <c r="J142" s="157"/>
      <c r="K142" s="34"/>
      <c r="L142" s="78"/>
      <c r="M142" s="79"/>
      <c r="N142" s="10"/>
      <c r="O142" s="10"/>
      <c r="P142" s="48" t="str">
        <f t="shared" si="11"/>
        <v/>
      </c>
      <c r="Q142" s="37" t="str">
        <f t="shared" si="12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61"/>
      <c r="B143" s="162"/>
      <c r="C143" s="73"/>
      <c r="D143" s="34"/>
      <c r="E143" s="101">
        <f t="shared" si="10"/>
        <v>0</v>
      </c>
      <c r="F143" s="43"/>
      <c r="G143" s="180"/>
      <c r="H143" s="179" t="s">
        <v>116</v>
      </c>
      <c r="I143" s="97">
        <v>12597.0</v>
      </c>
      <c r="J143" s="157"/>
      <c r="K143" s="34"/>
      <c r="L143" s="78"/>
      <c r="M143" s="79"/>
      <c r="N143" s="10"/>
      <c r="O143" s="10"/>
      <c r="P143" s="48" t="str">
        <f t="shared" si="11"/>
        <v/>
      </c>
      <c r="Q143" s="37" t="str">
        <f t="shared" si="12"/>
        <v/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61"/>
      <c r="B144" s="162"/>
      <c r="C144" s="73"/>
      <c r="D144" s="34"/>
      <c r="E144" s="101">
        <f t="shared" si="10"/>
        <v>0</v>
      </c>
      <c r="F144" s="43"/>
      <c r="G144" s="181">
        <v>44691.0</v>
      </c>
      <c r="H144" s="55" t="s">
        <v>117</v>
      </c>
      <c r="I144" s="83">
        <v>1500.0</v>
      </c>
      <c r="J144" s="35"/>
      <c r="K144" s="34"/>
      <c r="L144" s="78"/>
      <c r="M144" s="79"/>
      <c r="N144" s="10"/>
      <c r="O144" s="10"/>
      <c r="P144" s="48" t="str">
        <f t="shared" si="11"/>
        <v/>
      </c>
      <c r="Q144" s="37" t="str">
        <f t="shared" si="12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61"/>
      <c r="B145" s="162"/>
      <c r="C145" s="73"/>
      <c r="D145" s="34"/>
      <c r="E145" s="101">
        <f t="shared" si="10"/>
        <v>0</v>
      </c>
      <c r="F145" s="43"/>
      <c r="G145" s="180"/>
      <c r="H145" s="55" t="s">
        <v>102</v>
      </c>
      <c r="I145" s="83">
        <v>1772.0</v>
      </c>
      <c r="J145" s="35"/>
      <c r="K145" s="34"/>
      <c r="L145" s="78"/>
      <c r="M145" s="79"/>
      <c r="N145" s="10"/>
      <c r="O145" s="10"/>
      <c r="P145" s="48" t="str">
        <f t="shared" si="11"/>
        <v/>
      </c>
      <c r="Q145" s="37" t="str">
        <f t="shared" si="12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61"/>
      <c r="B146" s="162"/>
      <c r="C146" s="73"/>
      <c r="D146" s="34"/>
      <c r="E146" s="101">
        <f t="shared" si="10"/>
        <v>0</v>
      </c>
      <c r="F146" s="43"/>
      <c r="G146" s="180"/>
      <c r="H146" s="55" t="s">
        <v>118</v>
      </c>
      <c r="I146" s="83">
        <v>4000.0</v>
      </c>
      <c r="J146" s="35"/>
      <c r="K146" s="34"/>
      <c r="L146" s="78"/>
      <c r="M146" s="79"/>
      <c r="N146" s="10"/>
      <c r="O146" s="10"/>
      <c r="P146" s="48" t="str">
        <f t="shared" si="11"/>
        <v/>
      </c>
      <c r="Q146" s="37" t="str">
        <f t="shared" si="12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75"/>
      <c r="B147" s="176"/>
      <c r="C147" s="177"/>
      <c r="D147" s="178"/>
      <c r="E147" s="101">
        <f t="shared" si="10"/>
        <v>0</v>
      </c>
      <c r="F147" s="43"/>
      <c r="G147" s="44"/>
      <c r="H147" s="55" t="s">
        <v>102</v>
      </c>
      <c r="I147" s="83">
        <v>450.0</v>
      </c>
      <c r="J147" s="35"/>
      <c r="K147" s="34"/>
      <c r="L147" s="78"/>
      <c r="M147" s="79"/>
      <c r="N147" s="10"/>
      <c r="O147" s="10"/>
      <c r="P147" s="48" t="str">
        <f t="shared" si="11"/>
        <v/>
      </c>
      <c r="Q147" s="37" t="str">
        <f t="shared" si="12"/>
        <v/>
      </c>
      <c r="R147" s="11">
        <v>59800.0</v>
      </c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75"/>
      <c r="B148" s="176"/>
      <c r="C148" s="177"/>
      <c r="D148" s="178"/>
      <c r="E148" s="101">
        <f t="shared" si="10"/>
        <v>0</v>
      </c>
      <c r="F148" s="43"/>
      <c r="G148" s="44"/>
      <c r="H148" s="55" t="s">
        <v>34</v>
      </c>
      <c r="I148" s="83">
        <v>10000.0</v>
      </c>
      <c r="J148" s="35"/>
      <c r="K148" s="34"/>
      <c r="L148" s="78"/>
      <c r="M148" s="79"/>
      <c r="N148" s="10"/>
      <c r="O148" s="10"/>
      <c r="P148" s="48">
        <f t="shared" si="11"/>
        <v>10000</v>
      </c>
      <c r="Q148" s="37" t="str">
        <f t="shared" si="12"/>
        <v> osvaldo peruzzi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75"/>
      <c r="B149" s="176"/>
      <c r="C149" s="177"/>
      <c r="D149" s="178"/>
      <c r="E149" s="101">
        <f t="shared" si="10"/>
        <v>0</v>
      </c>
      <c r="F149" s="43"/>
      <c r="G149" s="44"/>
      <c r="H149" s="55" t="s">
        <v>98</v>
      </c>
      <c r="I149" s="83">
        <v>2000.0</v>
      </c>
      <c r="J149" s="35"/>
      <c r="K149" s="34"/>
      <c r="L149" s="78"/>
      <c r="M149" s="79"/>
      <c r="N149" s="10"/>
      <c r="O149" s="10"/>
      <c r="P149" s="48">
        <f t="shared" si="11"/>
        <v>2000</v>
      </c>
      <c r="Q149" s="37" t="str">
        <f t="shared" si="12"/>
        <v> juan manuel leon</v>
      </c>
      <c r="R149" s="188"/>
      <c r="S149" s="188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75"/>
      <c r="B150" s="176"/>
      <c r="C150" s="177"/>
      <c r="D150" s="178"/>
      <c r="E150" s="101">
        <f t="shared" si="10"/>
        <v>0</v>
      </c>
      <c r="F150" s="43"/>
      <c r="G150" s="44"/>
      <c r="H150" s="55" t="s">
        <v>119</v>
      </c>
      <c r="I150" s="83">
        <v>440.0</v>
      </c>
      <c r="J150" s="35"/>
      <c r="K150" s="34"/>
      <c r="L150" s="78"/>
      <c r="M150" s="79"/>
      <c r="N150" s="10"/>
      <c r="O150" s="10"/>
      <c r="P150" s="48" t="str">
        <f t="shared" si="11"/>
        <v/>
      </c>
      <c r="Q150" s="37" t="str">
        <f t="shared" si="12"/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75"/>
      <c r="B151" s="176"/>
      <c r="C151" s="177"/>
      <c r="D151" s="178"/>
      <c r="E151" s="101">
        <f t="shared" si="10"/>
        <v>0</v>
      </c>
      <c r="F151" s="43"/>
      <c r="G151" s="115"/>
      <c r="H151" s="55" t="s">
        <v>120</v>
      </c>
      <c r="I151" s="83">
        <v>25480.0</v>
      </c>
      <c r="J151" s="35"/>
      <c r="K151" s="34"/>
      <c r="L151" s="78"/>
      <c r="M151" s="79"/>
      <c r="N151" s="10"/>
      <c r="O151" s="10"/>
      <c r="P151" s="48" t="str">
        <f t="shared" si="11"/>
        <v/>
      </c>
      <c r="Q151" s="37" t="str">
        <f t="shared" si="12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75"/>
      <c r="B152" s="176"/>
      <c r="C152" s="177"/>
      <c r="D152" s="178"/>
      <c r="E152" s="101">
        <f t="shared" si="10"/>
        <v>0</v>
      </c>
      <c r="F152" s="43"/>
      <c r="G152" s="115"/>
      <c r="H152" s="55" t="s">
        <v>91</v>
      </c>
      <c r="I152" s="83">
        <v>2000.0</v>
      </c>
      <c r="J152" s="35"/>
      <c r="K152" s="34"/>
      <c r="L152" s="78"/>
      <c r="M152" s="79"/>
      <c r="N152" s="10"/>
      <c r="O152" s="10"/>
      <c r="P152" s="48" t="str">
        <f t="shared" si="11"/>
        <v/>
      </c>
      <c r="Q152" s="37" t="str">
        <f t="shared" si="12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75"/>
      <c r="B153" s="176"/>
      <c r="C153" s="177"/>
      <c r="D153" s="178"/>
      <c r="E153" s="101">
        <f t="shared" si="10"/>
        <v>0</v>
      </c>
      <c r="F153" s="43"/>
      <c r="G153" s="115"/>
      <c r="H153" s="179" t="s">
        <v>96</v>
      </c>
      <c r="I153" s="97">
        <v>2000.0</v>
      </c>
      <c r="J153" s="157"/>
      <c r="K153" s="34"/>
      <c r="L153" s="78"/>
      <c r="M153" s="79"/>
      <c r="N153" s="10"/>
      <c r="O153" s="10"/>
      <c r="P153" s="48">
        <f t="shared" si="11"/>
        <v>2000</v>
      </c>
      <c r="Q153" s="37" t="str">
        <f t="shared" si="12"/>
        <v> ariel eguizabal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75"/>
      <c r="B154" s="176"/>
      <c r="C154" s="177"/>
      <c r="D154" s="178"/>
      <c r="E154" s="101">
        <f t="shared" si="10"/>
        <v>0</v>
      </c>
      <c r="F154" s="43"/>
      <c r="G154" s="189">
        <v>44692.0</v>
      </c>
      <c r="H154" s="179" t="s">
        <v>51</v>
      </c>
      <c r="I154" s="97">
        <v>5270.0</v>
      </c>
      <c r="J154" s="157"/>
      <c r="K154" s="34"/>
      <c r="L154" s="78"/>
      <c r="M154" s="79"/>
      <c r="N154" s="10"/>
      <c r="O154" s="10"/>
      <c r="P154" s="48" t="str">
        <f t="shared" si="11"/>
        <v/>
      </c>
      <c r="Q154" s="37" t="str">
        <f t="shared" si="12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75"/>
      <c r="B155" s="176"/>
      <c r="C155" s="177"/>
      <c r="D155" s="178"/>
      <c r="E155" s="101">
        <f t="shared" si="10"/>
        <v>0</v>
      </c>
      <c r="F155" s="43"/>
      <c r="G155" s="115"/>
      <c r="H155" s="55" t="s">
        <v>49</v>
      </c>
      <c r="I155" s="83">
        <v>12538.0</v>
      </c>
      <c r="J155" s="35"/>
      <c r="K155" s="34"/>
      <c r="L155" s="78"/>
      <c r="M155" s="79"/>
      <c r="N155" s="10"/>
      <c r="O155" s="10"/>
      <c r="P155" s="48" t="str">
        <f t="shared" si="11"/>
        <v/>
      </c>
      <c r="Q155" s="37" t="str">
        <f t="shared" si="12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75"/>
      <c r="B156" s="176"/>
      <c r="C156" s="177"/>
      <c r="D156" s="178"/>
      <c r="E156" s="101">
        <f t="shared" si="10"/>
        <v>0</v>
      </c>
      <c r="F156" s="43"/>
      <c r="G156" s="115"/>
      <c r="H156" s="55" t="s">
        <v>52</v>
      </c>
      <c r="I156" s="83">
        <v>6215.9</v>
      </c>
      <c r="J156" s="35"/>
      <c r="K156" s="34"/>
      <c r="L156" s="78"/>
      <c r="M156" s="79"/>
      <c r="N156" s="10"/>
      <c r="O156" s="10"/>
      <c r="P156" s="48" t="str">
        <f t="shared" si="11"/>
        <v/>
      </c>
      <c r="Q156" s="37" t="str">
        <f t="shared" si="12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75"/>
      <c r="B157" s="176"/>
      <c r="C157" s="177"/>
      <c r="D157" s="178"/>
      <c r="E157" s="101">
        <f t="shared" si="10"/>
        <v>0</v>
      </c>
      <c r="F157" s="43"/>
      <c r="G157" s="115"/>
      <c r="H157" s="55" t="s">
        <v>50</v>
      </c>
      <c r="I157" s="83">
        <v>11475.0</v>
      </c>
      <c r="J157" s="35"/>
      <c r="K157" s="34"/>
      <c r="L157" s="78"/>
      <c r="M157" s="79"/>
      <c r="N157" s="10"/>
      <c r="O157" s="10"/>
      <c r="P157" s="48" t="str">
        <f t="shared" si="11"/>
        <v/>
      </c>
      <c r="Q157" s="37" t="str">
        <f t="shared" si="12"/>
        <v/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75"/>
      <c r="B158" s="176"/>
      <c r="C158" s="177"/>
      <c r="D158" s="178"/>
      <c r="E158" s="101">
        <f t="shared" si="10"/>
        <v>0</v>
      </c>
      <c r="F158" s="43"/>
      <c r="G158" s="115"/>
      <c r="H158" s="55" t="s">
        <v>65</v>
      </c>
      <c r="I158" s="83">
        <v>49599.0</v>
      </c>
      <c r="J158" s="35"/>
      <c r="K158" s="34"/>
      <c r="L158" s="78"/>
      <c r="M158" s="79"/>
      <c r="N158" s="10"/>
      <c r="O158" s="10"/>
      <c r="P158" s="48" t="str">
        <f t="shared" si="11"/>
        <v/>
      </c>
      <c r="Q158" s="37" t="str">
        <f t="shared" si="12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75"/>
      <c r="B159" s="176"/>
      <c r="C159" s="177"/>
      <c r="D159" s="178"/>
      <c r="E159" s="101">
        <f t="shared" si="10"/>
        <v>0</v>
      </c>
      <c r="F159" s="43"/>
      <c r="G159" s="115"/>
      <c r="H159" s="55" t="s">
        <v>78</v>
      </c>
      <c r="I159" s="83">
        <v>6630.18</v>
      </c>
      <c r="J159" s="35"/>
      <c r="K159" s="34"/>
      <c r="L159" s="78"/>
      <c r="M159" s="79"/>
      <c r="N159" s="10"/>
      <c r="O159" s="10"/>
      <c r="P159" s="48" t="str">
        <f t="shared" si="11"/>
        <v/>
      </c>
      <c r="Q159" s="37" t="str">
        <f t="shared" si="12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75"/>
      <c r="B160" s="176"/>
      <c r="C160" s="177"/>
      <c r="D160" s="178"/>
      <c r="E160" s="101">
        <f t="shared" si="10"/>
        <v>0</v>
      </c>
      <c r="F160" s="43"/>
      <c r="G160" s="115"/>
      <c r="H160" s="55" t="s">
        <v>67</v>
      </c>
      <c r="I160" s="83">
        <v>3789.66</v>
      </c>
      <c r="J160" s="35"/>
      <c r="K160" s="34"/>
      <c r="L160" s="78"/>
      <c r="M160" s="79"/>
      <c r="N160" s="10"/>
      <c r="O160" s="10"/>
      <c r="P160" s="48" t="str">
        <f t="shared" si="11"/>
        <v/>
      </c>
      <c r="Q160" s="37" t="str">
        <f t="shared" si="12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75"/>
      <c r="B161" s="176"/>
      <c r="C161" s="177"/>
      <c r="D161" s="178"/>
      <c r="E161" s="101">
        <f t="shared" si="10"/>
        <v>0</v>
      </c>
      <c r="F161" s="43"/>
      <c r="G161" s="189">
        <v>44691.0</v>
      </c>
      <c r="H161" s="55" t="s">
        <v>63</v>
      </c>
      <c r="I161" s="35"/>
      <c r="J161" s="35"/>
      <c r="K161" s="34"/>
      <c r="L161" s="147"/>
      <c r="M161" s="79"/>
      <c r="N161" s="10"/>
      <c r="O161" s="10"/>
      <c r="P161" s="48" t="str">
        <f t="shared" si="11"/>
        <v/>
      </c>
      <c r="Q161" s="37" t="str">
        <f t="shared" si="12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75"/>
      <c r="B162" s="176"/>
      <c r="C162" s="177"/>
      <c r="D162" s="178"/>
      <c r="E162" s="101">
        <f t="shared" si="10"/>
        <v>0</v>
      </c>
      <c r="F162" s="43"/>
      <c r="G162" s="189">
        <v>44692.0</v>
      </c>
      <c r="H162" s="55" t="s">
        <v>121</v>
      </c>
      <c r="I162" s="83">
        <v>8656.86</v>
      </c>
      <c r="J162" s="35"/>
      <c r="K162" s="34"/>
      <c r="L162" s="78"/>
      <c r="M162" s="79"/>
      <c r="N162" s="63"/>
      <c r="O162" s="10"/>
      <c r="P162" s="48" t="str">
        <f t="shared" si="11"/>
        <v/>
      </c>
      <c r="Q162" s="37" t="str">
        <f t="shared" si="12"/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75" customHeight="1">
      <c r="A163" s="175"/>
      <c r="B163" s="176"/>
      <c r="C163" s="177"/>
      <c r="D163" s="178"/>
      <c r="E163" s="101">
        <f t="shared" si="10"/>
        <v>0</v>
      </c>
      <c r="F163" s="43"/>
      <c r="G163" s="115"/>
      <c r="H163" s="55" t="s">
        <v>122</v>
      </c>
      <c r="I163" s="83">
        <v>2250.0</v>
      </c>
      <c r="J163" s="35"/>
      <c r="K163" s="34"/>
      <c r="L163" s="78"/>
      <c r="M163" s="79"/>
      <c r="N163" s="10"/>
      <c r="O163" s="63"/>
      <c r="P163" s="48" t="str">
        <f t="shared" si="11"/>
        <v/>
      </c>
      <c r="Q163" s="37" t="str">
        <f t="shared" si="12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75" customHeight="1">
      <c r="A164" s="190"/>
      <c r="B164" s="176"/>
      <c r="C164" s="177"/>
      <c r="D164" s="178"/>
      <c r="E164" s="101">
        <f t="shared" si="10"/>
        <v>0</v>
      </c>
      <c r="F164" s="43"/>
      <c r="G164" s="115"/>
      <c r="H164" s="55" t="s">
        <v>123</v>
      </c>
      <c r="I164" s="83">
        <v>5000.0</v>
      </c>
      <c r="J164" s="35"/>
      <c r="K164" s="34"/>
      <c r="L164" s="78"/>
      <c r="M164" s="79"/>
      <c r="N164" s="10"/>
      <c r="O164" s="10"/>
      <c r="P164" s="48">
        <f t="shared" si="11"/>
        <v>5000</v>
      </c>
      <c r="Q164" s="37" t="str">
        <f t="shared" si="12"/>
        <v> javier pererz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75" customHeight="1">
      <c r="A165" s="22"/>
      <c r="B165" s="191">
        <f>SUM(B9:B161)</f>
        <v>5694361.01</v>
      </c>
      <c r="C165" s="192">
        <f>SUM(C8:C161)</f>
        <v>8720080.04</v>
      </c>
      <c r="D165" s="193">
        <f>SUM(D9:D161)</f>
        <v>5859274.01</v>
      </c>
      <c r="E165" s="194">
        <f>SUM(E6:E164)</f>
        <v>9669095.58</v>
      </c>
      <c r="F165" s="43"/>
      <c r="G165" s="115"/>
      <c r="H165" s="55" t="s">
        <v>124</v>
      </c>
      <c r="I165" s="83">
        <v>2500.0</v>
      </c>
      <c r="J165" s="35"/>
      <c r="K165" s="34"/>
      <c r="L165" s="78"/>
      <c r="M165" s="79"/>
      <c r="N165" s="10"/>
      <c r="O165" s="10"/>
      <c r="P165" s="48" t="str">
        <f t="shared" si="11"/>
        <v/>
      </c>
      <c r="Q165" s="37" t="str">
        <f t="shared" si="12"/>
        <v/>
      </c>
      <c r="R165" s="11">
        <v>54600.0</v>
      </c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22"/>
      <c r="B166" s="4"/>
      <c r="C166" s="10"/>
      <c r="D166" s="9"/>
      <c r="E166" s="9"/>
      <c r="F166" s="43"/>
      <c r="G166" s="115"/>
      <c r="H166" s="55" t="s">
        <v>98</v>
      </c>
      <c r="I166" s="83">
        <v>2000.0</v>
      </c>
      <c r="J166" s="35"/>
      <c r="K166" s="34"/>
      <c r="L166" s="78"/>
      <c r="M166" s="79"/>
      <c r="N166" s="10"/>
      <c r="O166" s="10"/>
      <c r="P166" s="48">
        <f t="shared" si="11"/>
        <v>2000</v>
      </c>
      <c r="Q166" s="37" t="str">
        <f t="shared" si="12"/>
        <v> juan manuel leon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22"/>
      <c r="B167" s="195" t="s">
        <v>125</v>
      </c>
      <c r="C167" s="18"/>
      <c r="D167" s="196"/>
      <c r="E167" s="195">
        <f>SUM(B165+C165)</f>
        <v>14414441.05</v>
      </c>
      <c r="F167" s="43"/>
      <c r="G167" s="189"/>
      <c r="H167" s="55" t="s">
        <v>63</v>
      </c>
      <c r="I167" s="83"/>
      <c r="J167" s="35"/>
      <c r="K167" s="34"/>
      <c r="L167" s="147"/>
      <c r="M167" s="79"/>
      <c r="N167" s="63"/>
      <c r="O167" s="10"/>
      <c r="P167" s="48" t="str">
        <f t="shared" si="11"/>
        <v/>
      </c>
      <c r="Q167" s="37" t="str">
        <f t="shared" si="12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22"/>
      <c r="B168" s="4"/>
      <c r="C168" s="10"/>
      <c r="D168" s="9"/>
      <c r="E168" s="9"/>
      <c r="F168" s="43"/>
      <c r="G168" s="189">
        <v>44693.0</v>
      </c>
      <c r="H168" s="55" t="s">
        <v>83</v>
      </c>
      <c r="I168" s="83">
        <v>19550.0</v>
      </c>
      <c r="J168" s="35"/>
      <c r="K168" s="34"/>
      <c r="L168" s="78"/>
      <c r="M168" s="79"/>
      <c r="N168" s="10"/>
      <c r="O168" s="10"/>
      <c r="P168" s="48" t="str">
        <f t="shared" si="11"/>
        <v/>
      </c>
      <c r="Q168" s="37" t="str">
        <f t="shared" si="12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22"/>
      <c r="B169" s="197" t="s">
        <v>126</v>
      </c>
      <c r="C169" s="198"/>
      <c r="D169" s="199"/>
      <c r="E169" s="199">
        <f>D165</f>
        <v>5859274.01</v>
      </c>
      <c r="F169" s="43"/>
      <c r="G169" s="115"/>
      <c r="H169" s="55" t="s">
        <v>108</v>
      </c>
      <c r="I169" s="83">
        <v>2558.38</v>
      </c>
      <c r="J169" s="35"/>
      <c r="K169" s="34"/>
      <c r="L169" s="78"/>
      <c r="M169" s="79"/>
      <c r="N169" s="10"/>
      <c r="O169" s="10"/>
      <c r="P169" s="48" t="str">
        <f t="shared" si="11"/>
        <v/>
      </c>
      <c r="Q169" s="37" t="str">
        <f t="shared" si="12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22"/>
      <c r="B170" s="4"/>
      <c r="C170" s="10"/>
      <c r="D170" s="9"/>
      <c r="E170" s="9"/>
      <c r="F170" s="43"/>
      <c r="G170" s="115"/>
      <c r="H170" s="55" t="s">
        <v>52</v>
      </c>
      <c r="I170" s="83">
        <v>6695.1</v>
      </c>
      <c r="J170" s="35"/>
      <c r="K170" s="34"/>
      <c r="L170" s="78"/>
      <c r="M170" s="102"/>
      <c r="N170" s="63"/>
      <c r="O170" s="10"/>
      <c r="P170" s="48" t="str">
        <f t="shared" si="11"/>
        <v/>
      </c>
      <c r="Q170" s="37" t="str">
        <f t="shared" si="12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22"/>
      <c r="B171" s="200" t="s">
        <v>127</v>
      </c>
      <c r="C171" s="201"/>
      <c r="D171" s="2"/>
      <c r="E171" s="200">
        <f>E167-E169</f>
        <v>8555167.04</v>
      </c>
      <c r="F171" s="43"/>
      <c r="G171" s="115"/>
      <c r="H171" s="55" t="s">
        <v>51</v>
      </c>
      <c r="I171" s="83">
        <v>4510.0</v>
      </c>
      <c r="J171" s="35"/>
      <c r="K171" s="34"/>
      <c r="L171" s="78"/>
      <c r="M171" s="79"/>
      <c r="N171" s="10"/>
      <c r="O171" s="10"/>
      <c r="P171" s="48" t="str">
        <f t="shared" si="11"/>
        <v/>
      </c>
      <c r="Q171" s="37" t="str">
        <f t="shared" si="12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22"/>
      <c r="B172" s="4"/>
      <c r="C172" s="10"/>
      <c r="D172" s="9"/>
      <c r="E172" s="9"/>
      <c r="F172" s="43"/>
      <c r="G172" s="115"/>
      <c r="H172" s="55" t="s">
        <v>52</v>
      </c>
      <c r="I172" s="83">
        <v>1500.0</v>
      </c>
      <c r="J172" s="35"/>
      <c r="K172" s="34"/>
      <c r="L172" s="78"/>
      <c r="M172" s="79"/>
      <c r="N172" s="10"/>
      <c r="O172" s="10"/>
      <c r="P172" s="48" t="str">
        <f t="shared" si="11"/>
        <v/>
      </c>
      <c r="Q172" s="37" t="str">
        <f t="shared" si="12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22"/>
      <c r="B173" s="4"/>
      <c r="C173" s="10"/>
      <c r="D173" s="9"/>
      <c r="E173" s="9"/>
      <c r="F173" s="43"/>
      <c r="G173" s="115"/>
      <c r="H173" s="55" t="s">
        <v>65</v>
      </c>
      <c r="I173" s="83">
        <v>63512.0</v>
      </c>
      <c r="J173" s="35"/>
      <c r="K173" s="34"/>
      <c r="L173" s="78"/>
      <c r="M173" s="79"/>
      <c r="N173" s="10"/>
      <c r="O173" s="10"/>
      <c r="P173" s="48" t="str">
        <f t="shared" si="11"/>
        <v/>
      </c>
      <c r="Q173" s="37" t="str">
        <f t="shared" si="12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22"/>
      <c r="B174" s="4"/>
      <c r="C174" s="10"/>
      <c r="D174" s="9"/>
      <c r="E174" s="9"/>
      <c r="F174" s="43"/>
      <c r="G174" s="189">
        <v>44694.0</v>
      </c>
      <c r="H174" s="55" t="s">
        <v>49</v>
      </c>
      <c r="I174" s="83">
        <v>50140.0</v>
      </c>
      <c r="J174" s="35"/>
      <c r="K174" s="34"/>
      <c r="L174" s="78"/>
      <c r="M174" s="79"/>
      <c r="N174" s="10"/>
      <c r="O174" s="10"/>
      <c r="P174" s="48" t="str">
        <f t="shared" si="11"/>
        <v/>
      </c>
      <c r="Q174" s="37" t="str">
        <f t="shared" si="12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22"/>
      <c r="B175" s="4"/>
      <c r="C175" s="10"/>
      <c r="D175" s="9"/>
      <c r="E175" s="9"/>
      <c r="F175" s="43"/>
      <c r="G175" s="189">
        <v>44693.0</v>
      </c>
      <c r="H175" s="55" t="s">
        <v>57</v>
      </c>
      <c r="I175" s="83">
        <v>5000.0</v>
      </c>
      <c r="J175" s="35"/>
      <c r="K175" s="34"/>
      <c r="L175" s="78"/>
      <c r="M175" s="79"/>
      <c r="N175" s="10"/>
      <c r="O175" s="10"/>
      <c r="P175" s="48">
        <f t="shared" si="11"/>
        <v>5000</v>
      </c>
      <c r="Q175" s="37" t="str">
        <f t="shared" si="12"/>
        <v> carlos reyes</v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22"/>
      <c r="B176" s="4"/>
      <c r="C176" s="10"/>
      <c r="D176" s="9"/>
      <c r="E176" s="9"/>
      <c r="F176" s="43"/>
      <c r="G176" s="115"/>
      <c r="H176" s="55" t="s">
        <v>128</v>
      </c>
      <c r="I176" s="83">
        <v>2850.0</v>
      </c>
      <c r="J176" s="35"/>
      <c r="K176" s="34"/>
      <c r="L176" s="78"/>
      <c r="M176" s="79"/>
      <c r="N176" s="10"/>
      <c r="O176" s="10"/>
      <c r="P176" s="48" t="str">
        <f t="shared" si="11"/>
        <v/>
      </c>
      <c r="Q176" s="37" t="str">
        <f t="shared" si="12"/>
        <v/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22"/>
      <c r="B177" s="4"/>
      <c r="C177" s="10"/>
      <c r="D177" s="9"/>
      <c r="E177" s="9"/>
      <c r="F177" s="43"/>
      <c r="G177" s="115"/>
      <c r="H177" s="55" t="s">
        <v>129</v>
      </c>
      <c r="I177" s="83">
        <v>14000.0</v>
      </c>
      <c r="J177" s="35"/>
      <c r="K177" s="34"/>
      <c r="L177" s="78"/>
      <c r="M177" s="79"/>
      <c r="N177" s="10"/>
      <c r="O177" s="10"/>
      <c r="P177" s="48"/>
      <c r="Q177" s="37"/>
      <c r="R177" s="11">
        <v>5200.0</v>
      </c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22"/>
      <c r="B178" s="4"/>
      <c r="C178" s="10"/>
      <c r="D178" s="9"/>
      <c r="E178" s="9"/>
      <c r="F178" s="43"/>
      <c r="G178" s="115"/>
      <c r="H178" s="55" t="s">
        <v>130</v>
      </c>
      <c r="I178" s="83">
        <v>1500.0</v>
      </c>
      <c r="J178" s="35"/>
      <c r="K178" s="34"/>
      <c r="L178" s="78"/>
      <c r="M178" s="79"/>
      <c r="N178" s="10"/>
      <c r="O178" s="10"/>
      <c r="P178" s="48">
        <f t="shared" ref="P178:P302" si="13">IF(COUNTIF(H178,"*vale*"),I178,"")</f>
        <v>1500</v>
      </c>
      <c r="Q178" s="37" t="str">
        <f t="shared" ref="Q178:Q302" si="14">IF(COUNTIF(H178,"*vale*"),MID(H178,5,70),"")</f>
        <v> marcos vidal</v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0" customHeight="1">
      <c r="A179" s="22"/>
      <c r="B179" s="4"/>
      <c r="C179" s="10"/>
      <c r="D179" s="9"/>
      <c r="E179" s="9"/>
      <c r="F179" s="43"/>
      <c r="G179" s="115"/>
      <c r="H179" s="55" t="s">
        <v>131</v>
      </c>
      <c r="I179" s="83">
        <v>3000.0</v>
      </c>
      <c r="J179" s="35"/>
      <c r="K179" s="34"/>
      <c r="L179" s="78"/>
      <c r="M179" s="79"/>
      <c r="N179" s="10"/>
      <c r="O179" s="10"/>
      <c r="P179" s="48">
        <f t="shared" si="13"/>
        <v>3000</v>
      </c>
      <c r="Q179" s="37" t="str">
        <f t="shared" si="14"/>
        <v> hugo sahakian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0" customHeight="1">
      <c r="A180" s="22"/>
      <c r="B180" s="4"/>
      <c r="C180" s="10"/>
      <c r="D180" s="9"/>
      <c r="E180" s="9"/>
      <c r="F180" s="43"/>
      <c r="G180" s="115"/>
      <c r="H180" s="55" t="s">
        <v>132</v>
      </c>
      <c r="I180" s="83">
        <v>2000.0</v>
      </c>
      <c r="J180" s="35"/>
      <c r="K180" s="34"/>
      <c r="L180" s="78"/>
      <c r="M180" s="79"/>
      <c r="N180" s="10"/>
      <c r="O180" s="10"/>
      <c r="P180" s="48" t="str">
        <f t="shared" si="13"/>
        <v/>
      </c>
      <c r="Q180" s="37" t="str">
        <f t="shared" si="14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0" customHeight="1">
      <c r="A181" s="22"/>
      <c r="B181" s="4"/>
      <c r="C181" s="10"/>
      <c r="D181" s="9"/>
      <c r="E181" s="9"/>
      <c r="F181" s="43"/>
      <c r="G181" s="115"/>
      <c r="H181" s="55" t="s">
        <v>63</v>
      </c>
      <c r="I181" s="35"/>
      <c r="J181" s="35"/>
      <c r="K181" s="34"/>
      <c r="L181" s="147"/>
      <c r="M181" s="79"/>
      <c r="N181" s="10"/>
      <c r="O181" s="10"/>
      <c r="P181" s="48" t="str">
        <f t="shared" si="13"/>
        <v/>
      </c>
      <c r="Q181" s="37" t="str">
        <f t="shared" si="14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22"/>
      <c r="B182" s="4"/>
      <c r="C182" s="10"/>
      <c r="D182" s="9"/>
      <c r="E182" s="9"/>
      <c r="F182" s="43"/>
      <c r="G182" s="189">
        <v>44694.0</v>
      </c>
      <c r="H182" s="55" t="s">
        <v>51</v>
      </c>
      <c r="I182" s="83">
        <v>18790.0</v>
      </c>
      <c r="J182" s="35"/>
      <c r="K182" s="34"/>
      <c r="L182" s="78"/>
      <c r="M182" s="79"/>
      <c r="N182" s="10"/>
      <c r="O182" s="10"/>
      <c r="P182" s="48" t="str">
        <f t="shared" si="13"/>
        <v/>
      </c>
      <c r="Q182" s="37" t="str">
        <f t="shared" si="14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4"/>
      <c r="C183" s="10"/>
      <c r="D183" s="9"/>
      <c r="E183" s="9"/>
      <c r="F183" s="43"/>
      <c r="G183" s="115"/>
      <c r="H183" s="55" t="s">
        <v>67</v>
      </c>
      <c r="I183" s="83">
        <v>4638.84</v>
      </c>
      <c r="J183" s="35"/>
      <c r="K183" s="34"/>
      <c r="L183" s="78"/>
      <c r="M183" s="79"/>
      <c r="N183" s="10"/>
      <c r="O183" s="10"/>
      <c r="P183" s="48" t="str">
        <f t="shared" si="13"/>
        <v/>
      </c>
      <c r="Q183" s="37" t="str">
        <f t="shared" si="14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4"/>
      <c r="C184" s="10"/>
      <c r="D184" s="9"/>
      <c r="E184" s="9"/>
      <c r="F184" s="43"/>
      <c r="G184" s="202"/>
      <c r="H184" s="106" t="s">
        <v>50</v>
      </c>
      <c r="I184" s="165">
        <v>17900.0</v>
      </c>
      <c r="J184" s="125"/>
      <c r="K184" s="126"/>
      <c r="L184" s="78"/>
      <c r="M184" s="79"/>
      <c r="N184" s="10"/>
      <c r="O184" s="10"/>
      <c r="P184" s="48" t="str">
        <f t="shared" si="13"/>
        <v/>
      </c>
      <c r="Q184" s="37" t="str">
        <f t="shared" si="14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203"/>
      <c r="H185" s="55" t="s">
        <v>65</v>
      </c>
      <c r="I185" s="83">
        <v>48832.0</v>
      </c>
      <c r="J185" s="35"/>
      <c r="K185" s="34"/>
      <c r="L185" s="78"/>
      <c r="M185" s="79"/>
      <c r="N185" s="10"/>
      <c r="O185" s="10"/>
      <c r="P185" s="48" t="str">
        <f t="shared" si="13"/>
        <v/>
      </c>
      <c r="Q185" s="37" t="str">
        <f t="shared" si="14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4"/>
      <c r="C186" s="10"/>
      <c r="D186" s="9"/>
      <c r="E186" s="9"/>
      <c r="F186" s="43"/>
      <c r="G186" s="203"/>
      <c r="H186" s="179" t="s">
        <v>133</v>
      </c>
      <c r="I186" s="97">
        <v>22542.62</v>
      </c>
      <c r="J186" s="157"/>
      <c r="K186" s="34"/>
      <c r="L186" s="78"/>
      <c r="M186" s="79"/>
      <c r="N186" s="10"/>
      <c r="O186" s="10"/>
      <c r="P186" s="48" t="str">
        <f t="shared" si="13"/>
        <v/>
      </c>
      <c r="Q186" s="37" t="str">
        <f t="shared" si="14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203"/>
      <c r="H187" s="179" t="s">
        <v>134</v>
      </c>
      <c r="I187" s="97">
        <v>7956.22</v>
      </c>
      <c r="J187" s="157"/>
      <c r="K187" s="34"/>
      <c r="L187" s="78"/>
      <c r="M187" s="102"/>
      <c r="N187" s="10"/>
      <c r="O187" s="10"/>
      <c r="P187" s="48" t="str">
        <f t="shared" si="13"/>
        <v/>
      </c>
      <c r="Q187" s="37" t="str">
        <f t="shared" si="14"/>
        <v/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4"/>
      <c r="C188" s="10"/>
      <c r="D188" s="9"/>
      <c r="E188" s="9"/>
      <c r="F188" s="43"/>
      <c r="G188" s="203"/>
      <c r="H188" s="179" t="s">
        <v>49</v>
      </c>
      <c r="I188" s="97">
        <v>46596.5</v>
      </c>
      <c r="J188" s="157"/>
      <c r="K188" s="34"/>
      <c r="L188" s="78"/>
      <c r="M188" s="79"/>
      <c r="N188" s="10"/>
      <c r="O188" s="63"/>
      <c r="P188" s="48" t="str">
        <f t="shared" si="13"/>
        <v/>
      </c>
      <c r="Q188" s="37" t="str">
        <f t="shared" si="14"/>
        <v/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203"/>
      <c r="H189" s="179" t="s">
        <v>53</v>
      </c>
      <c r="I189" s="97">
        <v>43150.0</v>
      </c>
      <c r="J189" s="157"/>
      <c r="K189" s="34"/>
      <c r="L189" s="78"/>
      <c r="M189" s="79"/>
      <c r="N189" s="10"/>
      <c r="O189" s="63"/>
      <c r="P189" s="48" t="str">
        <f t="shared" si="13"/>
        <v/>
      </c>
      <c r="Q189" s="37" t="str">
        <f t="shared" si="14"/>
        <v/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181">
        <v>44694.0</v>
      </c>
      <c r="H190" s="179" t="s">
        <v>135</v>
      </c>
      <c r="I190" s="97">
        <v>3000.0</v>
      </c>
      <c r="J190" s="157"/>
      <c r="K190" s="34"/>
      <c r="L190" s="78"/>
      <c r="M190" s="79"/>
      <c r="N190" s="10"/>
      <c r="O190" s="10"/>
      <c r="P190" s="48">
        <f t="shared" si="13"/>
        <v>3000</v>
      </c>
      <c r="Q190" s="37" t="str">
        <f t="shared" si="14"/>
        <v> facundo luna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203"/>
      <c r="H191" s="179" t="s">
        <v>136</v>
      </c>
      <c r="I191" s="97">
        <v>17000.0</v>
      </c>
      <c r="J191" s="157"/>
      <c r="K191" s="34"/>
      <c r="L191" s="78"/>
      <c r="M191" s="79"/>
      <c r="N191" s="10"/>
      <c r="O191" s="10"/>
      <c r="P191" s="48" t="str">
        <f t="shared" si="13"/>
        <v/>
      </c>
      <c r="Q191" s="37" t="str">
        <f t="shared" si="14"/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203"/>
      <c r="H192" s="179" t="s">
        <v>80</v>
      </c>
      <c r="I192" s="97">
        <v>3000.0</v>
      </c>
      <c r="J192" s="157"/>
      <c r="K192" s="34"/>
      <c r="L192" s="78"/>
      <c r="M192" s="79"/>
      <c r="N192" s="10"/>
      <c r="O192" s="10"/>
      <c r="P192" s="48">
        <f t="shared" si="13"/>
        <v>3000</v>
      </c>
      <c r="Q192" s="37" t="str">
        <f t="shared" si="14"/>
        <v> martin acevedo</v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203"/>
      <c r="H193" s="179" t="s">
        <v>59</v>
      </c>
      <c r="I193" s="97">
        <v>510.0</v>
      </c>
      <c r="J193" s="157"/>
      <c r="K193" s="34"/>
      <c r="L193" s="78"/>
      <c r="M193" s="79"/>
      <c r="N193" s="10"/>
      <c r="O193" s="10"/>
      <c r="P193" s="48" t="str">
        <f t="shared" si="13"/>
        <v/>
      </c>
      <c r="Q193" s="37" t="str">
        <f t="shared" si="14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03"/>
      <c r="H194" s="179" t="s">
        <v>137</v>
      </c>
      <c r="I194" s="97">
        <v>5000.0</v>
      </c>
      <c r="J194" s="157"/>
      <c r="K194" s="34"/>
      <c r="L194" s="78"/>
      <c r="M194" s="79"/>
      <c r="N194" s="63"/>
      <c r="O194" s="10"/>
      <c r="P194" s="48">
        <f t="shared" si="13"/>
        <v>5000</v>
      </c>
      <c r="Q194" s="37" t="str">
        <f t="shared" si="14"/>
        <v> maximo berardi</v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203"/>
      <c r="H195" s="179" t="s">
        <v>96</v>
      </c>
      <c r="I195" s="97">
        <v>3000.0</v>
      </c>
      <c r="J195" s="157"/>
      <c r="K195" s="34"/>
      <c r="L195" s="78"/>
      <c r="M195" s="79"/>
      <c r="N195" s="10"/>
      <c r="O195" s="10"/>
      <c r="P195" s="48">
        <f t="shared" si="13"/>
        <v>3000</v>
      </c>
      <c r="Q195" s="37" t="str">
        <f t="shared" si="14"/>
        <v> ariel eguizabal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203"/>
      <c r="H196" s="179" t="s">
        <v>138</v>
      </c>
      <c r="I196" s="97">
        <v>3000.0</v>
      </c>
      <c r="J196" s="157"/>
      <c r="K196" s="34"/>
      <c r="L196" s="78"/>
      <c r="M196" s="79"/>
      <c r="N196" s="10"/>
      <c r="O196" s="10"/>
      <c r="P196" s="48">
        <f t="shared" si="13"/>
        <v>3000</v>
      </c>
      <c r="Q196" s="37" t="str">
        <f t="shared" si="14"/>
        <v> alejandra garcia</v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203"/>
      <c r="H197" s="179" t="s">
        <v>139</v>
      </c>
      <c r="I197" s="97">
        <v>2000.0</v>
      </c>
      <c r="J197" s="157"/>
      <c r="K197" s="34"/>
      <c r="L197" s="78"/>
      <c r="M197" s="79"/>
      <c r="N197" s="10"/>
      <c r="O197" s="10"/>
      <c r="P197" s="48">
        <f t="shared" si="13"/>
        <v>2000</v>
      </c>
      <c r="Q197" s="37" t="str">
        <f t="shared" si="14"/>
        <v> florencoa novas</v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138"/>
      <c r="H198" s="155" t="s">
        <v>140</v>
      </c>
      <c r="I198" s="156">
        <v>2000.0</v>
      </c>
      <c r="J198" s="157"/>
      <c r="K198" s="34"/>
      <c r="L198" s="78"/>
      <c r="M198" s="79"/>
      <c r="N198" s="10"/>
      <c r="O198" s="10"/>
      <c r="P198" s="48">
        <f t="shared" si="13"/>
        <v>2000</v>
      </c>
      <c r="Q198" s="37" t="str">
        <f t="shared" si="14"/>
        <v> juan cruz vidal</v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138"/>
      <c r="H199" s="155" t="s">
        <v>63</v>
      </c>
      <c r="I199" s="136"/>
      <c r="J199" s="157"/>
      <c r="K199" s="34"/>
      <c r="L199" s="147"/>
      <c r="M199" s="79"/>
      <c r="N199" s="10"/>
      <c r="O199" s="10"/>
      <c r="P199" s="48" t="str">
        <f t="shared" si="13"/>
        <v/>
      </c>
      <c r="Q199" s="37" t="str">
        <f t="shared" si="14"/>
        <v/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154">
        <v>44695.0</v>
      </c>
      <c r="H200" s="155" t="s">
        <v>141</v>
      </c>
      <c r="I200" s="156">
        <v>600.0</v>
      </c>
      <c r="J200" s="157"/>
      <c r="K200" s="34"/>
      <c r="L200" s="78"/>
      <c r="M200" s="79"/>
      <c r="N200" s="10"/>
      <c r="O200" s="10"/>
      <c r="P200" s="48" t="str">
        <f t="shared" si="13"/>
        <v/>
      </c>
      <c r="Q200" s="37" t="str">
        <f t="shared" si="14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154"/>
      <c r="H201" s="155" t="s">
        <v>91</v>
      </c>
      <c r="I201" s="156">
        <v>2500.0</v>
      </c>
      <c r="J201" s="157"/>
      <c r="K201" s="34"/>
      <c r="L201" s="78"/>
      <c r="M201" s="79"/>
      <c r="N201" s="10"/>
      <c r="O201" s="10"/>
      <c r="P201" s="48" t="str">
        <f t="shared" si="13"/>
        <v/>
      </c>
      <c r="Q201" s="37" t="str">
        <f t="shared" si="14"/>
        <v/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138"/>
      <c r="H202" s="155" t="s">
        <v>140</v>
      </c>
      <c r="I202" s="156">
        <v>2000.0</v>
      </c>
      <c r="J202" s="157"/>
      <c r="K202" s="34"/>
      <c r="L202" s="78"/>
      <c r="M202" s="79"/>
      <c r="N202" s="10"/>
      <c r="O202" s="10"/>
      <c r="P202" s="48">
        <f t="shared" si="13"/>
        <v>2000</v>
      </c>
      <c r="Q202" s="37" t="str">
        <f t="shared" si="14"/>
        <v> juan cruz vidal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141"/>
      <c r="H203" s="142" t="s">
        <v>131</v>
      </c>
      <c r="I203" s="143">
        <v>5000.0</v>
      </c>
      <c r="J203" s="144"/>
      <c r="K203" s="126"/>
      <c r="L203" s="78"/>
      <c r="M203" s="79"/>
      <c r="N203" s="10"/>
      <c r="O203" s="10"/>
      <c r="P203" s="48">
        <f t="shared" si="13"/>
        <v>5000</v>
      </c>
      <c r="Q203" s="37" t="str">
        <f t="shared" si="14"/>
        <v> hugo sahakian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167"/>
      <c r="H204" s="155" t="s">
        <v>142</v>
      </c>
      <c r="I204" s="156">
        <v>1000.0</v>
      </c>
      <c r="J204" s="157"/>
      <c r="K204" s="34"/>
      <c r="L204" s="78"/>
      <c r="M204" s="79"/>
      <c r="N204" s="10"/>
      <c r="O204" s="10"/>
      <c r="P204" s="48" t="str">
        <f t="shared" si="13"/>
        <v/>
      </c>
      <c r="Q204" s="37" t="str">
        <f t="shared" si="14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170">
        <v>44695.0</v>
      </c>
      <c r="H205" s="113" t="s">
        <v>51</v>
      </c>
      <c r="I205" s="114">
        <v>7210.0</v>
      </c>
      <c r="J205" s="35"/>
      <c r="K205" s="34"/>
      <c r="L205" s="78"/>
      <c r="M205" s="79"/>
      <c r="N205" s="10"/>
      <c r="O205" s="10"/>
      <c r="P205" s="48" t="str">
        <f t="shared" si="13"/>
        <v/>
      </c>
      <c r="Q205" s="37" t="str">
        <f t="shared" si="14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167"/>
      <c r="H206" s="113" t="s">
        <v>101</v>
      </c>
      <c r="I206" s="114">
        <v>33689.0</v>
      </c>
      <c r="J206" s="35"/>
      <c r="K206" s="34"/>
      <c r="L206" s="78"/>
      <c r="M206" s="79"/>
      <c r="N206" s="10"/>
      <c r="O206" s="10"/>
      <c r="P206" s="48" t="str">
        <f t="shared" si="13"/>
        <v/>
      </c>
      <c r="Q206" s="37" t="str">
        <f t="shared" si="14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44"/>
      <c r="H207" s="55" t="s">
        <v>52</v>
      </c>
      <c r="I207" s="83">
        <v>16304.9</v>
      </c>
      <c r="J207" s="35"/>
      <c r="K207" s="34"/>
      <c r="L207" s="78"/>
      <c r="M207" s="79"/>
      <c r="N207" s="10"/>
      <c r="O207" s="10"/>
      <c r="P207" s="48" t="str">
        <f t="shared" si="13"/>
        <v/>
      </c>
      <c r="Q207" s="37" t="str">
        <f t="shared" si="14"/>
        <v/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44"/>
      <c r="H208" s="55" t="s">
        <v>65</v>
      </c>
      <c r="I208" s="83">
        <v>137359.0</v>
      </c>
      <c r="J208" s="35"/>
      <c r="K208" s="34"/>
      <c r="L208" s="78"/>
      <c r="M208" s="79"/>
      <c r="N208" s="10"/>
      <c r="O208" s="10"/>
      <c r="P208" s="48" t="str">
        <f t="shared" si="13"/>
        <v/>
      </c>
      <c r="Q208" s="37" t="str">
        <f t="shared" si="14"/>
        <v/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04"/>
      <c r="H209" s="106" t="s">
        <v>143</v>
      </c>
      <c r="I209" s="165">
        <v>2200.02</v>
      </c>
      <c r="J209" s="125"/>
      <c r="K209" s="126"/>
      <c r="L209" s="78"/>
      <c r="M209" s="79"/>
      <c r="N209" s="10"/>
      <c r="O209" s="10"/>
      <c r="P209" s="48" t="str">
        <f t="shared" si="13"/>
        <v/>
      </c>
      <c r="Q209" s="37" t="str">
        <f t="shared" si="14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05">
        <v>44696.0</v>
      </c>
      <c r="H210" s="55" t="s">
        <v>144</v>
      </c>
      <c r="I210" s="96">
        <v>739.0</v>
      </c>
      <c r="J210" s="34"/>
      <c r="K210" s="34"/>
      <c r="L210" s="78"/>
      <c r="M210" s="79"/>
      <c r="N210" s="10"/>
      <c r="O210" s="10"/>
      <c r="P210" s="48" t="str">
        <f t="shared" si="13"/>
        <v/>
      </c>
      <c r="Q210" s="37" t="str">
        <f t="shared" si="14"/>
        <v/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44"/>
      <c r="H211" s="55" t="s">
        <v>145</v>
      </c>
      <c r="I211" s="96">
        <v>4300.0</v>
      </c>
      <c r="J211" s="34"/>
      <c r="K211" s="34"/>
      <c r="L211" s="78"/>
      <c r="M211" s="79"/>
      <c r="N211" s="10"/>
      <c r="O211" s="10"/>
      <c r="P211" s="48">
        <f t="shared" si="13"/>
        <v>4300</v>
      </c>
      <c r="Q211" s="37" t="str">
        <f t="shared" si="14"/>
        <v> david corbalan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44"/>
      <c r="H212" s="55" t="s">
        <v>146</v>
      </c>
      <c r="I212" s="96">
        <v>230.0</v>
      </c>
      <c r="J212" s="34"/>
      <c r="K212" s="34"/>
      <c r="L212" s="78"/>
      <c r="M212" s="79"/>
      <c r="N212" s="10"/>
      <c r="O212" s="10"/>
      <c r="P212" s="48" t="str">
        <f t="shared" si="13"/>
        <v/>
      </c>
      <c r="Q212" s="37" t="str">
        <f t="shared" si="14"/>
        <v/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44"/>
      <c r="H213" s="55" t="s">
        <v>147</v>
      </c>
      <c r="I213" s="96">
        <v>2500.0</v>
      </c>
      <c r="J213" s="34"/>
      <c r="K213" s="34"/>
      <c r="L213" s="78"/>
      <c r="M213" s="79"/>
      <c r="N213" s="10"/>
      <c r="O213" s="10"/>
      <c r="P213" s="48">
        <f t="shared" si="13"/>
        <v>2500</v>
      </c>
      <c r="Q213" s="37" t="str">
        <f t="shared" si="14"/>
        <v> julio jaime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44"/>
      <c r="H214" s="55" t="s">
        <v>80</v>
      </c>
      <c r="I214" s="96">
        <v>2500.0</v>
      </c>
      <c r="J214" s="34"/>
      <c r="K214" s="34"/>
      <c r="L214" s="78"/>
      <c r="M214" s="79"/>
      <c r="N214" s="10"/>
      <c r="O214" s="10"/>
      <c r="P214" s="48">
        <f t="shared" si="13"/>
        <v>2500</v>
      </c>
      <c r="Q214" s="37" t="str">
        <f t="shared" si="14"/>
        <v> martin acevedo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44"/>
      <c r="H215" s="55" t="s">
        <v>60</v>
      </c>
      <c r="I215" s="96">
        <v>2500.0</v>
      </c>
      <c r="J215" s="34"/>
      <c r="K215" s="34"/>
      <c r="L215" s="78"/>
      <c r="M215" s="102"/>
      <c r="N215" s="10"/>
      <c r="O215" s="10"/>
      <c r="P215" s="48" t="str">
        <f t="shared" si="13"/>
        <v/>
      </c>
      <c r="Q215" s="37" t="str">
        <f t="shared" si="14"/>
        <v/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44"/>
      <c r="H216" s="55" t="s">
        <v>98</v>
      </c>
      <c r="I216" s="83">
        <v>2000.0</v>
      </c>
      <c r="J216" s="35"/>
      <c r="K216" s="34"/>
      <c r="L216" s="78"/>
      <c r="M216" s="79"/>
      <c r="N216" s="10"/>
      <c r="O216" s="10"/>
      <c r="P216" s="48">
        <f t="shared" si="13"/>
        <v>2000</v>
      </c>
      <c r="Q216" s="37" t="str">
        <f t="shared" si="14"/>
        <v> juan manuel leon</v>
      </c>
      <c r="R216" s="11">
        <v>50700.0</v>
      </c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 t="s">
        <v>0</v>
      </c>
      <c r="F217" s="43"/>
      <c r="G217" s="84">
        <v>44697.0</v>
      </c>
      <c r="H217" s="55" t="s">
        <v>53</v>
      </c>
      <c r="I217" s="83">
        <v>39150.0</v>
      </c>
      <c r="J217" s="35"/>
      <c r="K217" s="34"/>
      <c r="L217" s="78"/>
      <c r="M217" s="79"/>
      <c r="N217" s="10"/>
      <c r="O217" s="10"/>
      <c r="P217" s="48" t="str">
        <f t="shared" si="13"/>
        <v/>
      </c>
      <c r="Q217" s="37" t="str">
        <f t="shared" si="14"/>
        <v/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44"/>
      <c r="H218" s="55" t="s">
        <v>49</v>
      </c>
      <c r="I218" s="83">
        <v>17779.5</v>
      </c>
      <c r="J218" s="35"/>
      <c r="K218" s="34"/>
      <c r="L218" s="78"/>
      <c r="M218" s="79"/>
      <c r="N218" s="63"/>
      <c r="O218" s="10"/>
      <c r="P218" s="48" t="str">
        <f t="shared" si="13"/>
        <v/>
      </c>
      <c r="Q218" s="37" t="str">
        <f t="shared" si="14"/>
        <v/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44"/>
      <c r="H219" s="55" t="s">
        <v>51</v>
      </c>
      <c r="I219" s="83">
        <v>12660.0</v>
      </c>
      <c r="J219" s="35"/>
      <c r="K219" s="34"/>
      <c r="L219" s="78"/>
      <c r="M219" s="79"/>
      <c r="N219" s="10"/>
      <c r="O219" s="10"/>
      <c r="P219" s="48" t="str">
        <f t="shared" si="13"/>
        <v/>
      </c>
      <c r="Q219" s="37" t="str">
        <f t="shared" si="14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44"/>
      <c r="H220" s="55" t="s">
        <v>50</v>
      </c>
      <c r="I220" s="83">
        <v>16200.0</v>
      </c>
      <c r="J220" s="35"/>
      <c r="K220" s="34"/>
      <c r="L220" s="78"/>
      <c r="M220" s="79"/>
      <c r="N220" s="10"/>
      <c r="O220" s="10"/>
      <c r="P220" s="48" t="str">
        <f t="shared" si="13"/>
        <v/>
      </c>
      <c r="Q220" s="37" t="str">
        <f t="shared" si="14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44"/>
      <c r="H221" s="55" t="s">
        <v>54</v>
      </c>
      <c r="I221" s="83">
        <v>375398.8</v>
      </c>
      <c r="J221" s="35"/>
      <c r="K221" s="34"/>
      <c r="L221" s="78"/>
      <c r="M221" s="79"/>
      <c r="N221" s="10"/>
      <c r="O221" s="10"/>
      <c r="P221" s="48" t="str">
        <f t="shared" si="13"/>
        <v/>
      </c>
      <c r="Q221" s="37" t="str">
        <f t="shared" si="14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44"/>
      <c r="H222" s="55" t="s">
        <v>110</v>
      </c>
      <c r="I222" s="83">
        <v>500000.0</v>
      </c>
      <c r="J222" s="35"/>
      <c r="K222" s="34"/>
      <c r="L222" s="78"/>
      <c r="M222" s="79"/>
      <c r="N222" s="10"/>
      <c r="O222" s="10"/>
      <c r="P222" s="48" t="str">
        <f t="shared" si="13"/>
        <v/>
      </c>
      <c r="Q222" s="37" t="str">
        <f t="shared" si="14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206">
        <v>44697.0</v>
      </c>
      <c r="H223" s="55" t="s">
        <v>148</v>
      </c>
      <c r="I223" s="83">
        <v>16150.0</v>
      </c>
      <c r="J223" s="35"/>
      <c r="K223" s="34"/>
      <c r="L223" s="78"/>
      <c r="M223" s="79"/>
      <c r="N223" s="10"/>
      <c r="O223" s="10"/>
      <c r="P223" s="48" t="str">
        <f t="shared" si="13"/>
        <v/>
      </c>
      <c r="Q223" s="37" t="str">
        <f t="shared" si="14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44"/>
      <c r="H224" s="55" t="s">
        <v>147</v>
      </c>
      <c r="I224" s="83">
        <v>2500.0</v>
      </c>
      <c r="J224" s="35"/>
      <c r="K224" s="34"/>
      <c r="L224" s="78"/>
      <c r="M224" s="79"/>
      <c r="N224" s="63"/>
      <c r="O224" s="10"/>
      <c r="P224" s="48">
        <f t="shared" si="13"/>
        <v>2500</v>
      </c>
      <c r="Q224" s="37" t="str">
        <f t="shared" si="14"/>
        <v> julio jaime</v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55" t="s">
        <v>95</v>
      </c>
      <c r="I225" s="83">
        <v>2000.0</v>
      </c>
      <c r="J225" s="35"/>
      <c r="K225" s="34"/>
      <c r="L225" s="78"/>
      <c r="M225" s="79"/>
      <c r="N225" s="10"/>
      <c r="O225" s="10"/>
      <c r="P225" s="48">
        <f t="shared" si="13"/>
        <v>2000</v>
      </c>
      <c r="Q225" s="37" t="str">
        <f t="shared" si="14"/>
        <v> tomas corradiño</v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44"/>
      <c r="H226" s="55" t="s">
        <v>98</v>
      </c>
      <c r="I226" s="83">
        <v>2000.0</v>
      </c>
      <c r="J226" s="35"/>
      <c r="K226" s="34"/>
      <c r="L226" s="78"/>
      <c r="M226" s="79"/>
      <c r="N226" s="10"/>
      <c r="O226" s="10"/>
      <c r="P226" s="48">
        <f t="shared" si="13"/>
        <v>2000</v>
      </c>
      <c r="Q226" s="37" t="str">
        <f t="shared" si="14"/>
        <v> juan manuel leon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84"/>
      <c r="H227" s="55" t="s">
        <v>63</v>
      </c>
      <c r="I227" s="83"/>
      <c r="J227" s="35"/>
      <c r="K227" s="34"/>
      <c r="L227" s="147"/>
      <c r="M227" s="79"/>
      <c r="N227" s="10"/>
      <c r="O227" s="10"/>
      <c r="P227" s="48" t="str">
        <f t="shared" si="13"/>
        <v/>
      </c>
      <c r="Q227" s="37" t="str">
        <f t="shared" si="14"/>
        <v/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84">
        <v>44698.0</v>
      </c>
      <c r="H228" s="55" t="s">
        <v>49</v>
      </c>
      <c r="I228" s="83">
        <v>45833.0</v>
      </c>
      <c r="J228" s="35"/>
      <c r="K228" s="34"/>
      <c r="L228" s="78"/>
      <c r="M228" s="79"/>
      <c r="N228" s="10"/>
      <c r="O228" s="10"/>
      <c r="P228" s="48" t="str">
        <f t="shared" si="13"/>
        <v/>
      </c>
      <c r="Q228" s="37" t="str">
        <f t="shared" si="14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44"/>
      <c r="H229" s="55" t="s">
        <v>68</v>
      </c>
      <c r="I229" s="83">
        <v>19000.0</v>
      </c>
      <c r="J229" s="35"/>
      <c r="K229" s="34"/>
      <c r="L229" s="78"/>
      <c r="M229" s="79"/>
      <c r="N229" s="10"/>
      <c r="O229" s="10"/>
      <c r="P229" s="48" t="str">
        <f t="shared" si="13"/>
        <v/>
      </c>
      <c r="Q229" s="37" t="str">
        <f t="shared" si="14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55" t="s">
        <v>51</v>
      </c>
      <c r="I230" s="83">
        <v>12070.0</v>
      </c>
      <c r="J230" s="35"/>
      <c r="K230" s="34"/>
      <c r="L230" s="78"/>
      <c r="M230" s="79"/>
      <c r="N230" s="10"/>
      <c r="O230" s="10"/>
      <c r="P230" s="48" t="str">
        <f t="shared" si="13"/>
        <v/>
      </c>
      <c r="Q230" s="37" t="str">
        <f t="shared" si="14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44"/>
      <c r="H231" s="55" t="s">
        <v>149</v>
      </c>
      <c r="I231" s="83">
        <v>2840.0</v>
      </c>
      <c r="J231" s="35"/>
      <c r="K231" s="34"/>
      <c r="L231" s="78"/>
      <c r="M231" s="79"/>
      <c r="N231" s="10"/>
      <c r="O231" s="10"/>
      <c r="P231" s="48" t="str">
        <f t="shared" si="13"/>
        <v/>
      </c>
      <c r="Q231" s="37" t="str">
        <f t="shared" si="14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55" t="s">
        <v>65</v>
      </c>
      <c r="I232" s="83">
        <v>43190.0</v>
      </c>
      <c r="J232" s="35"/>
      <c r="K232" s="34"/>
      <c r="L232" s="78"/>
      <c r="M232" s="79"/>
      <c r="N232" s="10"/>
      <c r="O232" s="10"/>
      <c r="P232" s="48" t="str">
        <f t="shared" si="13"/>
        <v/>
      </c>
      <c r="Q232" s="37" t="str">
        <f t="shared" si="14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44"/>
      <c r="H233" s="55" t="s">
        <v>150</v>
      </c>
      <c r="I233" s="83">
        <v>3895.58</v>
      </c>
      <c r="J233" s="35"/>
      <c r="K233" s="34"/>
      <c r="L233" s="78"/>
      <c r="M233" s="79"/>
      <c r="N233" s="10"/>
      <c r="O233" s="10"/>
      <c r="P233" s="48" t="str">
        <f t="shared" si="13"/>
        <v/>
      </c>
      <c r="Q233" s="37" t="str">
        <f t="shared" si="14"/>
        <v/>
      </c>
      <c r="R233" s="11">
        <v>59800.0</v>
      </c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55" t="s">
        <v>151</v>
      </c>
      <c r="I234" s="83">
        <v>12000.0</v>
      </c>
      <c r="J234" s="35"/>
      <c r="K234" s="34"/>
      <c r="L234" s="78"/>
      <c r="M234" s="79"/>
      <c r="N234" s="10"/>
      <c r="O234" s="10"/>
      <c r="P234" s="48" t="str">
        <f t="shared" si="13"/>
        <v/>
      </c>
      <c r="Q234" s="37" t="str">
        <f t="shared" si="14"/>
        <v/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55" t="s">
        <v>152</v>
      </c>
      <c r="I235" s="83">
        <v>18500.0</v>
      </c>
      <c r="J235" s="35"/>
      <c r="K235" s="34"/>
      <c r="L235" s="78"/>
      <c r="M235" s="79"/>
      <c r="N235" s="10"/>
      <c r="O235" s="10"/>
      <c r="P235" s="48" t="str">
        <f t="shared" si="13"/>
        <v/>
      </c>
      <c r="Q235" s="37" t="str">
        <f t="shared" si="14"/>
        <v/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55" t="s">
        <v>153</v>
      </c>
      <c r="I236" s="83">
        <v>9000.0</v>
      </c>
      <c r="J236" s="35"/>
      <c r="K236" s="34"/>
      <c r="L236" s="78"/>
      <c r="M236" s="79"/>
      <c r="N236" s="10"/>
      <c r="O236" s="10"/>
      <c r="P236" s="48" t="str">
        <f t="shared" si="13"/>
        <v/>
      </c>
      <c r="Q236" s="37" t="str">
        <f t="shared" si="14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44"/>
      <c r="H237" s="55" t="s">
        <v>58</v>
      </c>
      <c r="I237" s="83">
        <v>10000.0</v>
      </c>
      <c r="J237" s="35"/>
      <c r="K237" s="34"/>
      <c r="L237" s="78"/>
      <c r="M237" s="79"/>
      <c r="N237" s="10"/>
      <c r="O237" s="10"/>
      <c r="P237" s="48">
        <f t="shared" si="13"/>
        <v>10000</v>
      </c>
      <c r="Q237" s="37" t="str">
        <f t="shared" si="14"/>
        <v> lore</v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84">
        <v>44698.0</v>
      </c>
      <c r="H238" s="55" t="s">
        <v>128</v>
      </c>
      <c r="I238" s="83">
        <v>1650.0</v>
      </c>
      <c r="J238" s="35"/>
      <c r="K238" s="34"/>
      <c r="L238" s="78"/>
      <c r="M238" s="79"/>
      <c r="N238" s="10"/>
      <c r="O238" s="10"/>
      <c r="P238" s="48" t="str">
        <f t="shared" si="13"/>
        <v/>
      </c>
      <c r="Q238" s="37" t="str">
        <f t="shared" si="14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55" t="s">
        <v>118</v>
      </c>
      <c r="I239" s="83">
        <v>3300.0</v>
      </c>
      <c r="J239" s="35"/>
      <c r="K239" s="34"/>
      <c r="L239" s="78"/>
      <c r="M239" s="79"/>
      <c r="N239" s="10"/>
      <c r="O239" s="10"/>
      <c r="P239" s="48" t="str">
        <f t="shared" si="13"/>
        <v/>
      </c>
      <c r="Q239" s="37" t="str">
        <f t="shared" si="14"/>
        <v/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55" t="s">
        <v>135</v>
      </c>
      <c r="I240" s="83">
        <v>2000.0</v>
      </c>
      <c r="J240" s="35"/>
      <c r="K240" s="34"/>
      <c r="L240" s="78"/>
      <c r="M240" s="79"/>
      <c r="N240" s="10"/>
      <c r="O240" s="10"/>
      <c r="P240" s="48">
        <f t="shared" si="13"/>
        <v>2000</v>
      </c>
      <c r="Q240" s="37" t="str">
        <f t="shared" si="14"/>
        <v> facundo luna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55" t="s">
        <v>120</v>
      </c>
      <c r="I241" s="83">
        <v>16020.0</v>
      </c>
      <c r="J241" s="35"/>
      <c r="K241" s="34"/>
      <c r="L241" s="78"/>
      <c r="M241" s="79"/>
      <c r="N241" s="10"/>
      <c r="O241" s="10"/>
      <c r="P241" s="48" t="str">
        <f t="shared" si="13"/>
        <v/>
      </c>
      <c r="Q241" s="37" t="str">
        <f t="shared" si="14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55" t="s">
        <v>95</v>
      </c>
      <c r="I242" s="83">
        <v>2000.0</v>
      </c>
      <c r="J242" s="35"/>
      <c r="K242" s="34"/>
      <c r="L242" s="78"/>
      <c r="M242" s="79"/>
      <c r="N242" s="10"/>
      <c r="O242" s="10"/>
      <c r="P242" s="48">
        <f t="shared" si="13"/>
        <v>2000</v>
      </c>
      <c r="Q242" s="37" t="str">
        <f t="shared" si="14"/>
        <v> tomas corradiño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84"/>
      <c r="H243" s="55" t="s">
        <v>63</v>
      </c>
      <c r="I243" s="83"/>
      <c r="J243" s="35"/>
      <c r="K243" s="34"/>
      <c r="L243" s="147"/>
      <c r="M243" s="79"/>
      <c r="N243" s="10"/>
      <c r="O243" s="10"/>
      <c r="P243" s="48" t="str">
        <f t="shared" si="13"/>
        <v/>
      </c>
      <c r="Q243" s="37" t="str">
        <f t="shared" si="14"/>
        <v/>
      </c>
      <c r="R243" s="11">
        <v>45500.0</v>
      </c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207">
        <v>44699.0</v>
      </c>
      <c r="H244" s="55" t="s">
        <v>154</v>
      </c>
      <c r="I244" s="83">
        <v>350.0</v>
      </c>
      <c r="J244" s="35"/>
      <c r="K244" s="34"/>
      <c r="L244" s="78"/>
      <c r="M244" s="79"/>
      <c r="N244" s="10"/>
      <c r="O244" s="10"/>
      <c r="P244" s="48" t="str">
        <f t="shared" si="13"/>
        <v/>
      </c>
      <c r="Q244" s="37" t="str">
        <f t="shared" si="14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44"/>
      <c r="H245" s="55" t="s">
        <v>155</v>
      </c>
      <c r="I245" s="83">
        <v>150.0</v>
      </c>
      <c r="J245" s="35"/>
      <c r="K245" s="34"/>
      <c r="L245" s="78"/>
      <c r="M245" s="79"/>
      <c r="N245" s="10"/>
      <c r="O245" s="63"/>
      <c r="P245" s="48" t="str">
        <f t="shared" si="13"/>
        <v/>
      </c>
      <c r="Q245" s="37" t="str">
        <f t="shared" si="14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44"/>
      <c r="H246" s="55" t="s">
        <v>98</v>
      </c>
      <c r="I246" s="83">
        <v>2000.0</v>
      </c>
      <c r="J246" s="35"/>
      <c r="K246" s="34"/>
      <c r="L246" s="78"/>
      <c r="M246" s="79"/>
      <c r="N246" s="10"/>
      <c r="O246" s="10"/>
      <c r="P246" s="48">
        <f t="shared" si="13"/>
        <v>2000</v>
      </c>
      <c r="Q246" s="37" t="str">
        <f t="shared" si="14"/>
        <v> juan manuel leon</v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84">
        <v>44700.0</v>
      </c>
      <c r="H247" s="55" t="s">
        <v>49</v>
      </c>
      <c r="I247" s="83">
        <v>50137.5</v>
      </c>
      <c r="J247" s="35"/>
      <c r="K247" s="34"/>
      <c r="L247" s="78"/>
      <c r="M247" s="79"/>
      <c r="N247" s="10"/>
      <c r="O247" s="10"/>
      <c r="P247" s="48" t="str">
        <f t="shared" si="13"/>
        <v/>
      </c>
      <c r="Q247" s="37" t="str">
        <f t="shared" si="14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55" t="s">
        <v>52</v>
      </c>
      <c r="I248" s="83">
        <v>11291.5</v>
      </c>
      <c r="J248" s="35"/>
      <c r="K248" s="34"/>
      <c r="L248" s="78"/>
      <c r="M248" s="79"/>
      <c r="N248" s="10"/>
      <c r="O248" s="10"/>
      <c r="P248" s="48" t="str">
        <f t="shared" si="13"/>
        <v/>
      </c>
      <c r="Q248" s="37" t="str">
        <f t="shared" si="14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44"/>
      <c r="H249" s="55" t="s">
        <v>122</v>
      </c>
      <c r="I249" s="83">
        <v>2250.0</v>
      </c>
      <c r="J249" s="35"/>
      <c r="K249" s="34"/>
      <c r="L249" s="78"/>
      <c r="M249" s="79"/>
      <c r="N249" s="63"/>
      <c r="O249" s="63"/>
      <c r="P249" s="48" t="str">
        <f t="shared" si="13"/>
        <v/>
      </c>
      <c r="Q249" s="37" t="str">
        <f t="shared" si="14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55" t="s">
        <v>51</v>
      </c>
      <c r="I250" s="83">
        <v>7070.0</v>
      </c>
      <c r="J250" s="35"/>
      <c r="K250" s="34"/>
      <c r="L250" s="78"/>
      <c r="M250" s="79"/>
      <c r="N250" s="10"/>
      <c r="O250" s="10"/>
      <c r="P250" s="48" t="str">
        <f t="shared" si="13"/>
        <v/>
      </c>
      <c r="Q250" s="37" t="str">
        <f t="shared" si="14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55" t="s">
        <v>65</v>
      </c>
      <c r="I251" s="83">
        <v>77574.0</v>
      </c>
      <c r="J251" s="35"/>
      <c r="K251" s="34"/>
      <c r="L251" s="78"/>
      <c r="M251" s="79"/>
      <c r="N251" s="10"/>
      <c r="O251" s="10"/>
      <c r="P251" s="48" t="str">
        <f t="shared" si="13"/>
        <v/>
      </c>
      <c r="Q251" s="37" t="str">
        <f t="shared" si="14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84">
        <v>44700.0</v>
      </c>
      <c r="H252" s="55" t="s">
        <v>128</v>
      </c>
      <c r="I252" s="83">
        <v>2280.0</v>
      </c>
      <c r="J252" s="35"/>
      <c r="K252" s="34"/>
      <c r="L252" s="78"/>
      <c r="M252" s="79"/>
      <c r="N252" s="10"/>
      <c r="O252" s="10"/>
      <c r="P252" s="48" t="str">
        <f t="shared" si="13"/>
        <v/>
      </c>
      <c r="Q252" s="37" t="str">
        <f t="shared" si="14"/>
        <v/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55" t="s">
        <v>156</v>
      </c>
      <c r="I253" s="83">
        <v>3000.0</v>
      </c>
      <c r="J253" s="35"/>
      <c r="K253" s="34"/>
      <c r="L253" s="78"/>
      <c r="M253" s="79"/>
      <c r="N253" s="10"/>
      <c r="O253" s="10"/>
      <c r="P253" s="48">
        <f t="shared" si="13"/>
        <v>3000</v>
      </c>
      <c r="Q253" s="37" t="str">
        <f t="shared" si="14"/>
        <v> amarral jose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55" t="s">
        <v>157</v>
      </c>
      <c r="I254" s="83">
        <v>40.0</v>
      </c>
      <c r="J254" s="35"/>
      <c r="K254" s="34"/>
      <c r="L254" s="78"/>
      <c r="M254" s="79"/>
      <c r="N254" s="10"/>
      <c r="O254" s="10"/>
      <c r="P254" s="48" t="str">
        <f t="shared" si="13"/>
        <v/>
      </c>
      <c r="Q254" s="37" t="str">
        <f t="shared" si="14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55" t="s">
        <v>57</v>
      </c>
      <c r="I255" s="83">
        <v>2000.0</v>
      </c>
      <c r="J255" s="35"/>
      <c r="K255" s="34"/>
      <c r="L255" s="78"/>
      <c r="M255" s="79"/>
      <c r="N255" s="63"/>
      <c r="O255" s="10"/>
      <c r="P255" s="48">
        <f t="shared" si="13"/>
        <v>2000</v>
      </c>
      <c r="Q255" s="37" t="str">
        <f t="shared" si="14"/>
        <v> carlos reyes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55" t="s">
        <v>138</v>
      </c>
      <c r="I256" s="83">
        <v>500.0</v>
      </c>
      <c r="J256" s="35"/>
      <c r="K256" s="34"/>
      <c r="L256" s="78"/>
      <c r="M256" s="79"/>
      <c r="N256" s="10"/>
      <c r="O256" s="10"/>
      <c r="P256" s="48">
        <f t="shared" si="13"/>
        <v>500</v>
      </c>
      <c r="Q256" s="37" t="str">
        <f t="shared" si="14"/>
        <v> alejandra garcia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106" t="s">
        <v>74</v>
      </c>
      <c r="I257" s="165">
        <v>2500.0</v>
      </c>
      <c r="J257" s="125"/>
      <c r="K257" s="126"/>
      <c r="L257" s="78"/>
      <c r="M257" s="79"/>
      <c r="N257" s="10"/>
      <c r="O257" s="10"/>
      <c r="P257" s="48" t="str">
        <f t="shared" si="13"/>
        <v/>
      </c>
      <c r="Q257" s="37" t="str">
        <f t="shared" si="14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55" t="s">
        <v>131</v>
      </c>
      <c r="I258" s="83">
        <v>2000.0</v>
      </c>
      <c r="J258" s="35"/>
      <c r="K258" s="34"/>
      <c r="L258" s="78"/>
      <c r="M258" s="79"/>
      <c r="N258" s="10"/>
      <c r="O258" s="10"/>
      <c r="P258" s="48">
        <f t="shared" si="13"/>
        <v>2000</v>
      </c>
      <c r="Q258" s="37" t="str">
        <f t="shared" si="14"/>
        <v> hugo sahakian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44"/>
      <c r="H259" s="55" t="s">
        <v>98</v>
      </c>
      <c r="I259" s="83">
        <v>2000.0</v>
      </c>
      <c r="J259" s="35"/>
      <c r="K259" s="34"/>
      <c r="L259" s="78"/>
      <c r="M259" s="79"/>
      <c r="N259" s="10"/>
      <c r="O259" s="10"/>
      <c r="P259" s="48">
        <f t="shared" si="13"/>
        <v>2000</v>
      </c>
      <c r="Q259" s="37" t="str">
        <f t="shared" si="14"/>
        <v> juan manuel leon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84">
        <v>44701.0</v>
      </c>
      <c r="H260" s="55" t="s">
        <v>53</v>
      </c>
      <c r="I260" s="83">
        <v>40150.0</v>
      </c>
      <c r="J260" s="35"/>
      <c r="K260" s="34"/>
      <c r="L260" s="78"/>
      <c r="M260" s="79"/>
      <c r="N260" s="10"/>
      <c r="O260" s="10"/>
      <c r="P260" s="48" t="str">
        <f t="shared" si="13"/>
        <v/>
      </c>
      <c r="Q260" s="37" t="str">
        <f t="shared" si="14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55" t="s">
        <v>49</v>
      </c>
      <c r="I261" s="83">
        <v>18557.0</v>
      </c>
      <c r="J261" s="35"/>
      <c r="K261" s="34"/>
      <c r="L261" s="78"/>
      <c r="M261" s="79"/>
      <c r="N261" s="10"/>
      <c r="O261" s="10"/>
      <c r="P261" s="48" t="str">
        <f t="shared" si="13"/>
        <v/>
      </c>
      <c r="Q261" s="37" t="str">
        <f t="shared" si="14"/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55" t="s">
        <v>83</v>
      </c>
      <c r="I262" s="83">
        <v>18550.0</v>
      </c>
      <c r="J262" s="35"/>
      <c r="K262" s="34"/>
      <c r="L262" s="78"/>
      <c r="M262" s="79"/>
      <c r="N262" s="10"/>
      <c r="O262" s="10"/>
      <c r="P262" s="48" t="str">
        <f t="shared" si="13"/>
        <v/>
      </c>
      <c r="Q262" s="37" t="str">
        <f t="shared" si="14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55" t="s">
        <v>50</v>
      </c>
      <c r="I263" s="83">
        <v>16200.0</v>
      </c>
      <c r="J263" s="35"/>
      <c r="K263" s="34"/>
      <c r="L263" s="78"/>
      <c r="M263" s="79"/>
      <c r="N263" s="10"/>
      <c r="O263" s="10"/>
      <c r="P263" s="48" t="str">
        <f t="shared" si="13"/>
        <v/>
      </c>
      <c r="Q263" s="37" t="str">
        <f t="shared" si="14"/>
        <v/>
      </c>
      <c r="R263" s="11">
        <v>53300.0</v>
      </c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55" t="s">
        <v>51</v>
      </c>
      <c r="I264" s="83">
        <v>19940.0</v>
      </c>
      <c r="J264" s="35"/>
      <c r="K264" s="34"/>
      <c r="L264" s="78"/>
      <c r="M264" s="79"/>
      <c r="N264" s="10"/>
      <c r="O264" s="10"/>
      <c r="P264" s="48" t="str">
        <f t="shared" si="13"/>
        <v/>
      </c>
      <c r="Q264" s="37" t="str">
        <f t="shared" si="14"/>
        <v/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55" t="s">
        <v>120</v>
      </c>
      <c r="I265" s="83">
        <v>4285.0</v>
      </c>
      <c r="J265" s="35"/>
      <c r="K265" s="34"/>
      <c r="L265" s="78"/>
      <c r="M265" s="102"/>
      <c r="N265" s="63"/>
      <c r="O265" s="10"/>
      <c r="P265" s="48" t="str">
        <f t="shared" si="13"/>
        <v/>
      </c>
      <c r="Q265" s="37" t="str">
        <f t="shared" si="14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55" t="s">
        <v>65</v>
      </c>
      <c r="I266" s="83">
        <v>104608.0</v>
      </c>
      <c r="J266" s="35"/>
      <c r="K266" s="34"/>
      <c r="L266" s="78"/>
      <c r="M266" s="79"/>
      <c r="N266" s="10"/>
      <c r="O266" s="10"/>
      <c r="P266" s="48" t="str">
        <f t="shared" si="13"/>
        <v/>
      </c>
      <c r="Q266" s="37" t="str">
        <f t="shared" si="14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55" t="s">
        <v>133</v>
      </c>
      <c r="I267" s="83">
        <v>33099.04</v>
      </c>
      <c r="J267" s="35"/>
      <c r="K267" s="34"/>
      <c r="L267" s="78"/>
      <c r="M267" s="79"/>
      <c r="N267" s="10"/>
      <c r="O267" s="10"/>
      <c r="P267" s="48" t="str">
        <f t="shared" si="13"/>
        <v/>
      </c>
      <c r="Q267" s="37" t="str">
        <f t="shared" si="14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84">
        <v>44700.0</v>
      </c>
      <c r="H268" s="55" t="s">
        <v>63</v>
      </c>
      <c r="I268" s="35"/>
      <c r="J268" s="35"/>
      <c r="K268" s="34"/>
      <c r="L268" s="147"/>
      <c r="M268" s="79"/>
      <c r="N268" s="10"/>
      <c r="O268" s="10"/>
      <c r="P268" s="48" t="str">
        <f t="shared" si="13"/>
        <v/>
      </c>
      <c r="Q268" s="37" t="str">
        <f t="shared" si="14"/>
        <v/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44"/>
      <c r="H269" s="55" t="s">
        <v>58</v>
      </c>
      <c r="I269" s="83">
        <v>7000.0</v>
      </c>
      <c r="J269" s="35"/>
      <c r="K269" s="34"/>
      <c r="L269" s="78"/>
      <c r="M269" s="79"/>
      <c r="N269" s="10"/>
      <c r="O269" s="10"/>
      <c r="P269" s="48">
        <f t="shared" si="13"/>
        <v>7000</v>
      </c>
      <c r="Q269" s="37" t="str">
        <f t="shared" si="14"/>
        <v> lore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84">
        <v>44701.0</v>
      </c>
      <c r="H270" s="55" t="s">
        <v>157</v>
      </c>
      <c r="I270" s="83">
        <v>390.0</v>
      </c>
      <c r="J270" s="35"/>
      <c r="K270" s="34"/>
      <c r="L270" s="78"/>
      <c r="M270" s="79"/>
      <c r="N270" s="10"/>
      <c r="O270" s="10"/>
      <c r="P270" s="48" t="str">
        <f t="shared" si="13"/>
        <v/>
      </c>
      <c r="Q270" s="37" t="str">
        <f t="shared" si="14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55" t="s">
        <v>147</v>
      </c>
      <c r="I271" s="83">
        <v>3000.0</v>
      </c>
      <c r="J271" s="35"/>
      <c r="K271" s="34"/>
      <c r="L271" s="78"/>
      <c r="M271" s="79"/>
      <c r="N271" s="10"/>
      <c r="O271" s="10"/>
      <c r="P271" s="48">
        <f t="shared" si="13"/>
        <v>3000</v>
      </c>
      <c r="Q271" s="37" t="str">
        <f t="shared" si="14"/>
        <v> julio jaime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55" t="s">
        <v>158</v>
      </c>
      <c r="I272" s="83">
        <v>3000.0</v>
      </c>
      <c r="J272" s="35"/>
      <c r="K272" s="34"/>
      <c r="L272" s="78"/>
      <c r="M272" s="79"/>
      <c r="N272" s="10"/>
      <c r="O272" s="10"/>
      <c r="P272" s="48">
        <f t="shared" si="13"/>
        <v>3000</v>
      </c>
      <c r="Q272" s="37" t="str">
        <f t="shared" si="14"/>
        <v> rodrigo monteagudo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55" t="s">
        <v>34</v>
      </c>
      <c r="I273" s="83">
        <v>2000.0</v>
      </c>
      <c r="J273" s="35"/>
      <c r="K273" s="34"/>
      <c r="L273" s="78"/>
      <c r="M273" s="79"/>
      <c r="N273" s="10"/>
      <c r="O273" s="10"/>
      <c r="P273" s="48">
        <f t="shared" si="13"/>
        <v>2000</v>
      </c>
      <c r="Q273" s="37" t="str">
        <f t="shared" si="14"/>
        <v> osvaldo peruzzi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55" t="s">
        <v>80</v>
      </c>
      <c r="I274" s="83">
        <v>3000.0</v>
      </c>
      <c r="J274" s="35"/>
      <c r="K274" s="34"/>
      <c r="L274" s="78"/>
      <c r="M274" s="79"/>
      <c r="N274" s="10"/>
      <c r="O274" s="10"/>
      <c r="P274" s="48">
        <f t="shared" si="13"/>
        <v>3000</v>
      </c>
      <c r="Q274" s="37" t="str">
        <f t="shared" si="14"/>
        <v> martin acevedo</v>
      </c>
      <c r="R274" s="11">
        <v>44200.0</v>
      </c>
      <c r="S274" s="11" t="s">
        <v>159</v>
      </c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55" t="s">
        <v>160</v>
      </c>
      <c r="I275" s="83">
        <v>500.0</v>
      </c>
      <c r="J275" s="35"/>
      <c r="K275" s="34"/>
      <c r="L275" s="78"/>
      <c r="M275" s="79"/>
      <c r="N275" s="10"/>
      <c r="O275" s="10"/>
      <c r="P275" s="48">
        <f t="shared" si="13"/>
        <v>500</v>
      </c>
      <c r="Q275" s="37" t="str">
        <f t="shared" si="14"/>
        <v> jorge carril</v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44"/>
      <c r="H276" s="55" t="s">
        <v>138</v>
      </c>
      <c r="I276" s="83">
        <v>3000.0</v>
      </c>
      <c r="J276" s="35"/>
      <c r="K276" s="34"/>
      <c r="L276" s="78"/>
      <c r="M276" s="79"/>
      <c r="N276" s="10"/>
      <c r="O276" s="10"/>
      <c r="P276" s="48">
        <f t="shared" si="13"/>
        <v>3000</v>
      </c>
      <c r="Q276" s="37" t="str">
        <f t="shared" si="14"/>
        <v> alejandra garcia</v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55" t="s">
        <v>161</v>
      </c>
      <c r="I277" s="83">
        <v>1500.0</v>
      </c>
      <c r="J277" s="35"/>
      <c r="K277" s="34"/>
      <c r="L277" s="78"/>
      <c r="M277" s="79"/>
      <c r="N277" s="10"/>
      <c r="O277" s="10"/>
      <c r="P277" s="48" t="str">
        <f t="shared" si="13"/>
        <v/>
      </c>
      <c r="Q277" s="37" t="str">
        <f t="shared" si="14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55" t="s">
        <v>140</v>
      </c>
      <c r="I278" s="83">
        <v>2000.0</v>
      </c>
      <c r="J278" s="35"/>
      <c r="K278" s="34"/>
      <c r="L278" s="78"/>
      <c r="M278" s="79"/>
      <c r="N278" s="10"/>
      <c r="O278" s="10"/>
      <c r="P278" s="48">
        <f t="shared" si="13"/>
        <v>2000</v>
      </c>
      <c r="Q278" s="37" t="str">
        <f t="shared" si="14"/>
        <v> juan cruz vidal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55" t="s">
        <v>162</v>
      </c>
      <c r="I279" s="83">
        <v>3000.0</v>
      </c>
      <c r="J279" s="35"/>
      <c r="K279" s="34"/>
      <c r="L279" s="78"/>
      <c r="M279" s="79"/>
      <c r="N279" s="10"/>
      <c r="O279" s="10"/>
      <c r="P279" s="48">
        <f t="shared" si="13"/>
        <v>3000</v>
      </c>
      <c r="Q279" s="37" t="str">
        <f t="shared" si="14"/>
        <v> ramon quiroz</v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55" t="s">
        <v>61</v>
      </c>
      <c r="I280" s="83">
        <v>10000.0</v>
      </c>
      <c r="J280" s="35"/>
      <c r="K280" s="34"/>
      <c r="L280" s="78"/>
      <c r="M280" s="79"/>
      <c r="N280" s="10"/>
      <c r="O280" s="10"/>
      <c r="P280" s="48">
        <f t="shared" si="13"/>
        <v>10000</v>
      </c>
      <c r="Q280" s="37" t="str">
        <f t="shared" si="14"/>
        <v> emilio avalos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55" t="s">
        <v>95</v>
      </c>
      <c r="I281" s="83">
        <v>2000.0</v>
      </c>
      <c r="J281" s="35"/>
      <c r="K281" s="34"/>
      <c r="L281" s="78"/>
      <c r="M281" s="79"/>
      <c r="N281" s="10"/>
      <c r="O281" s="10"/>
      <c r="P281" s="48">
        <f t="shared" si="13"/>
        <v>2000</v>
      </c>
      <c r="Q281" s="37" t="str">
        <f t="shared" si="14"/>
        <v> tomas corradiño</v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167"/>
      <c r="H282" s="55" t="s">
        <v>131</v>
      </c>
      <c r="I282" s="83">
        <v>2000.0</v>
      </c>
      <c r="J282" s="35"/>
      <c r="K282" s="34"/>
      <c r="L282" s="78"/>
      <c r="M282" s="79"/>
      <c r="N282" s="10"/>
      <c r="O282" s="10"/>
      <c r="P282" s="48">
        <f t="shared" si="13"/>
        <v>2000</v>
      </c>
      <c r="Q282" s="37" t="str">
        <f t="shared" si="14"/>
        <v> hugo sahakian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84"/>
      <c r="H283" s="55" t="s">
        <v>63</v>
      </c>
      <c r="I283" s="83"/>
      <c r="J283" s="35"/>
      <c r="K283" s="34"/>
      <c r="L283" s="147"/>
      <c r="M283" s="79"/>
      <c r="N283" s="10"/>
      <c r="O283" s="10"/>
      <c r="P283" s="48" t="str">
        <f t="shared" si="13"/>
        <v/>
      </c>
      <c r="Q283" s="37" t="str">
        <f t="shared" si="14"/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84">
        <v>44613.0</v>
      </c>
      <c r="H284" s="55" t="s">
        <v>95</v>
      </c>
      <c r="I284" s="83">
        <v>2500.0</v>
      </c>
      <c r="J284" s="35"/>
      <c r="K284" s="34"/>
      <c r="L284" s="78"/>
      <c r="M284" s="79"/>
      <c r="N284" s="10"/>
      <c r="O284" s="10"/>
      <c r="P284" s="48">
        <f t="shared" si="13"/>
        <v>2500</v>
      </c>
      <c r="Q284" s="37" t="str">
        <f t="shared" si="14"/>
        <v> tomas corradiño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55" t="s">
        <v>34</v>
      </c>
      <c r="I285" s="83">
        <v>10000.0</v>
      </c>
      <c r="J285" s="35"/>
      <c r="K285" s="34"/>
      <c r="L285" s="78"/>
      <c r="M285" s="79"/>
      <c r="N285" s="10"/>
      <c r="O285" s="10"/>
      <c r="P285" s="48">
        <f t="shared" si="13"/>
        <v>10000</v>
      </c>
      <c r="Q285" s="37" t="str">
        <f t="shared" si="14"/>
        <v> osvaldo peruzzi</v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55" t="s">
        <v>140</v>
      </c>
      <c r="I286" s="83">
        <v>2000.0</v>
      </c>
      <c r="J286" s="35"/>
      <c r="K286" s="34"/>
      <c r="L286" s="78"/>
      <c r="M286" s="79"/>
      <c r="N286" s="10"/>
      <c r="O286" s="10"/>
      <c r="P286" s="48">
        <f t="shared" si="13"/>
        <v>2000</v>
      </c>
      <c r="Q286" s="37" t="str">
        <f t="shared" si="14"/>
        <v> juan cruz vidal</v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55" t="s">
        <v>150</v>
      </c>
      <c r="I287" s="83">
        <v>3895.0</v>
      </c>
      <c r="J287" s="35"/>
      <c r="K287" s="34"/>
      <c r="L287" s="78"/>
      <c r="M287" s="79"/>
      <c r="N287" s="63"/>
      <c r="O287" s="10"/>
      <c r="P287" s="48" t="str">
        <f t="shared" si="13"/>
        <v/>
      </c>
      <c r="Q287" s="37" t="str">
        <f t="shared" si="14"/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84">
        <v>44703.0</v>
      </c>
      <c r="H288" s="55" t="s">
        <v>163</v>
      </c>
      <c r="I288" s="83">
        <v>240.0</v>
      </c>
      <c r="J288" s="35"/>
      <c r="K288" s="34"/>
      <c r="L288" s="78"/>
      <c r="M288" s="79"/>
      <c r="N288" s="10"/>
      <c r="O288" s="10"/>
      <c r="P288" s="48" t="str">
        <f t="shared" si="13"/>
        <v/>
      </c>
      <c r="Q288" s="37" t="str">
        <f t="shared" si="14"/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/>
      <c r="F289" s="43"/>
      <c r="G289" s="44"/>
      <c r="H289" s="55" t="s">
        <v>131</v>
      </c>
      <c r="I289" s="83">
        <v>3000.0</v>
      </c>
      <c r="J289" s="35"/>
      <c r="K289" s="34"/>
      <c r="L289" s="78"/>
      <c r="M289" s="79"/>
      <c r="N289" s="10"/>
      <c r="O289" s="10"/>
      <c r="P289" s="48">
        <f t="shared" si="13"/>
        <v>3000</v>
      </c>
      <c r="Q289" s="37" t="str">
        <f t="shared" si="14"/>
        <v> hugo sahakian</v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55" t="s">
        <v>156</v>
      </c>
      <c r="I290" s="83">
        <v>3000.0</v>
      </c>
      <c r="J290" s="35"/>
      <c r="K290" s="34"/>
      <c r="L290" s="78"/>
      <c r="M290" s="79"/>
      <c r="N290" s="10"/>
      <c r="O290" s="63"/>
      <c r="P290" s="48">
        <f t="shared" si="13"/>
        <v>3000</v>
      </c>
      <c r="Q290" s="37" t="str">
        <f t="shared" si="14"/>
        <v> amarral jose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55" t="s">
        <v>164</v>
      </c>
      <c r="I291" s="83">
        <v>950.0</v>
      </c>
      <c r="J291" s="35"/>
      <c r="K291" s="34"/>
      <c r="L291" s="78"/>
      <c r="M291" s="79"/>
      <c r="N291" s="10"/>
      <c r="O291" s="10"/>
      <c r="P291" s="48" t="str">
        <f t="shared" si="13"/>
        <v/>
      </c>
      <c r="Q291" s="37" t="str">
        <f t="shared" si="14"/>
        <v/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55" t="s">
        <v>165</v>
      </c>
      <c r="I292" s="83">
        <v>300.0</v>
      </c>
      <c r="J292" s="35"/>
      <c r="K292" s="34"/>
      <c r="L292" s="78"/>
      <c r="M292" s="79"/>
      <c r="N292" s="10"/>
      <c r="O292" s="10"/>
      <c r="P292" s="48" t="str">
        <f t="shared" si="13"/>
        <v/>
      </c>
      <c r="Q292" s="37" t="str">
        <f t="shared" si="14"/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84">
        <v>44701.0</v>
      </c>
      <c r="H293" s="55" t="s">
        <v>65</v>
      </c>
      <c r="I293" s="83">
        <v>140036.0</v>
      </c>
      <c r="J293" s="35"/>
      <c r="K293" s="34"/>
      <c r="L293" s="78"/>
      <c r="M293" s="79"/>
      <c r="N293" s="10"/>
      <c r="O293" s="10"/>
      <c r="P293" s="48" t="str">
        <f t="shared" si="13"/>
        <v/>
      </c>
      <c r="Q293" s="37" t="str">
        <f t="shared" si="14"/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84">
        <v>44702.0</v>
      </c>
      <c r="H294" s="55" t="s">
        <v>101</v>
      </c>
      <c r="I294" s="83">
        <v>31134.0</v>
      </c>
      <c r="J294" s="35"/>
      <c r="K294" s="34"/>
      <c r="L294" s="78"/>
      <c r="M294" s="79"/>
      <c r="N294" s="63"/>
      <c r="O294" s="10"/>
      <c r="P294" s="48" t="str">
        <f t="shared" si="13"/>
        <v/>
      </c>
      <c r="Q294" s="37" t="str">
        <f t="shared" si="14"/>
        <v/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55"/>
      <c r="H295" s="55" t="s">
        <v>51</v>
      </c>
      <c r="I295" s="83">
        <v>23290.0</v>
      </c>
      <c r="J295" s="35"/>
      <c r="K295" s="34"/>
      <c r="L295" s="78"/>
      <c r="M295" s="79"/>
      <c r="N295" s="10"/>
      <c r="O295" s="10"/>
      <c r="P295" s="48" t="str">
        <f t="shared" si="13"/>
        <v/>
      </c>
      <c r="Q295" s="37" t="str">
        <f t="shared" si="14"/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84">
        <v>44704.0</v>
      </c>
      <c r="H296" s="55" t="s">
        <v>49</v>
      </c>
      <c r="I296" s="83">
        <v>30204.5</v>
      </c>
      <c r="J296" s="35"/>
      <c r="K296" s="34"/>
      <c r="L296" s="78"/>
      <c r="M296" s="79"/>
      <c r="N296" s="63"/>
      <c r="O296" s="10"/>
      <c r="P296" s="48" t="str">
        <f t="shared" si="13"/>
        <v/>
      </c>
      <c r="Q296" s="37" t="str">
        <f t="shared" si="14"/>
        <v/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55" t="s">
        <v>51</v>
      </c>
      <c r="I297" s="83">
        <v>6100.0</v>
      </c>
      <c r="J297" s="35"/>
      <c r="K297" s="34"/>
      <c r="L297" s="78"/>
      <c r="M297" s="79"/>
      <c r="N297" s="10"/>
      <c r="O297" s="10"/>
      <c r="P297" s="48" t="str">
        <f t="shared" si="13"/>
        <v/>
      </c>
      <c r="Q297" s="37" t="str">
        <f t="shared" si="14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44"/>
      <c r="H298" s="55" t="s">
        <v>50</v>
      </c>
      <c r="I298" s="83">
        <v>14230.0</v>
      </c>
      <c r="J298" s="35"/>
      <c r="K298" s="34"/>
      <c r="L298" s="78"/>
      <c r="M298" s="79"/>
      <c r="N298" s="10"/>
      <c r="O298" s="10"/>
      <c r="P298" s="48" t="str">
        <f t="shared" si="13"/>
        <v/>
      </c>
      <c r="Q298" s="37" t="str">
        <f t="shared" si="14"/>
        <v/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55" t="s">
        <v>52</v>
      </c>
      <c r="I299" s="83">
        <v>7657.0</v>
      </c>
      <c r="J299" s="35"/>
      <c r="K299" s="34"/>
      <c r="L299" s="78"/>
      <c r="M299" s="79"/>
      <c r="N299" s="10"/>
      <c r="O299" s="10"/>
      <c r="P299" s="48" t="str">
        <f t="shared" si="13"/>
        <v/>
      </c>
      <c r="Q299" s="37" t="str">
        <f t="shared" si="14"/>
        <v/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84">
        <v>44704.0</v>
      </c>
      <c r="H300" s="55" t="s">
        <v>110</v>
      </c>
      <c r="I300" s="83">
        <v>500000.0</v>
      </c>
      <c r="J300" s="35"/>
      <c r="K300" s="34"/>
      <c r="L300" s="78"/>
      <c r="M300" s="79"/>
      <c r="N300" s="10"/>
      <c r="O300" s="10"/>
      <c r="P300" s="48" t="str">
        <f t="shared" si="13"/>
        <v/>
      </c>
      <c r="Q300" s="37" t="str">
        <f t="shared" si="14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55" t="s">
        <v>54</v>
      </c>
      <c r="I301" s="83">
        <v>362128.6</v>
      </c>
      <c r="J301" s="35"/>
      <c r="K301" s="34"/>
      <c r="L301" s="78"/>
      <c r="M301" s="79"/>
      <c r="N301" s="10"/>
      <c r="O301" s="10"/>
      <c r="P301" s="48" t="str">
        <f t="shared" si="13"/>
        <v/>
      </c>
      <c r="Q301" s="37" t="str">
        <f t="shared" si="14"/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55" t="s">
        <v>53</v>
      </c>
      <c r="I302" s="83">
        <v>40000.0</v>
      </c>
      <c r="J302" s="35"/>
      <c r="K302" s="34"/>
      <c r="L302" s="78"/>
      <c r="M302" s="79"/>
      <c r="N302" s="10"/>
      <c r="O302" s="10"/>
      <c r="P302" s="48" t="str">
        <f t="shared" si="13"/>
        <v/>
      </c>
      <c r="Q302" s="37" t="str">
        <f t="shared" si="14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84"/>
      <c r="H303" s="55" t="s">
        <v>166</v>
      </c>
      <c r="I303" s="83"/>
      <c r="J303" s="35"/>
      <c r="K303" s="34"/>
      <c r="L303" s="208">
        <v>378300.0</v>
      </c>
      <c r="M303" s="79"/>
      <c r="N303" s="10"/>
      <c r="O303" s="10"/>
      <c r="P303" s="48"/>
      <c r="Q303" s="37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84">
        <v>44704.0</v>
      </c>
      <c r="H304" s="55" t="s">
        <v>57</v>
      </c>
      <c r="I304" s="83">
        <v>2000.0</v>
      </c>
      <c r="J304" s="35"/>
      <c r="K304" s="34"/>
      <c r="L304" s="78"/>
      <c r="M304" s="79"/>
      <c r="N304" s="10"/>
      <c r="O304" s="10"/>
      <c r="P304" s="48">
        <f t="shared" ref="P304:P335" si="15">IF(COUNTIF(H304,"*vale*"),I304,"")</f>
        <v>2000</v>
      </c>
      <c r="Q304" s="37" t="str">
        <f t="shared" ref="Q304:Q482" si="16">IF(COUNTIF(H304,"*vale*"),MID(H304,5,70),"")</f>
        <v> carlos reyes</v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55" t="s">
        <v>167</v>
      </c>
      <c r="I305" s="83">
        <v>2000.0</v>
      </c>
      <c r="J305" s="35"/>
      <c r="K305" s="34"/>
      <c r="L305" s="78"/>
      <c r="M305" s="79"/>
      <c r="N305" s="10"/>
      <c r="O305" s="10"/>
      <c r="P305" s="48" t="str">
        <f t="shared" si="15"/>
        <v/>
      </c>
      <c r="Q305" s="37" t="str">
        <f t="shared" si="16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209"/>
      <c r="H306" s="55" t="s">
        <v>168</v>
      </c>
      <c r="I306" s="83">
        <v>2500.0</v>
      </c>
      <c r="J306" s="35"/>
      <c r="K306" s="34"/>
      <c r="L306" s="78"/>
      <c r="M306" s="79"/>
      <c r="N306" s="10"/>
      <c r="O306" s="10"/>
      <c r="P306" s="48" t="str">
        <f t="shared" si="15"/>
        <v/>
      </c>
      <c r="Q306" s="37" t="str">
        <f t="shared" si="16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55" t="s">
        <v>169</v>
      </c>
      <c r="I307" s="83">
        <v>2500.0</v>
      </c>
      <c r="J307" s="35"/>
      <c r="K307" s="34"/>
      <c r="L307" s="78"/>
      <c r="M307" s="79"/>
      <c r="N307" s="10"/>
      <c r="O307" s="10"/>
      <c r="P307" s="48">
        <f t="shared" si="15"/>
        <v>2500</v>
      </c>
      <c r="Q307" s="37" t="str">
        <f t="shared" si="16"/>
        <v> german levy castil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55" t="s">
        <v>98</v>
      </c>
      <c r="I308" s="83">
        <v>1000.0</v>
      </c>
      <c r="J308" s="35"/>
      <c r="K308" s="34"/>
      <c r="L308" s="78"/>
      <c r="M308" s="79"/>
      <c r="N308" s="10"/>
      <c r="O308" s="10"/>
      <c r="P308" s="48">
        <f t="shared" si="15"/>
        <v>1000</v>
      </c>
      <c r="Q308" s="37" t="str">
        <f t="shared" si="16"/>
        <v> juan manuel leon</v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55" t="s">
        <v>95</v>
      </c>
      <c r="I309" s="83">
        <v>1500.0</v>
      </c>
      <c r="J309" s="35"/>
      <c r="K309" s="34"/>
      <c r="L309" s="78"/>
      <c r="M309" s="79"/>
      <c r="N309" s="10"/>
      <c r="O309" s="10"/>
      <c r="P309" s="48">
        <f t="shared" si="15"/>
        <v>1500</v>
      </c>
      <c r="Q309" s="37" t="str">
        <f t="shared" si="16"/>
        <v> tomas corradiño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84"/>
      <c r="H310" s="55" t="s">
        <v>63</v>
      </c>
      <c r="I310" s="35"/>
      <c r="J310" s="35"/>
      <c r="K310" s="34"/>
      <c r="L310" s="147">
        <v>52000.0</v>
      </c>
      <c r="M310" s="79"/>
      <c r="N310" s="10"/>
      <c r="O310" s="10"/>
      <c r="P310" s="48" t="str">
        <f t="shared" si="15"/>
        <v/>
      </c>
      <c r="Q310" s="37" t="str">
        <f t="shared" si="16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84">
        <v>44705.0</v>
      </c>
      <c r="H311" s="55" t="s">
        <v>170</v>
      </c>
      <c r="I311" s="83">
        <v>5400.0</v>
      </c>
      <c r="J311" s="35"/>
      <c r="K311" s="34"/>
      <c r="L311" s="78"/>
      <c r="M311" s="79"/>
      <c r="N311" s="10"/>
      <c r="O311" s="10"/>
      <c r="P311" s="48" t="str">
        <f t="shared" si="15"/>
        <v/>
      </c>
      <c r="Q311" s="37" t="str">
        <f t="shared" si="16"/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55" t="s">
        <v>52</v>
      </c>
      <c r="I312" s="83">
        <v>10973.0</v>
      </c>
      <c r="J312" s="35"/>
      <c r="K312" s="34"/>
      <c r="L312" s="78"/>
      <c r="M312" s="79"/>
      <c r="N312" s="10"/>
      <c r="O312" s="10"/>
      <c r="P312" s="48" t="str">
        <f t="shared" si="15"/>
        <v/>
      </c>
      <c r="Q312" s="37" t="str">
        <f t="shared" si="16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55" t="s">
        <v>171</v>
      </c>
      <c r="I313" s="83">
        <v>55218.43</v>
      </c>
      <c r="J313" s="35"/>
      <c r="K313" s="34"/>
      <c r="L313" s="78"/>
      <c r="M313" s="79"/>
      <c r="N313" s="10"/>
      <c r="O313" s="10"/>
      <c r="P313" s="48" t="str">
        <f t="shared" si="15"/>
        <v/>
      </c>
      <c r="Q313" s="37" t="str">
        <f t="shared" si="16"/>
        <v/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55" t="s">
        <v>77</v>
      </c>
      <c r="I314" s="83">
        <v>1760.0</v>
      </c>
      <c r="J314" s="35"/>
      <c r="K314" s="34"/>
      <c r="L314" s="78"/>
      <c r="M314" s="79"/>
      <c r="N314" s="10"/>
      <c r="O314" s="10"/>
      <c r="P314" s="48" t="str">
        <f t="shared" si="15"/>
        <v/>
      </c>
      <c r="Q314" s="37" t="str">
        <f t="shared" si="16"/>
        <v/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44"/>
      <c r="H315" s="55" t="s">
        <v>66</v>
      </c>
      <c r="I315" s="83">
        <v>5400.0</v>
      </c>
      <c r="J315" s="35"/>
      <c r="K315" s="34"/>
      <c r="L315" s="78"/>
      <c r="M315" s="79"/>
      <c r="N315" s="10"/>
      <c r="O315" s="10"/>
      <c r="P315" s="48" t="str">
        <f t="shared" si="15"/>
        <v/>
      </c>
      <c r="Q315" s="37" t="str">
        <f t="shared" si="16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105"/>
      <c r="H316" s="106" t="s">
        <v>51</v>
      </c>
      <c r="I316" s="165">
        <v>2100.0</v>
      </c>
      <c r="J316" s="125"/>
      <c r="K316" s="126"/>
      <c r="L316" s="78"/>
      <c r="M316" s="79"/>
      <c r="N316" s="10"/>
      <c r="O316" s="10"/>
      <c r="P316" s="48" t="str">
        <f t="shared" si="15"/>
        <v/>
      </c>
      <c r="Q316" s="37" t="str">
        <f t="shared" si="16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105"/>
      <c r="H317" s="106" t="s">
        <v>172</v>
      </c>
      <c r="I317" s="165">
        <v>19000.0</v>
      </c>
      <c r="J317" s="125"/>
      <c r="K317" s="126"/>
      <c r="L317" s="78"/>
      <c r="M317" s="79"/>
      <c r="N317" s="10"/>
      <c r="O317" s="10"/>
      <c r="P317" s="48" t="str">
        <f t="shared" si="15"/>
        <v/>
      </c>
      <c r="Q317" s="37" t="str">
        <f t="shared" si="16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105"/>
      <c r="H318" s="106" t="s">
        <v>65</v>
      </c>
      <c r="I318" s="165">
        <v>142654.0</v>
      </c>
      <c r="J318" s="125"/>
      <c r="K318" s="126"/>
      <c r="L318" s="78"/>
      <c r="M318" s="79"/>
      <c r="N318" s="10"/>
      <c r="O318" s="10"/>
      <c r="P318" s="48" t="str">
        <f t="shared" si="15"/>
        <v/>
      </c>
      <c r="Q318" s="37" t="str">
        <f t="shared" si="16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210"/>
      <c r="H319" s="55" t="s">
        <v>122</v>
      </c>
      <c r="I319" s="83">
        <v>2250.0</v>
      </c>
      <c r="J319" s="35"/>
      <c r="K319" s="34"/>
      <c r="L319" s="78"/>
      <c r="M319" s="79"/>
      <c r="N319" s="10"/>
      <c r="O319" s="10"/>
      <c r="P319" s="48" t="str">
        <f t="shared" si="15"/>
        <v/>
      </c>
      <c r="Q319" s="37" t="str">
        <f t="shared" si="16"/>
        <v/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55" t="s">
        <v>67</v>
      </c>
      <c r="I320" s="83">
        <v>3789.66</v>
      </c>
      <c r="J320" s="35"/>
      <c r="K320" s="34"/>
      <c r="L320" s="78"/>
      <c r="M320" s="79"/>
      <c r="N320" s="10"/>
      <c r="O320" s="10"/>
      <c r="P320" s="48" t="str">
        <f t="shared" si="15"/>
        <v/>
      </c>
      <c r="Q320" s="37" t="str">
        <f t="shared" si="16"/>
        <v/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55" t="s">
        <v>173</v>
      </c>
      <c r="I321" s="83">
        <v>6800.0</v>
      </c>
      <c r="J321" s="35"/>
      <c r="K321" s="34"/>
      <c r="L321" s="78"/>
      <c r="M321" s="79"/>
      <c r="N321" s="10"/>
      <c r="O321" s="10"/>
      <c r="P321" s="48" t="str">
        <f t="shared" si="15"/>
        <v/>
      </c>
      <c r="Q321" s="37" t="str">
        <f t="shared" si="16"/>
        <v/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106" t="s">
        <v>58</v>
      </c>
      <c r="I322" s="83">
        <v>10000.0</v>
      </c>
      <c r="J322" s="35"/>
      <c r="K322" s="34"/>
      <c r="L322" s="78"/>
      <c r="M322" s="79"/>
      <c r="N322" s="10"/>
      <c r="O322" s="10"/>
      <c r="P322" s="48">
        <f t="shared" si="15"/>
        <v>10000</v>
      </c>
      <c r="Q322" s="37" t="str">
        <f t="shared" si="16"/>
        <v> lore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84">
        <v>44705.0</v>
      </c>
      <c r="H323" s="55" t="s">
        <v>80</v>
      </c>
      <c r="I323" s="83">
        <v>5000.0</v>
      </c>
      <c r="J323" s="35"/>
      <c r="K323" s="34"/>
      <c r="L323" s="78"/>
      <c r="M323" s="79"/>
      <c r="N323" s="10"/>
      <c r="O323" s="10"/>
      <c r="P323" s="48">
        <f t="shared" si="15"/>
        <v>5000</v>
      </c>
      <c r="Q323" s="37" t="str">
        <f t="shared" si="16"/>
        <v> martin acevedo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55" t="s">
        <v>59</v>
      </c>
      <c r="I324" s="83">
        <v>1008.0</v>
      </c>
      <c r="J324" s="35"/>
      <c r="K324" s="34"/>
      <c r="L324" s="78"/>
      <c r="M324" s="79"/>
      <c r="N324" s="10"/>
      <c r="O324" s="10"/>
      <c r="P324" s="48" t="str">
        <f t="shared" si="15"/>
        <v/>
      </c>
      <c r="Q324" s="37" t="str">
        <f t="shared" si="16"/>
        <v/>
      </c>
      <c r="R324" s="188"/>
      <c r="S324" s="188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55" t="s">
        <v>95</v>
      </c>
      <c r="I325" s="83">
        <v>5000.0</v>
      </c>
      <c r="J325" s="35"/>
      <c r="K325" s="34"/>
      <c r="L325" s="78"/>
      <c r="M325" s="79"/>
      <c r="N325" s="10"/>
      <c r="O325" s="10"/>
      <c r="P325" s="48">
        <f t="shared" si="15"/>
        <v>5000</v>
      </c>
      <c r="Q325" s="37" t="str">
        <f t="shared" si="16"/>
        <v> tomas corradiño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55" t="s">
        <v>131</v>
      </c>
      <c r="I326" s="83">
        <v>2000.0</v>
      </c>
      <c r="J326" s="35"/>
      <c r="K326" s="34"/>
      <c r="L326" s="78"/>
      <c r="M326" s="79"/>
      <c r="N326" s="10"/>
      <c r="O326" s="10"/>
      <c r="P326" s="48">
        <f t="shared" si="15"/>
        <v>2000</v>
      </c>
      <c r="Q326" s="37" t="str">
        <f t="shared" si="16"/>
        <v> hugo sahakian</v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44"/>
      <c r="H327" s="55" t="s">
        <v>140</v>
      </c>
      <c r="I327" s="83">
        <v>2000.0</v>
      </c>
      <c r="J327" s="35"/>
      <c r="K327" s="34"/>
      <c r="L327" s="78"/>
      <c r="M327" s="79"/>
      <c r="N327" s="10"/>
      <c r="O327" s="10"/>
      <c r="P327" s="48">
        <f t="shared" si="15"/>
        <v>2000</v>
      </c>
      <c r="Q327" s="37" t="str">
        <f t="shared" si="16"/>
        <v> juan cruz vidal</v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55" t="s">
        <v>61</v>
      </c>
      <c r="I328" s="83">
        <v>4000.0</v>
      </c>
      <c r="J328" s="35"/>
      <c r="K328" s="34"/>
      <c r="L328" s="78"/>
      <c r="M328" s="79"/>
      <c r="N328" s="10"/>
      <c r="O328" s="10"/>
      <c r="P328" s="48">
        <f t="shared" si="15"/>
        <v>4000</v>
      </c>
      <c r="Q328" s="37" t="str">
        <f t="shared" si="16"/>
        <v> emilio avalos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84"/>
      <c r="H329" s="55" t="s">
        <v>63</v>
      </c>
      <c r="I329" s="83"/>
      <c r="J329" s="35"/>
      <c r="K329" s="34"/>
      <c r="L329" s="147">
        <v>50700.0</v>
      </c>
      <c r="M329" s="79"/>
      <c r="N329" s="10"/>
      <c r="O329" s="10"/>
      <c r="P329" s="48" t="str">
        <f t="shared" si="15"/>
        <v/>
      </c>
      <c r="Q329" s="37" t="str">
        <f t="shared" si="16"/>
        <v/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206">
        <v>44706.0</v>
      </c>
      <c r="H330" s="55" t="s">
        <v>150</v>
      </c>
      <c r="I330" s="83">
        <v>3895.58</v>
      </c>
      <c r="J330" s="35"/>
      <c r="K330" s="34"/>
      <c r="L330" s="78"/>
      <c r="M330" s="79"/>
      <c r="N330" s="10"/>
      <c r="O330" s="10"/>
      <c r="P330" s="48" t="str">
        <f t="shared" si="15"/>
        <v/>
      </c>
      <c r="Q330" s="37" t="str">
        <f t="shared" si="16"/>
        <v/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55" t="s">
        <v>50</v>
      </c>
      <c r="I331" s="165">
        <v>10650.0</v>
      </c>
      <c r="J331" s="125"/>
      <c r="K331" s="126"/>
      <c r="L331" s="78"/>
      <c r="M331" s="79"/>
      <c r="N331" s="10"/>
      <c r="O331" s="10"/>
      <c r="P331" s="48" t="str">
        <f t="shared" si="15"/>
        <v/>
      </c>
      <c r="Q331" s="37" t="str">
        <f t="shared" si="16"/>
        <v/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84">
        <v>44706.0</v>
      </c>
      <c r="H332" s="55" t="s">
        <v>174</v>
      </c>
      <c r="I332" s="83">
        <v>2000.0</v>
      </c>
      <c r="J332" s="35"/>
      <c r="K332" s="34"/>
      <c r="L332" s="78"/>
      <c r="M332" s="79"/>
      <c r="N332" s="10"/>
      <c r="O332" s="10"/>
      <c r="P332" s="48" t="str">
        <f t="shared" si="15"/>
        <v/>
      </c>
      <c r="Q332" s="37" t="str">
        <f t="shared" si="16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55" t="s">
        <v>175</v>
      </c>
      <c r="I333" s="83">
        <v>2000.0</v>
      </c>
      <c r="J333" s="35"/>
      <c r="K333" s="34"/>
      <c r="L333" s="78"/>
      <c r="M333" s="79"/>
      <c r="N333" s="10"/>
      <c r="O333" s="10"/>
      <c r="P333" s="48" t="str">
        <f t="shared" si="15"/>
        <v/>
      </c>
      <c r="Q333" s="37" t="str">
        <f t="shared" si="16"/>
        <v/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106" t="s">
        <v>176</v>
      </c>
      <c r="I334" s="83">
        <v>1500.0</v>
      </c>
      <c r="J334" s="35"/>
      <c r="K334" s="34"/>
      <c r="L334" s="78"/>
      <c r="M334" s="79"/>
      <c r="N334" s="10"/>
      <c r="O334" s="10"/>
      <c r="P334" s="48" t="str">
        <f t="shared" si="15"/>
        <v/>
      </c>
      <c r="Q334" s="37" t="str">
        <f t="shared" si="16"/>
        <v/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84">
        <v>44707.0</v>
      </c>
      <c r="H335" s="106" t="s">
        <v>122</v>
      </c>
      <c r="I335" s="83">
        <v>1500.0</v>
      </c>
      <c r="J335" s="35"/>
      <c r="K335" s="34"/>
      <c r="L335" s="78"/>
      <c r="M335" s="79"/>
      <c r="N335" s="10"/>
      <c r="O335" s="10"/>
      <c r="P335" s="48" t="str">
        <f t="shared" si="15"/>
        <v/>
      </c>
      <c r="Q335" s="37" t="str">
        <f t="shared" si="16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55" t="s">
        <v>49</v>
      </c>
      <c r="I336" s="83">
        <v>4954.4</v>
      </c>
      <c r="J336" s="35"/>
      <c r="K336" s="34"/>
      <c r="L336" s="78"/>
      <c r="M336" s="79"/>
      <c r="N336" s="10"/>
      <c r="O336" s="10"/>
      <c r="P336" s="48" t="str">
        <f>IF(COUNTIF(H336,"*vale*"),I339,"")</f>
        <v/>
      </c>
      <c r="Q336" s="37" t="str">
        <f t="shared" si="16"/>
        <v/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55" t="s">
        <v>53</v>
      </c>
      <c r="I337" s="83">
        <v>800.0</v>
      </c>
      <c r="J337" s="35"/>
      <c r="K337" s="34"/>
      <c r="L337" s="78"/>
      <c r="M337" s="79"/>
      <c r="N337" s="10"/>
      <c r="O337" s="10"/>
      <c r="P337" s="48" t="str">
        <f t="shared" ref="P337:P482" si="17">IF(COUNTIF(H337,"*vale*"),I337,"")</f>
        <v/>
      </c>
      <c r="Q337" s="37" t="str">
        <f t="shared" si="16"/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55" t="s">
        <v>83</v>
      </c>
      <c r="I338" s="83">
        <v>23100.0</v>
      </c>
      <c r="J338" s="35"/>
      <c r="K338" s="34"/>
      <c r="L338" s="78"/>
      <c r="M338" s="79"/>
      <c r="N338" s="10"/>
      <c r="O338" s="10"/>
      <c r="P338" s="48" t="str">
        <f t="shared" si="17"/>
        <v/>
      </c>
      <c r="Q338" s="37" t="str">
        <f t="shared" si="16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55" t="s">
        <v>51</v>
      </c>
      <c r="I339" s="83">
        <v>6070.0</v>
      </c>
      <c r="J339" s="35"/>
      <c r="K339" s="34"/>
      <c r="L339" s="78"/>
      <c r="M339" s="79"/>
      <c r="N339" s="10"/>
      <c r="O339" s="10"/>
      <c r="P339" s="48" t="str">
        <f t="shared" si="17"/>
        <v/>
      </c>
      <c r="Q339" s="37" t="str">
        <f t="shared" si="16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44"/>
      <c r="H340" s="211" t="s">
        <v>65</v>
      </c>
      <c r="I340" s="83">
        <v>21022.0</v>
      </c>
      <c r="J340" s="35"/>
      <c r="K340" s="34"/>
      <c r="L340" s="78"/>
      <c r="M340" s="79"/>
      <c r="N340" s="10"/>
      <c r="O340" s="10"/>
      <c r="P340" s="48" t="str">
        <f t="shared" si="17"/>
        <v/>
      </c>
      <c r="Q340" s="37" t="str">
        <f t="shared" si="16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44"/>
      <c r="H341" s="55" t="s">
        <v>52</v>
      </c>
      <c r="I341" s="83">
        <v>16519.0</v>
      </c>
      <c r="J341" s="35"/>
      <c r="K341" s="34"/>
      <c r="L341" s="78"/>
      <c r="M341" s="79"/>
      <c r="N341" s="10"/>
      <c r="O341" s="10"/>
      <c r="P341" s="48" t="str">
        <f t="shared" si="17"/>
        <v/>
      </c>
      <c r="Q341" s="37" t="str">
        <f t="shared" si="16"/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84">
        <v>44800.0</v>
      </c>
      <c r="H342" s="55" t="s">
        <v>177</v>
      </c>
      <c r="I342" s="83">
        <v>200000.0</v>
      </c>
      <c r="J342" s="35"/>
      <c r="K342" s="34"/>
      <c r="L342" s="78"/>
      <c r="M342" s="79"/>
      <c r="N342" s="10"/>
      <c r="O342" s="10"/>
      <c r="P342" s="48" t="str">
        <f t="shared" si="17"/>
        <v/>
      </c>
      <c r="Q342" s="37" t="str">
        <f t="shared" si="16"/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84">
        <v>44707.0</v>
      </c>
      <c r="H343" s="55" t="s">
        <v>178</v>
      </c>
      <c r="I343" s="83">
        <v>350740.0</v>
      </c>
      <c r="J343" s="35"/>
      <c r="K343" s="34"/>
      <c r="L343" s="78"/>
      <c r="M343" s="79"/>
      <c r="N343" s="10"/>
      <c r="O343" s="10"/>
      <c r="P343" s="48" t="str">
        <f t="shared" si="17"/>
        <v/>
      </c>
      <c r="Q343" s="37" t="str">
        <f t="shared" si="16"/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44"/>
      <c r="H344" s="55" t="s">
        <v>179</v>
      </c>
      <c r="I344" s="83">
        <v>11076.0</v>
      </c>
      <c r="J344" s="35"/>
      <c r="K344" s="34"/>
      <c r="L344" s="78"/>
      <c r="M344" s="79"/>
      <c r="N344" s="10"/>
      <c r="O344" s="10"/>
      <c r="P344" s="48" t="str">
        <f t="shared" si="17"/>
        <v/>
      </c>
      <c r="Q344" s="37" t="str">
        <f t="shared" si="16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44"/>
      <c r="H345" s="55" t="s">
        <v>180</v>
      </c>
      <c r="I345" s="83">
        <v>7384.0</v>
      </c>
      <c r="J345" s="35"/>
      <c r="K345" s="34"/>
      <c r="L345" s="78"/>
      <c r="M345" s="79"/>
      <c r="N345" s="10"/>
      <c r="O345" s="10"/>
      <c r="P345" s="48" t="str">
        <f t="shared" si="17"/>
        <v/>
      </c>
      <c r="Q345" s="37" t="str">
        <f t="shared" si="16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84">
        <v>44708.0</v>
      </c>
      <c r="H346" s="55" t="s">
        <v>181</v>
      </c>
      <c r="I346" s="83">
        <v>78188.0</v>
      </c>
      <c r="J346" s="35"/>
      <c r="K346" s="34"/>
      <c r="L346" s="78"/>
      <c r="M346" s="79"/>
      <c r="N346" s="10"/>
      <c r="O346" s="10"/>
      <c r="P346" s="48" t="str">
        <f t="shared" si="17"/>
        <v/>
      </c>
      <c r="Q346" s="37" t="str">
        <f t="shared" si="16"/>
        <v/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55" t="s">
        <v>52</v>
      </c>
      <c r="I347" s="83">
        <v>10907.8</v>
      </c>
      <c r="J347" s="35"/>
      <c r="K347" s="34"/>
      <c r="L347" s="78"/>
      <c r="M347" s="79"/>
      <c r="N347" s="10"/>
      <c r="O347" s="10"/>
      <c r="P347" s="48" t="str">
        <f t="shared" si="17"/>
        <v/>
      </c>
      <c r="Q347" s="37" t="str">
        <f t="shared" si="16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55" t="s">
        <v>65</v>
      </c>
      <c r="I348" s="83">
        <v>108800.0</v>
      </c>
      <c r="J348" s="35"/>
      <c r="K348" s="34"/>
      <c r="L348" s="78"/>
      <c r="M348" s="79"/>
      <c r="N348" s="10"/>
      <c r="O348" s="10"/>
      <c r="P348" s="48" t="str">
        <f t="shared" si="17"/>
        <v/>
      </c>
      <c r="Q348" s="37" t="str">
        <f t="shared" si="16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84">
        <v>44707.0</v>
      </c>
      <c r="H349" s="55" t="s">
        <v>128</v>
      </c>
      <c r="I349" s="83">
        <v>2850.0</v>
      </c>
      <c r="J349" s="35"/>
      <c r="K349" s="34"/>
      <c r="L349" s="78"/>
      <c r="M349" s="79"/>
      <c r="N349" s="10"/>
      <c r="O349" s="10"/>
      <c r="P349" s="48" t="str">
        <f t="shared" si="17"/>
        <v/>
      </c>
      <c r="Q349" s="37" t="str">
        <f t="shared" si="16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55" t="s">
        <v>182</v>
      </c>
      <c r="I350" s="83">
        <v>2700.0</v>
      </c>
      <c r="J350" s="35"/>
      <c r="K350" s="34"/>
      <c r="L350" s="78"/>
      <c r="M350" s="79"/>
      <c r="N350" s="10"/>
      <c r="O350" s="10"/>
      <c r="P350" s="48" t="str">
        <f t="shared" si="17"/>
        <v/>
      </c>
      <c r="Q350" s="37" t="str">
        <f t="shared" si="16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55" t="s">
        <v>120</v>
      </c>
      <c r="I351" s="83">
        <v>14442.0</v>
      </c>
      <c r="J351" s="35"/>
      <c r="K351" s="34"/>
      <c r="L351" s="78"/>
      <c r="M351" s="79"/>
      <c r="N351" s="10"/>
      <c r="O351" s="10"/>
      <c r="P351" s="48" t="str">
        <f t="shared" si="17"/>
        <v/>
      </c>
      <c r="Q351" s="37" t="str">
        <f t="shared" si="16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55" t="s">
        <v>167</v>
      </c>
      <c r="I352" s="83">
        <v>2000.0</v>
      </c>
      <c r="J352" s="35"/>
      <c r="K352" s="34"/>
      <c r="L352" s="78"/>
      <c r="M352" s="79"/>
      <c r="N352" s="10"/>
      <c r="O352" s="10"/>
      <c r="P352" s="48" t="str">
        <f t="shared" si="17"/>
        <v/>
      </c>
      <c r="Q352" s="37" t="str">
        <f t="shared" si="16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55" t="s">
        <v>131</v>
      </c>
      <c r="I353" s="83">
        <v>6500.0</v>
      </c>
      <c r="J353" s="35"/>
      <c r="K353" s="34"/>
      <c r="L353" s="78"/>
      <c r="M353" s="79"/>
      <c r="N353" s="10"/>
      <c r="O353" s="10"/>
      <c r="P353" s="48">
        <f t="shared" si="17"/>
        <v>6500</v>
      </c>
      <c r="Q353" s="37" t="str">
        <f t="shared" si="16"/>
        <v> hugo sahakian</v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212"/>
      <c r="H354" s="90" t="s">
        <v>98</v>
      </c>
      <c r="I354" s="91">
        <v>2000.0</v>
      </c>
      <c r="J354" s="35"/>
      <c r="K354" s="34"/>
      <c r="L354" s="78"/>
      <c r="M354" s="79"/>
      <c r="N354" s="10"/>
      <c r="O354" s="10"/>
      <c r="P354" s="48">
        <f t="shared" si="17"/>
        <v>2000</v>
      </c>
      <c r="Q354" s="37" t="str">
        <f t="shared" si="16"/>
        <v> juan manuel leon</v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55" t="s">
        <v>183</v>
      </c>
      <c r="I355" s="83">
        <v>900.0</v>
      </c>
      <c r="J355" s="35"/>
      <c r="K355" s="34"/>
      <c r="L355" s="78"/>
      <c r="M355" s="79"/>
      <c r="N355" s="10"/>
      <c r="O355" s="10"/>
      <c r="P355" s="48" t="str">
        <f t="shared" si="17"/>
        <v/>
      </c>
      <c r="Q355" s="37" t="str">
        <f t="shared" si="16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44"/>
      <c r="H356" s="55" t="s">
        <v>63</v>
      </c>
      <c r="I356" s="35"/>
      <c r="J356" s="35"/>
      <c r="K356" s="34"/>
      <c r="L356" s="147">
        <v>50700.0</v>
      </c>
      <c r="M356" s="79"/>
      <c r="N356" s="10"/>
      <c r="O356" s="10"/>
      <c r="P356" s="48" t="str">
        <f t="shared" si="17"/>
        <v/>
      </c>
      <c r="Q356" s="37" t="str">
        <f t="shared" si="16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84">
        <v>44708.0</v>
      </c>
      <c r="H357" s="55" t="s">
        <v>49</v>
      </c>
      <c r="I357" s="83">
        <v>57205.9</v>
      </c>
      <c r="J357" s="35"/>
      <c r="K357" s="34"/>
      <c r="L357" s="78"/>
      <c r="M357" s="79"/>
      <c r="N357" s="10"/>
      <c r="O357" s="10"/>
      <c r="P357" s="48" t="str">
        <f t="shared" si="17"/>
        <v/>
      </c>
      <c r="Q357" s="37" t="str">
        <f t="shared" si="16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55" t="s">
        <v>50</v>
      </c>
      <c r="I358" s="83">
        <v>16200.0</v>
      </c>
      <c r="J358" s="35"/>
      <c r="K358" s="34"/>
      <c r="L358" s="78"/>
      <c r="M358" s="79"/>
      <c r="N358" s="10"/>
      <c r="O358" s="10"/>
      <c r="P358" s="48" t="str">
        <f t="shared" si="17"/>
        <v/>
      </c>
      <c r="Q358" s="37" t="str">
        <f t="shared" si="16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210"/>
      <c r="H359" s="55" t="s">
        <v>67</v>
      </c>
      <c r="I359" s="83">
        <v>2319.43</v>
      </c>
      <c r="J359" s="35"/>
      <c r="K359" s="34"/>
      <c r="L359" s="78"/>
      <c r="M359" s="79"/>
      <c r="N359" s="10"/>
      <c r="O359" s="10"/>
      <c r="P359" s="48" t="str">
        <f t="shared" si="17"/>
        <v/>
      </c>
      <c r="Q359" s="37" t="str">
        <f t="shared" si="16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55" t="s">
        <v>133</v>
      </c>
      <c r="I360" s="83">
        <v>29665.93</v>
      </c>
      <c r="J360" s="35"/>
      <c r="K360" s="34"/>
      <c r="L360" s="78"/>
      <c r="M360" s="79"/>
      <c r="N360" s="10"/>
      <c r="O360" s="10"/>
      <c r="P360" s="48" t="str">
        <f t="shared" si="17"/>
        <v/>
      </c>
      <c r="Q360" s="37" t="str">
        <f t="shared" si="16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44"/>
      <c r="H361" s="55" t="s">
        <v>51</v>
      </c>
      <c r="I361" s="83">
        <v>8870.0</v>
      </c>
      <c r="J361" s="35"/>
      <c r="K361" s="34"/>
      <c r="L361" s="78"/>
      <c r="M361" s="79"/>
      <c r="N361" s="10"/>
      <c r="O361" s="10"/>
      <c r="P361" s="48" t="str">
        <f t="shared" si="17"/>
        <v/>
      </c>
      <c r="Q361" s="37" t="str">
        <f t="shared" si="16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55" t="s">
        <v>53</v>
      </c>
      <c r="I362" s="83">
        <v>47150.0</v>
      </c>
      <c r="J362" s="35"/>
      <c r="K362" s="34"/>
      <c r="L362" s="78"/>
      <c r="M362" s="79"/>
      <c r="N362" s="10"/>
      <c r="O362" s="10"/>
      <c r="P362" s="48" t="str">
        <f t="shared" si="17"/>
        <v/>
      </c>
      <c r="Q362" s="37" t="str">
        <f t="shared" si="16"/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84">
        <v>44708.0</v>
      </c>
      <c r="H363" s="55" t="s">
        <v>76</v>
      </c>
      <c r="I363" s="83">
        <v>400.0</v>
      </c>
      <c r="J363" s="35"/>
      <c r="K363" s="34"/>
      <c r="L363" s="78"/>
      <c r="M363" s="79"/>
      <c r="N363" s="10"/>
      <c r="O363" s="10"/>
      <c r="P363" s="48" t="str">
        <f t="shared" si="17"/>
        <v/>
      </c>
      <c r="Q363" s="37" t="str">
        <f t="shared" si="16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55" t="s">
        <v>184</v>
      </c>
      <c r="I364" s="83">
        <v>28000.0</v>
      </c>
      <c r="J364" s="35"/>
      <c r="K364" s="34"/>
      <c r="L364" s="78"/>
      <c r="M364" s="79"/>
      <c r="N364" s="10"/>
      <c r="O364" s="10"/>
      <c r="P364" s="48" t="str">
        <f t="shared" si="17"/>
        <v/>
      </c>
      <c r="Q364" s="37" t="str">
        <f t="shared" si="16"/>
        <v/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55" t="s">
        <v>58</v>
      </c>
      <c r="I365" s="83">
        <v>5000.0</v>
      </c>
      <c r="J365" s="35"/>
      <c r="K365" s="34"/>
      <c r="L365" s="78"/>
      <c r="M365" s="79"/>
      <c r="N365" s="10"/>
      <c r="O365" s="10"/>
      <c r="P365" s="48">
        <f t="shared" si="17"/>
        <v>5000</v>
      </c>
      <c r="Q365" s="37" t="str">
        <f t="shared" si="16"/>
        <v> lore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55" t="s">
        <v>80</v>
      </c>
      <c r="I366" s="83">
        <v>2000.0</v>
      </c>
      <c r="J366" s="35"/>
      <c r="K366" s="34"/>
      <c r="L366" s="78"/>
      <c r="M366" s="79"/>
      <c r="N366" s="10"/>
      <c r="O366" s="10"/>
      <c r="P366" s="48">
        <f t="shared" si="17"/>
        <v>2000</v>
      </c>
      <c r="Q366" s="37" t="str">
        <f t="shared" si="16"/>
        <v> martin acevedo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55" t="s">
        <v>147</v>
      </c>
      <c r="I367" s="83">
        <v>2000.0</v>
      </c>
      <c r="J367" s="35"/>
      <c r="K367" s="34"/>
      <c r="L367" s="78"/>
      <c r="M367" s="79"/>
      <c r="N367" s="10"/>
      <c r="O367" s="10"/>
      <c r="P367" s="48">
        <f t="shared" si="17"/>
        <v>2000</v>
      </c>
      <c r="Q367" s="37" t="str">
        <f t="shared" si="16"/>
        <v> julio jaime</v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55" t="s">
        <v>157</v>
      </c>
      <c r="I368" s="83">
        <v>1500.0</v>
      </c>
      <c r="J368" s="35"/>
      <c r="K368" s="34"/>
      <c r="L368" s="78"/>
      <c r="M368" s="79"/>
      <c r="N368" s="10"/>
      <c r="O368" s="10"/>
      <c r="P368" s="48" t="str">
        <f t="shared" si="17"/>
        <v/>
      </c>
      <c r="Q368" s="37" t="str">
        <f t="shared" si="16"/>
        <v/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44"/>
      <c r="H369" s="55" t="s">
        <v>34</v>
      </c>
      <c r="I369" s="83">
        <v>5000.0</v>
      </c>
      <c r="J369" s="35"/>
      <c r="K369" s="34"/>
      <c r="L369" s="78"/>
      <c r="M369" s="79"/>
      <c r="N369" s="10"/>
      <c r="O369" s="10"/>
      <c r="P369" s="48">
        <f t="shared" si="17"/>
        <v>5000</v>
      </c>
      <c r="Q369" s="37" t="str">
        <f t="shared" si="16"/>
        <v> osvaldo peruzzi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210"/>
      <c r="H370" s="55" t="s">
        <v>91</v>
      </c>
      <c r="I370" s="83">
        <v>2000.0</v>
      </c>
      <c r="J370" s="35"/>
      <c r="K370" s="34"/>
      <c r="L370" s="78"/>
      <c r="M370" s="79"/>
      <c r="N370" s="10"/>
      <c r="O370" s="10"/>
      <c r="P370" s="48" t="str">
        <f t="shared" si="17"/>
        <v/>
      </c>
      <c r="Q370" s="37" t="str">
        <f t="shared" si="16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55" t="s">
        <v>131</v>
      </c>
      <c r="I371" s="83">
        <v>6500.0</v>
      </c>
      <c r="J371" s="35"/>
      <c r="K371" s="34"/>
      <c r="L371" s="78"/>
      <c r="M371" s="79"/>
      <c r="N371" s="10"/>
      <c r="O371" s="10"/>
      <c r="P371" s="48">
        <f t="shared" si="17"/>
        <v>6500</v>
      </c>
      <c r="Q371" s="37" t="str">
        <f t="shared" si="16"/>
        <v> hugo sahakian</v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90" t="s">
        <v>98</v>
      </c>
      <c r="I372" s="91">
        <v>2000.0</v>
      </c>
      <c r="J372" s="35"/>
      <c r="K372" s="34"/>
      <c r="L372" s="78"/>
      <c r="M372" s="79"/>
      <c r="N372" s="10"/>
      <c r="O372" s="10"/>
      <c r="P372" s="48">
        <f t="shared" si="17"/>
        <v>2000</v>
      </c>
      <c r="Q372" s="37" t="str">
        <f t="shared" si="16"/>
        <v> juan manuel leon</v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55" t="s">
        <v>63</v>
      </c>
      <c r="I373" s="35"/>
      <c r="J373" s="35"/>
      <c r="K373" s="34"/>
      <c r="L373" s="147">
        <v>32500.0</v>
      </c>
      <c r="M373" s="79"/>
      <c r="N373" s="10"/>
      <c r="O373" s="10"/>
      <c r="P373" s="48" t="str">
        <f t="shared" si="17"/>
        <v/>
      </c>
      <c r="Q373" s="37" t="str">
        <f t="shared" si="16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3.5" customHeight="1">
      <c r="A374" s="22"/>
      <c r="B374" s="4"/>
      <c r="C374" s="10"/>
      <c r="D374" s="9"/>
      <c r="E374" s="9"/>
      <c r="F374" s="43"/>
      <c r="G374" s="84">
        <v>44709.0</v>
      </c>
      <c r="H374" s="55" t="s">
        <v>120</v>
      </c>
      <c r="I374" s="83">
        <v>9380.0</v>
      </c>
      <c r="J374" s="35"/>
      <c r="K374" s="34"/>
      <c r="L374" s="78"/>
      <c r="M374" s="79"/>
      <c r="N374" s="10"/>
      <c r="O374" s="10"/>
      <c r="P374" s="48" t="str">
        <f t="shared" si="17"/>
        <v/>
      </c>
      <c r="Q374" s="37" t="str">
        <f t="shared" si="16"/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3.5" customHeight="1">
      <c r="A375" s="22"/>
      <c r="B375" s="4"/>
      <c r="C375" s="10"/>
      <c r="D375" s="9"/>
      <c r="E375" s="9"/>
      <c r="F375" s="43"/>
      <c r="G375" s="44"/>
      <c r="H375" s="55" t="s">
        <v>57</v>
      </c>
      <c r="I375" s="83">
        <v>2000.0</v>
      </c>
      <c r="J375" s="35"/>
      <c r="K375" s="34"/>
      <c r="L375" s="78"/>
      <c r="M375" s="79"/>
      <c r="N375" s="10"/>
      <c r="O375" s="10"/>
      <c r="P375" s="48">
        <f t="shared" si="17"/>
        <v>2000</v>
      </c>
      <c r="Q375" s="37" t="str">
        <f t="shared" si="16"/>
        <v> carlos reyes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3.5" customHeight="1">
      <c r="A376" s="22"/>
      <c r="B376" s="4"/>
      <c r="C376" s="10"/>
      <c r="D376" s="9"/>
      <c r="E376" s="9"/>
      <c r="F376" s="43"/>
      <c r="G376" s="44"/>
      <c r="H376" s="55" t="s">
        <v>59</v>
      </c>
      <c r="I376" s="83">
        <v>748.0</v>
      </c>
      <c r="J376" s="35"/>
      <c r="K376" s="34"/>
      <c r="L376" s="78"/>
      <c r="M376" s="79"/>
      <c r="N376" s="10"/>
      <c r="O376" s="10"/>
      <c r="P376" s="48" t="str">
        <f t="shared" si="17"/>
        <v/>
      </c>
      <c r="Q376" s="37" t="str">
        <f t="shared" si="16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3.5" customHeight="1">
      <c r="A377" s="22"/>
      <c r="B377" s="4"/>
      <c r="C377" s="10"/>
      <c r="D377" s="9"/>
      <c r="E377" s="9"/>
      <c r="F377" s="43"/>
      <c r="G377" s="44"/>
      <c r="H377" s="55" t="s">
        <v>185</v>
      </c>
      <c r="I377" s="83">
        <v>4850.0</v>
      </c>
      <c r="J377" s="35"/>
      <c r="K377" s="34"/>
      <c r="L377" s="78"/>
      <c r="M377" s="79"/>
      <c r="N377" s="10"/>
      <c r="O377" s="10"/>
      <c r="P377" s="48" t="str">
        <f t="shared" si="17"/>
        <v/>
      </c>
      <c r="Q377" s="37" t="str">
        <f t="shared" si="16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3.5" customHeight="1">
      <c r="A378" s="22"/>
      <c r="B378" s="4"/>
      <c r="C378" s="10"/>
      <c r="D378" s="9"/>
      <c r="E378" s="9"/>
      <c r="F378" s="43"/>
      <c r="G378" s="44"/>
      <c r="H378" s="55" t="s">
        <v>74</v>
      </c>
      <c r="I378" s="83">
        <v>2500.0</v>
      </c>
      <c r="J378" s="35"/>
      <c r="K378" s="34"/>
      <c r="L378" s="78"/>
      <c r="M378" s="79"/>
      <c r="N378" s="10"/>
      <c r="O378" s="10"/>
      <c r="P378" s="48" t="str">
        <f t="shared" si="17"/>
        <v/>
      </c>
      <c r="Q378" s="37" t="str">
        <f t="shared" si="16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84">
        <v>44709.0</v>
      </c>
      <c r="H379" s="55" t="s">
        <v>51</v>
      </c>
      <c r="I379" s="83">
        <v>6150.0</v>
      </c>
      <c r="J379" s="35"/>
      <c r="K379" s="34"/>
      <c r="L379" s="78"/>
      <c r="M379" s="79"/>
      <c r="N379" s="10"/>
      <c r="O379" s="10"/>
      <c r="P379" s="48" t="str">
        <f t="shared" si="17"/>
        <v/>
      </c>
      <c r="Q379" s="37" t="str">
        <f t="shared" si="16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44"/>
      <c r="H380" s="55" t="s">
        <v>186</v>
      </c>
      <c r="I380" s="83">
        <v>33522.0</v>
      </c>
      <c r="J380" s="35"/>
      <c r="K380" s="34"/>
      <c r="L380" s="78"/>
      <c r="M380" s="79"/>
      <c r="N380" s="10"/>
      <c r="O380" s="10"/>
      <c r="P380" s="48" t="str">
        <f t="shared" si="17"/>
        <v/>
      </c>
      <c r="Q380" s="37" t="str">
        <f t="shared" si="16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55" t="s">
        <v>65</v>
      </c>
      <c r="I381" s="83">
        <v>177036.0</v>
      </c>
      <c r="J381" s="35"/>
      <c r="K381" s="34"/>
      <c r="L381" s="78"/>
      <c r="M381" s="79"/>
      <c r="N381" s="10"/>
      <c r="O381" s="10"/>
      <c r="P381" s="48" t="str">
        <f t="shared" si="17"/>
        <v/>
      </c>
      <c r="Q381" s="37" t="str">
        <f t="shared" si="16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84"/>
      <c r="H382" s="55" t="s">
        <v>52</v>
      </c>
      <c r="I382" s="83">
        <v>15700.8</v>
      </c>
      <c r="J382" s="35"/>
      <c r="K382" s="34"/>
      <c r="L382" s="78"/>
      <c r="M382" s="79"/>
      <c r="N382" s="10"/>
      <c r="O382" s="10"/>
      <c r="P382" s="48" t="str">
        <f t="shared" si="17"/>
        <v/>
      </c>
      <c r="Q382" s="37" t="str">
        <f t="shared" si="16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55" t="s">
        <v>100</v>
      </c>
      <c r="I383" s="83">
        <v>13100.0</v>
      </c>
      <c r="J383" s="35"/>
      <c r="K383" s="34"/>
      <c r="L383" s="78"/>
      <c r="M383" s="79"/>
      <c r="N383" s="10"/>
      <c r="O383" s="10"/>
      <c r="P383" s="48" t="str">
        <f t="shared" si="17"/>
        <v/>
      </c>
      <c r="Q383" s="37" t="str">
        <f t="shared" si="16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84">
        <v>44710.0</v>
      </c>
      <c r="H384" s="55" t="s">
        <v>98</v>
      </c>
      <c r="I384" s="83">
        <v>2000.0</v>
      </c>
      <c r="J384" s="35"/>
      <c r="K384" s="34"/>
      <c r="L384" s="78"/>
      <c r="M384" s="79"/>
      <c r="N384" s="10"/>
      <c r="O384" s="10"/>
      <c r="P384" s="48">
        <f t="shared" si="17"/>
        <v>2000</v>
      </c>
      <c r="Q384" s="37" t="str">
        <f t="shared" si="16"/>
        <v> juan manuel leon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55" t="s">
        <v>95</v>
      </c>
      <c r="I385" s="83">
        <v>1000.0</v>
      </c>
      <c r="J385" s="35"/>
      <c r="K385" s="34"/>
      <c r="L385" s="78"/>
      <c r="M385" s="79"/>
      <c r="N385" s="10"/>
      <c r="O385" s="10"/>
      <c r="P385" s="48">
        <f t="shared" si="17"/>
        <v>1000</v>
      </c>
      <c r="Q385" s="37" t="str">
        <f t="shared" si="16"/>
        <v> tomas corradiño</v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55" t="s">
        <v>187</v>
      </c>
      <c r="I386" s="83">
        <v>2500.0</v>
      </c>
      <c r="J386" s="35"/>
      <c r="K386" s="34"/>
      <c r="L386" s="78"/>
      <c r="M386" s="79"/>
      <c r="N386" s="10"/>
      <c r="O386" s="10"/>
      <c r="P386" s="48" t="str">
        <f t="shared" si="17"/>
        <v/>
      </c>
      <c r="Q386" s="37" t="str">
        <f t="shared" si="16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55" t="s">
        <v>60</v>
      </c>
      <c r="I387" s="83">
        <v>2500.0</v>
      </c>
      <c r="J387" s="35"/>
      <c r="K387" s="34"/>
      <c r="L387" s="78"/>
      <c r="M387" s="79"/>
      <c r="N387" s="10"/>
      <c r="O387" s="10"/>
      <c r="P387" s="48" t="str">
        <f t="shared" si="17"/>
        <v/>
      </c>
      <c r="Q387" s="37" t="str">
        <f t="shared" si="16"/>
        <v/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55" t="s">
        <v>59</v>
      </c>
      <c r="I388" s="83">
        <v>700.0</v>
      </c>
      <c r="J388" s="35"/>
      <c r="K388" s="34"/>
      <c r="L388" s="78"/>
      <c r="M388" s="79"/>
      <c r="N388" s="10"/>
      <c r="O388" s="10"/>
      <c r="P388" s="48" t="str">
        <f t="shared" si="17"/>
        <v/>
      </c>
      <c r="Q388" s="37" t="str">
        <f t="shared" si="16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55" t="s">
        <v>34</v>
      </c>
      <c r="I389" s="83">
        <v>5000.0</v>
      </c>
      <c r="J389" s="35"/>
      <c r="K389" s="34"/>
      <c r="L389" s="78"/>
      <c r="M389" s="79"/>
      <c r="N389" s="10"/>
      <c r="O389" s="10"/>
      <c r="P389" s="48">
        <f t="shared" si="17"/>
        <v>5000</v>
      </c>
      <c r="Q389" s="37" t="str">
        <f t="shared" si="16"/>
        <v> osvaldo peruzzi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84">
        <v>44711.0</v>
      </c>
      <c r="H390" s="55" t="s">
        <v>50</v>
      </c>
      <c r="I390" s="83">
        <v>9040.0</v>
      </c>
      <c r="J390" s="35"/>
      <c r="K390" s="34"/>
      <c r="L390" s="78"/>
      <c r="M390" s="79"/>
      <c r="N390" s="10"/>
      <c r="O390" s="10"/>
      <c r="P390" s="48" t="str">
        <f t="shared" si="17"/>
        <v/>
      </c>
      <c r="Q390" s="37" t="str">
        <f t="shared" si="16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55" t="s">
        <v>51</v>
      </c>
      <c r="I391" s="83">
        <v>11230.0</v>
      </c>
      <c r="J391" s="35"/>
      <c r="K391" s="34"/>
      <c r="L391" s="78"/>
      <c r="M391" s="79"/>
      <c r="N391" s="10"/>
      <c r="O391" s="10"/>
      <c r="P391" s="48" t="str">
        <f t="shared" si="17"/>
        <v/>
      </c>
      <c r="Q391" s="37" t="str">
        <f t="shared" si="16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55" t="s">
        <v>53</v>
      </c>
      <c r="I392" s="83">
        <v>41950.0</v>
      </c>
      <c r="J392" s="35"/>
      <c r="K392" s="34"/>
      <c r="L392" s="78"/>
      <c r="M392" s="79"/>
      <c r="N392" s="10"/>
      <c r="O392" s="10"/>
      <c r="P392" s="48" t="str">
        <f t="shared" si="17"/>
        <v/>
      </c>
      <c r="Q392" s="37" t="str">
        <f t="shared" si="16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55" t="s">
        <v>54</v>
      </c>
      <c r="I393" s="83">
        <v>452205.06</v>
      </c>
      <c r="J393" s="35"/>
      <c r="K393" s="34"/>
      <c r="L393" s="78"/>
      <c r="M393" s="79"/>
      <c r="N393" s="10"/>
      <c r="O393" s="10"/>
      <c r="P393" s="48" t="str">
        <f t="shared" si="17"/>
        <v/>
      </c>
      <c r="Q393" s="37" t="str">
        <f t="shared" si="16"/>
        <v/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55" t="s">
        <v>49</v>
      </c>
      <c r="I394" s="83">
        <v>8064.0</v>
      </c>
      <c r="J394" s="35"/>
      <c r="K394" s="34"/>
      <c r="L394" s="78"/>
      <c r="M394" s="79"/>
      <c r="N394" s="10"/>
      <c r="O394" s="10"/>
      <c r="P394" s="48" t="str">
        <f t="shared" si="17"/>
        <v/>
      </c>
      <c r="Q394" s="37" t="str">
        <f t="shared" si="16"/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84">
        <v>44711.0</v>
      </c>
      <c r="H395" s="55" t="s">
        <v>188</v>
      </c>
      <c r="I395" s="83">
        <v>10000.0</v>
      </c>
      <c r="J395" s="35"/>
      <c r="K395" s="34"/>
      <c r="L395" s="78"/>
      <c r="M395" s="79"/>
      <c r="N395" s="10"/>
      <c r="O395" s="10"/>
      <c r="P395" s="48" t="str">
        <f t="shared" si="17"/>
        <v/>
      </c>
      <c r="Q395" s="37" t="str">
        <f t="shared" si="16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55" t="s">
        <v>57</v>
      </c>
      <c r="I396" s="83">
        <v>2000.0</v>
      </c>
      <c r="J396" s="35"/>
      <c r="K396" s="34"/>
      <c r="L396" s="78"/>
      <c r="M396" s="79"/>
      <c r="N396" s="10"/>
      <c r="O396" s="10"/>
      <c r="P396" s="48">
        <f t="shared" si="17"/>
        <v>2000</v>
      </c>
      <c r="Q396" s="37" t="str">
        <f t="shared" si="16"/>
        <v> carlos reyes</v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90" t="s">
        <v>112</v>
      </c>
      <c r="I397" s="91">
        <v>332.0</v>
      </c>
      <c r="J397" s="53"/>
      <c r="K397" s="34"/>
      <c r="L397" s="78"/>
      <c r="M397" s="79"/>
      <c r="N397" s="10"/>
      <c r="O397" s="10"/>
      <c r="P397" s="48" t="str">
        <f t="shared" si="17"/>
        <v/>
      </c>
      <c r="Q397" s="37" t="str">
        <f t="shared" si="16"/>
        <v/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55" t="s">
        <v>82</v>
      </c>
      <c r="I398" s="83">
        <v>5000.0</v>
      </c>
      <c r="J398" s="35"/>
      <c r="K398" s="34"/>
      <c r="L398" s="78"/>
      <c r="M398" s="79"/>
      <c r="N398" s="10"/>
      <c r="O398" s="10"/>
      <c r="P398" s="48">
        <f t="shared" si="17"/>
        <v>5000</v>
      </c>
      <c r="Q398" s="37" t="str">
        <f t="shared" si="16"/>
        <v> ramon segovia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55" t="s">
        <v>61</v>
      </c>
      <c r="I399" s="83">
        <v>3000.0</v>
      </c>
      <c r="J399" s="35"/>
      <c r="K399" s="34"/>
      <c r="L399" s="78"/>
      <c r="M399" s="79"/>
      <c r="N399" s="10"/>
      <c r="O399" s="10"/>
      <c r="P399" s="48">
        <f t="shared" si="17"/>
        <v>3000</v>
      </c>
      <c r="Q399" s="37" t="str">
        <f t="shared" si="16"/>
        <v> emilio avalos</v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55" t="s">
        <v>95</v>
      </c>
      <c r="I400" s="83">
        <v>5000.0</v>
      </c>
      <c r="J400" s="35"/>
      <c r="K400" s="34"/>
      <c r="L400" s="78"/>
      <c r="M400" s="79"/>
      <c r="N400" s="10"/>
      <c r="O400" s="10"/>
      <c r="P400" s="48">
        <f t="shared" si="17"/>
        <v>5000</v>
      </c>
      <c r="Q400" s="37" t="str">
        <f t="shared" si="16"/>
        <v> tomas corradiño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55" t="s">
        <v>98</v>
      </c>
      <c r="I401" s="83">
        <v>2000.0</v>
      </c>
      <c r="J401" s="35"/>
      <c r="K401" s="34"/>
      <c r="L401" s="78"/>
      <c r="M401" s="79"/>
      <c r="N401" s="10"/>
      <c r="O401" s="10"/>
      <c r="P401" s="48">
        <f t="shared" si="17"/>
        <v>2000</v>
      </c>
      <c r="Q401" s="37" t="str">
        <f t="shared" si="16"/>
        <v> juan manuel leon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55" t="s">
        <v>63</v>
      </c>
      <c r="I402" s="35"/>
      <c r="J402" s="35"/>
      <c r="K402" s="34"/>
      <c r="L402" s="147">
        <v>50400.0</v>
      </c>
      <c r="M402" s="79"/>
      <c r="N402" s="10"/>
      <c r="O402" s="10"/>
      <c r="P402" s="48" t="str">
        <f t="shared" si="17"/>
        <v/>
      </c>
      <c r="Q402" s="37" t="str">
        <f t="shared" si="16"/>
        <v/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84">
        <v>44712.0</v>
      </c>
      <c r="H403" s="55" t="s">
        <v>118</v>
      </c>
      <c r="I403" s="83">
        <v>4400.0</v>
      </c>
      <c r="J403" s="35"/>
      <c r="K403" s="34"/>
      <c r="L403" s="78"/>
      <c r="M403" s="79"/>
      <c r="N403" s="10"/>
      <c r="O403" s="10"/>
      <c r="P403" s="48" t="str">
        <f t="shared" si="17"/>
        <v/>
      </c>
      <c r="Q403" s="37" t="str">
        <f t="shared" si="16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55" t="s">
        <v>77</v>
      </c>
      <c r="I404" s="83">
        <v>880.0</v>
      </c>
      <c r="J404" s="35"/>
      <c r="K404" s="34"/>
      <c r="L404" s="78"/>
      <c r="M404" s="79"/>
      <c r="N404" s="10"/>
      <c r="O404" s="10"/>
      <c r="P404" s="48" t="str">
        <f t="shared" si="17"/>
        <v/>
      </c>
      <c r="Q404" s="37" t="str">
        <f t="shared" si="16"/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44"/>
      <c r="H405" s="55" t="s">
        <v>49</v>
      </c>
      <c r="I405" s="83">
        <v>18072.5</v>
      </c>
      <c r="J405" s="35"/>
      <c r="K405" s="34"/>
      <c r="L405" s="78"/>
      <c r="M405" s="79"/>
      <c r="N405" s="10"/>
      <c r="O405" s="10"/>
      <c r="P405" s="48" t="str">
        <f t="shared" si="17"/>
        <v/>
      </c>
      <c r="Q405" s="37" t="str">
        <f t="shared" si="16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44"/>
      <c r="H406" s="55" t="s">
        <v>51</v>
      </c>
      <c r="I406" s="83">
        <v>9060.0</v>
      </c>
      <c r="J406" s="35"/>
      <c r="K406" s="34"/>
      <c r="L406" s="78"/>
      <c r="M406" s="79"/>
      <c r="N406" s="10"/>
      <c r="O406" s="10"/>
      <c r="P406" s="48" t="str">
        <f t="shared" si="17"/>
        <v/>
      </c>
      <c r="Q406" s="37" t="str">
        <f t="shared" si="16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0" customHeight="1">
      <c r="A407" s="22"/>
      <c r="B407" s="4"/>
      <c r="C407" s="10"/>
      <c r="D407" s="9"/>
      <c r="E407" s="9"/>
      <c r="F407" s="43"/>
      <c r="G407" s="44"/>
      <c r="H407" s="55" t="s">
        <v>68</v>
      </c>
      <c r="I407" s="83">
        <v>19000.0</v>
      </c>
      <c r="J407" s="35"/>
      <c r="K407" s="34"/>
      <c r="L407" s="78"/>
      <c r="M407" s="79"/>
      <c r="N407" s="10"/>
      <c r="O407" s="10"/>
      <c r="P407" s="48" t="str">
        <f t="shared" si="17"/>
        <v/>
      </c>
      <c r="Q407" s="37" t="str">
        <f t="shared" si="16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55" t="s">
        <v>65</v>
      </c>
      <c r="I408" s="83">
        <v>52127.0</v>
      </c>
      <c r="J408" s="35"/>
      <c r="K408" s="34"/>
      <c r="L408" s="78"/>
      <c r="M408" s="79"/>
      <c r="N408" s="10"/>
      <c r="O408" s="10"/>
      <c r="P408" s="48" t="str">
        <f t="shared" si="17"/>
        <v/>
      </c>
      <c r="Q408" s="37" t="str">
        <f t="shared" si="16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0" customHeight="1">
      <c r="A409" s="22"/>
      <c r="B409" s="4"/>
      <c r="C409" s="10"/>
      <c r="D409" s="9"/>
      <c r="E409" s="9"/>
      <c r="F409" s="43"/>
      <c r="G409" s="44"/>
      <c r="H409" s="55" t="s">
        <v>58</v>
      </c>
      <c r="I409" s="83">
        <v>5000.0</v>
      </c>
      <c r="J409" s="35"/>
      <c r="K409" s="34"/>
      <c r="L409" s="78"/>
      <c r="M409" s="79"/>
      <c r="N409" s="10"/>
      <c r="O409" s="10"/>
      <c r="P409" s="48">
        <f t="shared" si="17"/>
        <v>5000</v>
      </c>
      <c r="Q409" s="37" t="str">
        <f t="shared" si="16"/>
        <v> lore</v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0" customHeight="1">
      <c r="A410" s="22"/>
      <c r="B410" s="4"/>
      <c r="C410" s="10"/>
      <c r="D410" s="9"/>
      <c r="E410" s="9"/>
      <c r="F410" s="43"/>
      <c r="G410" s="84">
        <v>44712.0</v>
      </c>
      <c r="H410" s="55" t="s">
        <v>128</v>
      </c>
      <c r="I410" s="83">
        <v>2290.0</v>
      </c>
      <c r="J410" s="35"/>
      <c r="K410" s="34"/>
      <c r="L410" s="78"/>
      <c r="M410" s="79"/>
      <c r="N410" s="10"/>
      <c r="O410" s="10"/>
      <c r="P410" s="48" t="str">
        <f t="shared" si="17"/>
        <v/>
      </c>
      <c r="Q410" s="37" t="str">
        <f t="shared" si="16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55" t="s">
        <v>59</v>
      </c>
      <c r="I411" s="83">
        <v>631.4</v>
      </c>
      <c r="J411" s="35"/>
      <c r="K411" s="34"/>
      <c r="L411" s="78"/>
      <c r="M411" s="79"/>
      <c r="N411" s="10"/>
      <c r="O411" s="10"/>
      <c r="P411" s="48" t="str">
        <f t="shared" si="17"/>
        <v/>
      </c>
      <c r="Q411" s="37" t="str">
        <f t="shared" si="16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55" t="s">
        <v>120</v>
      </c>
      <c r="I412" s="83">
        <v>14020.0</v>
      </c>
      <c r="J412" s="35"/>
      <c r="K412" s="34"/>
      <c r="L412" s="78"/>
      <c r="M412" s="79"/>
      <c r="N412" s="10"/>
      <c r="O412" s="10"/>
      <c r="P412" s="48" t="str">
        <f t="shared" si="17"/>
        <v/>
      </c>
      <c r="Q412" s="37" t="str">
        <f t="shared" si="16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55" t="s">
        <v>189</v>
      </c>
      <c r="I413" s="83">
        <v>2300.0</v>
      </c>
      <c r="J413" s="35"/>
      <c r="K413" s="34"/>
      <c r="L413" s="78"/>
      <c r="M413" s="79"/>
      <c r="N413" s="10"/>
      <c r="O413" s="10"/>
      <c r="P413" s="48" t="str">
        <f t="shared" si="17"/>
        <v/>
      </c>
      <c r="Q413" s="37" t="str">
        <f t="shared" si="16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55" t="s">
        <v>190</v>
      </c>
      <c r="I414" s="83">
        <v>3000.0</v>
      </c>
      <c r="J414" s="35"/>
      <c r="K414" s="34"/>
      <c r="L414" s="78"/>
      <c r="M414" s="79"/>
      <c r="N414" s="10"/>
      <c r="O414" s="10"/>
      <c r="P414" s="48" t="str">
        <f t="shared" si="17"/>
        <v/>
      </c>
      <c r="Q414" s="37" t="str">
        <f t="shared" si="16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55" t="s">
        <v>191</v>
      </c>
      <c r="I415" s="83">
        <v>2500.0</v>
      </c>
      <c r="J415" s="35"/>
      <c r="K415" s="34"/>
      <c r="L415" s="78"/>
      <c r="M415" s="79"/>
      <c r="N415" s="10"/>
      <c r="O415" s="10"/>
      <c r="P415" s="48">
        <f t="shared" si="17"/>
        <v>2500</v>
      </c>
      <c r="Q415" s="37" t="str">
        <f t="shared" si="16"/>
        <v> david corbaln</v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55" t="s">
        <v>61</v>
      </c>
      <c r="I416" s="83">
        <v>2000.0</v>
      </c>
      <c r="J416" s="35"/>
      <c r="K416" s="34"/>
      <c r="L416" s="78"/>
      <c r="M416" s="79"/>
      <c r="N416" s="10"/>
      <c r="O416" s="10"/>
      <c r="P416" s="48">
        <f t="shared" si="17"/>
        <v>2000</v>
      </c>
      <c r="Q416" s="37" t="str">
        <f t="shared" si="16"/>
        <v> emilio avalos</v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55" t="s">
        <v>63</v>
      </c>
      <c r="I417" s="35"/>
      <c r="J417" s="35"/>
      <c r="K417" s="34"/>
      <c r="L417" s="147">
        <v>57400.0</v>
      </c>
      <c r="M417" s="79"/>
      <c r="N417" s="10"/>
      <c r="O417" s="10"/>
      <c r="P417" s="48" t="str">
        <f t="shared" si="17"/>
        <v/>
      </c>
      <c r="Q417" s="37" t="str">
        <f t="shared" si="16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84">
        <v>44713.0</v>
      </c>
      <c r="H418" s="55" t="s">
        <v>102</v>
      </c>
      <c r="I418" s="83">
        <v>850.0</v>
      </c>
      <c r="J418" s="35"/>
      <c r="K418" s="34"/>
      <c r="L418" s="78"/>
      <c r="M418" s="79"/>
      <c r="N418" s="10"/>
      <c r="O418" s="10"/>
      <c r="P418" s="48" t="str">
        <f t="shared" si="17"/>
        <v/>
      </c>
      <c r="Q418" s="37" t="str">
        <f t="shared" si="16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55" t="s">
        <v>150</v>
      </c>
      <c r="I419" s="83">
        <v>4548.05</v>
      </c>
      <c r="J419" s="35"/>
      <c r="K419" s="34"/>
      <c r="L419" s="78"/>
      <c r="M419" s="79"/>
      <c r="N419" s="10"/>
      <c r="O419" s="10"/>
      <c r="P419" s="48" t="str">
        <f t="shared" si="17"/>
        <v/>
      </c>
      <c r="Q419" s="37" t="str">
        <f t="shared" si="16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55" t="s">
        <v>50</v>
      </c>
      <c r="I420" s="83">
        <v>7800.0</v>
      </c>
      <c r="J420" s="35"/>
      <c r="K420" s="34"/>
      <c r="L420" s="78"/>
      <c r="M420" s="79"/>
      <c r="N420" s="10"/>
      <c r="O420" s="10"/>
      <c r="P420" s="48" t="str">
        <f t="shared" si="17"/>
        <v/>
      </c>
      <c r="Q420" s="37" t="str">
        <f t="shared" si="16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55" t="s">
        <v>49</v>
      </c>
      <c r="I421" s="83">
        <v>16619.5</v>
      </c>
      <c r="J421" s="35"/>
      <c r="K421" s="34"/>
      <c r="L421" s="78"/>
      <c r="M421" s="79"/>
      <c r="N421" s="10"/>
      <c r="O421" s="10"/>
      <c r="P421" s="48" t="str">
        <f t="shared" si="17"/>
        <v/>
      </c>
      <c r="Q421" s="37" t="str">
        <f t="shared" si="16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55" t="s">
        <v>51</v>
      </c>
      <c r="I422" s="83">
        <v>4590.0</v>
      </c>
      <c r="J422" s="35"/>
      <c r="K422" s="34"/>
      <c r="L422" s="78"/>
      <c r="M422" s="79"/>
      <c r="N422" s="10"/>
      <c r="O422" s="10"/>
      <c r="P422" s="48" t="str">
        <f t="shared" si="17"/>
        <v/>
      </c>
      <c r="Q422" s="37" t="str">
        <f t="shared" si="16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55" t="s">
        <v>52</v>
      </c>
      <c r="I423" s="83">
        <v>6506.0</v>
      </c>
      <c r="J423" s="35"/>
      <c r="K423" s="34"/>
      <c r="L423" s="78"/>
      <c r="M423" s="79"/>
      <c r="N423" s="10"/>
      <c r="O423" s="10"/>
      <c r="P423" s="48" t="str">
        <f t="shared" si="17"/>
        <v/>
      </c>
      <c r="Q423" s="37" t="str">
        <f t="shared" si="16"/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55" t="s">
        <v>133</v>
      </c>
      <c r="I424" s="83">
        <v>7293.2</v>
      </c>
      <c r="J424" s="35"/>
      <c r="K424" s="34"/>
      <c r="L424" s="78"/>
      <c r="M424" s="79"/>
      <c r="N424" s="10"/>
      <c r="O424" s="10"/>
      <c r="P424" s="48" t="str">
        <f t="shared" si="17"/>
        <v/>
      </c>
      <c r="Q424" s="37" t="str">
        <f t="shared" si="16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55" t="s">
        <v>65</v>
      </c>
      <c r="I425" s="83">
        <v>57359.0</v>
      </c>
      <c r="J425" s="35"/>
      <c r="K425" s="34"/>
      <c r="L425" s="78"/>
      <c r="M425" s="79"/>
      <c r="N425" s="10"/>
      <c r="O425" s="10"/>
      <c r="P425" s="48" t="str">
        <f t="shared" si="17"/>
        <v/>
      </c>
      <c r="Q425" s="37" t="str">
        <f t="shared" si="16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55" t="s">
        <v>192</v>
      </c>
      <c r="I426" s="83">
        <v>6718.17</v>
      </c>
      <c r="J426" s="35"/>
      <c r="K426" s="34"/>
      <c r="L426" s="78"/>
      <c r="M426" s="79"/>
      <c r="N426" s="10"/>
      <c r="O426" s="10"/>
      <c r="P426" s="48" t="str">
        <f t="shared" si="17"/>
        <v/>
      </c>
      <c r="Q426" s="37" t="str">
        <f t="shared" si="16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58"/>
      <c r="I427" s="35"/>
      <c r="J427" s="35"/>
      <c r="K427" s="34"/>
      <c r="L427" s="78"/>
      <c r="M427" s="79"/>
      <c r="N427" s="10"/>
      <c r="O427" s="10"/>
      <c r="P427" s="48" t="str">
        <f t="shared" si="17"/>
        <v/>
      </c>
      <c r="Q427" s="37" t="str">
        <f t="shared" si="16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58"/>
      <c r="I428" s="35"/>
      <c r="J428" s="35"/>
      <c r="K428" s="34"/>
      <c r="L428" s="78"/>
      <c r="M428" s="79"/>
      <c r="N428" s="10"/>
      <c r="O428" s="10"/>
      <c r="P428" s="48" t="str">
        <f t="shared" si="17"/>
        <v/>
      </c>
      <c r="Q428" s="37" t="str">
        <f t="shared" si="16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58"/>
      <c r="I429" s="35"/>
      <c r="J429" s="35"/>
      <c r="K429" s="34"/>
      <c r="L429" s="78"/>
      <c r="M429" s="79"/>
      <c r="N429" s="10"/>
      <c r="O429" s="10"/>
      <c r="P429" s="48" t="str">
        <f t="shared" si="17"/>
        <v/>
      </c>
      <c r="Q429" s="37" t="str">
        <f t="shared" si="16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58"/>
      <c r="I430" s="35"/>
      <c r="J430" s="35"/>
      <c r="K430" s="34"/>
      <c r="L430" s="78"/>
      <c r="M430" s="79"/>
      <c r="N430" s="10"/>
      <c r="O430" s="10"/>
      <c r="P430" s="48" t="str">
        <f t="shared" si="17"/>
        <v/>
      </c>
      <c r="Q430" s="37" t="str">
        <f t="shared" si="16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58"/>
      <c r="I431" s="35"/>
      <c r="J431" s="35"/>
      <c r="K431" s="34"/>
      <c r="L431" s="78"/>
      <c r="M431" s="79"/>
      <c r="N431" s="10"/>
      <c r="O431" s="10"/>
      <c r="P431" s="48" t="str">
        <f t="shared" si="17"/>
        <v/>
      </c>
      <c r="Q431" s="37" t="str">
        <f t="shared" si="16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58"/>
      <c r="I432" s="35"/>
      <c r="J432" s="35"/>
      <c r="K432" s="34"/>
      <c r="L432" s="78"/>
      <c r="M432" s="79"/>
      <c r="N432" s="10"/>
      <c r="O432" s="10"/>
      <c r="P432" s="48" t="str">
        <f t="shared" si="17"/>
        <v/>
      </c>
      <c r="Q432" s="37" t="str">
        <f t="shared" si="16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58"/>
      <c r="I433" s="35"/>
      <c r="J433" s="35"/>
      <c r="K433" s="34"/>
      <c r="L433" s="78"/>
      <c r="M433" s="79"/>
      <c r="N433" s="10"/>
      <c r="O433" s="10"/>
      <c r="P433" s="48" t="str">
        <f t="shared" si="17"/>
        <v/>
      </c>
      <c r="Q433" s="37" t="str">
        <f t="shared" si="16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58"/>
      <c r="I434" s="35"/>
      <c r="J434" s="35"/>
      <c r="K434" s="34"/>
      <c r="L434" s="78"/>
      <c r="M434" s="79"/>
      <c r="N434" s="10"/>
      <c r="O434" s="10"/>
      <c r="P434" s="48" t="str">
        <f t="shared" si="17"/>
        <v/>
      </c>
      <c r="Q434" s="37" t="str">
        <f t="shared" si="16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58"/>
      <c r="I435" s="35"/>
      <c r="J435" s="35"/>
      <c r="K435" s="34"/>
      <c r="L435" s="78"/>
      <c r="M435" s="79"/>
      <c r="N435" s="10"/>
      <c r="O435" s="10"/>
      <c r="P435" s="48" t="str">
        <f t="shared" si="17"/>
        <v/>
      </c>
      <c r="Q435" s="37" t="str">
        <f t="shared" si="16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58"/>
      <c r="I436" s="35"/>
      <c r="J436" s="35"/>
      <c r="K436" s="34"/>
      <c r="L436" s="78"/>
      <c r="M436" s="79"/>
      <c r="N436" s="10"/>
      <c r="O436" s="10"/>
      <c r="P436" s="48" t="str">
        <f t="shared" si="17"/>
        <v/>
      </c>
      <c r="Q436" s="37" t="str">
        <f t="shared" si="16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58"/>
      <c r="I437" s="35"/>
      <c r="J437" s="35"/>
      <c r="K437" s="34"/>
      <c r="L437" s="78"/>
      <c r="M437" s="79"/>
      <c r="N437" s="10"/>
      <c r="O437" s="10"/>
      <c r="P437" s="48" t="str">
        <f t="shared" si="17"/>
        <v/>
      </c>
      <c r="Q437" s="37" t="str">
        <f t="shared" si="16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58"/>
      <c r="I438" s="35"/>
      <c r="J438" s="35"/>
      <c r="K438" s="34"/>
      <c r="L438" s="78"/>
      <c r="M438" s="79"/>
      <c r="N438" s="10"/>
      <c r="O438" s="10"/>
      <c r="P438" s="48" t="str">
        <f t="shared" si="17"/>
        <v/>
      </c>
      <c r="Q438" s="37" t="str">
        <f t="shared" si="16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58"/>
      <c r="I439" s="35"/>
      <c r="J439" s="35"/>
      <c r="K439" s="34"/>
      <c r="L439" s="78"/>
      <c r="M439" s="79"/>
      <c r="N439" s="10"/>
      <c r="O439" s="10"/>
      <c r="P439" s="48" t="str">
        <f t="shared" si="17"/>
        <v/>
      </c>
      <c r="Q439" s="37" t="str">
        <f t="shared" si="16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58"/>
      <c r="I440" s="35"/>
      <c r="J440" s="35"/>
      <c r="K440" s="34"/>
      <c r="L440" s="78"/>
      <c r="M440" s="79"/>
      <c r="N440" s="10"/>
      <c r="O440" s="10"/>
      <c r="P440" s="48" t="str">
        <f t="shared" si="17"/>
        <v/>
      </c>
      <c r="Q440" s="37" t="str">
        <f t="shared" si="16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58"/>
      <c r="I441" s="35"/>
      <c r="J441" s="35"/>
      <c r="K441" s="34"/>
      <c r="L441" s="78"/>
      <c r="M441" s="79"/>
      <c r="N441" s="10"/>
      <c r="O441" s="10"/>
      <c r="P441" s="48" t="str">
        <f t="shared" si="17"/>
        <v/>
      </c>
      <c r="Q441" s="37" t="str">
        <f t="shared" si="16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58"/>
      <c r="I442" s="35"/>
      <c r="J442" s="35"/>
      <c r="K442" s="34"/>
      <c r="L442" s="78"/>
      <c r="M442" s="79"/>
      <c r="N442" s="10"/>
      <c r="O442" s="10"/>
      <c r="P442" s="48" t="str">
        <f t="shared" si="17"/>
        <v/>
      </c>
      <c r="Q442" s="37" t="str">
        <f t="shared" si="16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58"/>
      <c r="I443" s="35"/>
      <c r="J443" s="35"/>
      <c r="K443" s="34"/>
      <c r="L443" s="78"/>
      <c r="M443" s="79"/>
      <c r="N443" s="10"/>
      <c r="O443" s="10"/>
      <c r="P443" s="48" t="str">
        <f t="shared" si="17"/>
        <v/>
      </c>
      <c r="Q443" s="37" t="str">
        <f t="shared" si="16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58"/>
      <c r="I444" s="35"/>
      <c r="J444" s="35"/>
      <c r="K444" s="34"/>
      <c r="L444" s="78"/>
      <c r="M444" s="79"/>
      <c r="N444" s="10"/>
      <c r="O444" s="10"/>
      <c r="P444" s="48" t="str">
        <f t="shared" si="17"/>
        <v/>
      </c>
      <c r="Q444" s="37" t="str">
        <f t="shared" si="16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58"/>
      <c r="I445" s="35"/>
      <c r="J445" s="35"/>
      <c r="K445" s="34"/>
      <c r="L445" s="78"/>
      <c r="M445" s="79"/>
      <c r="N445" s="10"/>
      <c r="O445" s="10"/>
      <c r="P445" s="48" t="str">
        <f t="shared" si="17"/>
        <v/>
      </c>
      <c r="Q445" s="37" t="str">
        <f t="shared" si="16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58"/>
      <c r="I446" s="35"/>
      <c r="J446" s="35"/>
      <c r="K446" s="34"/>
      <c r="L446" s="78"/>
      <c r="M446" s="79"/>
      <c r="N446" s="10"/>
      <c r="O446" s="10"/>
      <c r="P446" s="48" t="str">
        <f t="shared" si="17"/>
        <v/>
      </c>
      <c r="Q446" s="37" t="str">
        <f t="shared" si="16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58"/>
      <c r="I447" s="35"/>
      <c r="J447" s="35"/>
      <c r="K447" s="34"/>
      <c r="L447" s="78"/>
      <c r="M447" s="79"/>
      <c r="N447" s="10"/>
      <c r="O447" s="10"/>
      <c r="P447" s="48" t="str">
        <f t="shared" si="17"/>
        <v/>
      </c>
      <c r="Q447" s="37" t="str">
        <f t="shared" si="16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58"/>
      <c r="I448" s="35"/>
      <c r="J448" s="35"/>
      <c r="K448" s="34"/>
      <c r="L448" s="78"/>
      <c r="M448" s="79"/>
      <c r="N448" s="10"/>
      <c r="O448" s="10"/>
      <c r="P448" s="48" t="str">
        <f t="shared" si="17"/>
        <v/>
      </c>
      <c r="Q448" s="37" t="str">
        <f t="shared" si="16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58"/>
      <c r="I449" s="35"/>
      <c r="J449" s="35"/>
      <c r="K449" s="34"/>
      <c r="L449" s="78"/>
      <c r="M449" s="79"/>
      <c r="N449" s="10"/>
      <c r="O449" s="10"/>
      <c r="P449" s="48" t="str">
        <f t="shared" si="17"/>
        <v/>
      </c>
      <c r="Q449" s="37" t="str">
        <f t="shared" si="16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58"/>
      <c r="I450" s="35"/>
      <c r="J450" s="35"/>
      <c r="K450" s="34"/>
      <c r="L450" s="78"/>
      <c r="M450" s="79"/>
      <c r="N450" s="10"/>
      <c r="O450" s="10"/>
      <c r="P450" s="48" t="str">
        <f t="shared" si="17"/>
        <v/>
      </c>
      <c r="Q450" s="37" t="str">
        <f t="shared" si="16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58"/>
      <c r="I451" s="35"/>
      <c r="J451" s="35"/>
      <c r="K451" s="34"/>
      <c r="L451" s="78"/>
      <c r="M451" s="79"/>
      <c r="N451" s="10"/>
      <c r="O451" s="10"/>
      <c r="P451" s="48" t="str">
        <f t="shared" si="17"/>
        <v/>
      </c>
      <c r="Q451" s="37" t="str">
        <f t="shared" si="16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58"/>
      <c r="I452" s="35"/>
      <c r="J452" s="35"/>
      <c r="K452" s="34"/>
      <c r="L452" s="78"/>
      <c r="M452" s="79"/>
      <c r="N452" s="10"/>
      <c r="O452" s="10"/>
      <c r="P452" s="48" t="str">
        <f t="shared" si="17"/>
        <v/>
      </c>
      <c r="Q452" s="37" t="str">
        <f t="shared" si="16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58"/>
      <c r="I453" s="35"/>
      <c r="J453" s="35"/>
      <c r="K453" s="34"/>
      <c r="L453" s="78"/>
      <c r="M453" s="79"/>
      <c r="N453" s="10"/>
      <c r="O453" s="10"/>
      <c r="P453" s="48" t="str">
        <f t="shared" si="17"/>
        <v/>
      </c>
      <c r="Q453" s="37" t="str">
        <f t="shared" si="16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58"/>
      <c r="I454" s="35"/>
      <c r="J454" s="35"/>
      <c r="K454" s="34"/>
      <c r="L454" s="78"/>
      <c r="M454" s="79"/>
      <c r="N454" s="10"/>
      <c r="O454" s="10"/>
      <c r="P454" s="48" t="str">
        <f t="shared" si="17"/>
        <v/>
      </c>
      <c r="Q454" s="37" t="str">
        <f t="shared" si="16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58"/>
      <c r="I455" s="35"/>
      <c r="J455" s="35"/>
      <c r="K455" s="34"/>
      <c r="L455" s="78"/>
      <c r="M455" s="79"/>
      <c r="N455" s="10"/>
      <c r="O455" s="10"/>
      <c r="P455" s="48" t="str">
        <f t="shared" si="17"/>
        <v/>
      </c>
      <c r="Q455" s="37" t="str">
        <f t="shared" si="16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58"/>
      <c r="I456" s="35"/>
      <c r="J456" s="35"/>
      <c r="K456" s="34"/>
      <c r="L456" s="78"/>
      <c r="M456" s="79"/>
      <c r="N456" s="10"/>
      <c r="O456" s="10"/>
      <c r="P456" s="48" t="str">
        <f t="shared" si="17"/>
        <v/>
      </c>
      <c r="Q456" s="37" t="str">
        <f t="shared" si="16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58"/>
      <c r="I457" s="35"/>
      <c r="J457" s="35"/>
      <c r="K457" s="34"/>
      <c r="L457" s="78"/>
      <c r="M457" s="79"/>
      <c r="N457" s="10"/>
      <c r="O457" s="10"/>
      <c r="P457" s="48" t="str">
        <f t="shared" si="17"/>
        <v/>
      </c>
      <c r="Q457" s="37" t="str">
        <f t="shared" si="16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58"/>
      <c r="I458" s="35"/>
      <c r="J458" s="35"/>
      <c r="K458" s="34"/>
      <c r="L458" s="78"/>
      <c r="M458" s="79"/>
      <c r="N458" s="10"/>
      <c r="O458" s="10"/>
      <c r="P458" s="48" t="str">
        <f t="shared" si="17"/>
        <v/>
      </c>
      <c r="Q458" s="37" t="str">
        <f t="shared" si="16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58"/>
      <c r="I459" s="35"/>
      <c r="J459" s="35"/>
      <c r="K459" s="34"/>
      <c r="L459" s="78"/>
      <c r="M459" s="79"/>
      <c r="N459" s="10"/>
      <c r="O459" s="10"/>
      <c r="P459" s="48" t="str">
        <f t="shared" si="17"/>
        <v/>
      </c>
      <c r="Q459" s="37" t="str">
        <f t="shared" si="16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210"/>
      <c r="H460" s="213"/>
      <c r="I460" s="53"/>
      <c r="J460" s="53"/>
      <c r="K460" s="34"/>
      <c r="L460" s="78"/>
      <c r="M460" s="79"/>
      <c r="N460" s="10"/>
      <c r="O460" s="10"/>
      <c r="P460" s="48" t="str">
        <f t="shared" si="17"/>
        <v/>
      </c>
      <c r="Q460" s="37" t="str">
        <f t="shared" si="16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58"/>
      <c r="I461" s="35"/>
      <c r="J461" s="35"/>
      <c r="K461" s="34"/>
      <c r="L461" s="78"/>
      <c r="M461" s="79"/>
      <c r="N461" s="10"/>
      <c r="O461" s="10"/>
      <c r="P461" s="48" t="str">
        <f t="shared" si="17"/>
        <v/>
      </c>
      <c r="Q461" s="37" t="str">
        <f t="shared" si="16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58"/>
      <c r="I462" s="35"/>
      <c r="J462" s="35"/>
      <c r="K462" s="34"/>
      <c r="L462" s="78"/>
      <c r="M462" s="79"/>
      <c r="N462" s="10"/>
      <c r="O462" s="10"/>
      <c r="P462" s="48" t="str">
        <f t="shared" si="17"/>
        <v/>
      </c>
      <c r="Q462" s="37" t="str">
        <f t="shared" si="16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58"/>
      <c r="I463" s="35"/>
      <c r="J463" s="35"/>
      <c r="K463" s="34"/>
      <c r="L463" s="78"/>
      <c r="M463" s="79"/>
      <c r="N463" s="10"/>
      <c r="O463" s="10"/>
      <c r="P463" s="48" t="str">
        <f t="shared" si="17"/>
        <v/>
      </c>
      <c r="Q463" s="37" t="str">
        <f t="shared" si="16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58"/>
      <c r="I464" s="35"/>
      <c r="J464" s="35"/>
      <c r="K464" s="34"/>
      <c r="L464" s="78"/>
      <c r="M464" s="79"/>
      <c r="N464" s="10"/>
      <c r="O464" s="10"/>
      <c r="P464" s="48" t="str">
        <f t="shared" si="17"/>
        <v/>
      </c>
      <c r="Q464" s="37" t="str">
        <f t="shared" si="16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58"/>
      <c r="I465" s="35"/>
      <c r="J465" s="35"/>
      <c r="K465" s="34"/>
      <c r="L465" s="78"/>
      <c r="M465" s="79"/>
      <c r="N465" s="10"/>
      <c r="O465" s="10"/>
      <c r="P465" s="48" t="str">
        <f t="shared" si="17"/>
        <v/>
      </c>
      <c r="Q465" s="37" t="str">
        <f t="shared" si="16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58"/>
      <c r="I466" s="35"/>
      <c r="J466" s="35"/>
      <c r="K466" s="34"/>
      <c r="L466" s="78"/>
      <c r="M466" s="79"/>
      <c r="N466" s="10"/>
      <c r="O466" s="10"/>
      <c r="P466" s="48" t="str">
        <f t="shared" si="17"/>
        <v/>
      </c>
      <c r="Q466" s="37" t="str">
        <f t="shared" si="16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58"/>
      <c r="I467" s="35"/>
      <c r="J467" s="35"/>
      <c r="K467" s="34"/>
      <c r="L467" s="78"/>
      <c r="M467" s="79"/>
      <c r="N467" s="10"/>
      <c r="O467" s="10"/>
      <c r="P467" s="48" t="str">
        <f t="shared" si="17"/>
        <v/>
      </c>
      <c r="Q467" s="37" t="str">
        <f t="shared" si="16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213"/>
      <c r="I468" s="53"/>
      <c r="J468" s="53"/>
      <c r="K468" s="34"/>
      <c r="L468" s="78"/>
      <c r="M468" s="79"/>
      <c r="N468" s="10"/>
      <c r="O468" s="10"/>
      <c r="P468" s="48" t="str">
        <f t="shared" si="17"/>
        <v/>
      </c>
      <c r="Q468" s="37" t="str">
        <f t="shared" si="16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58"/>
      <c r="I469" s="35"/>
      <c r="J469" s="35"/>
      <c r="K469" s="34"/>
      <c r="L469" s="78"/>
      <c r="M469" s="79"/>
      <c r="N469" s="10"/>
      <c r="O469" s="10"/>
      <c r="P469" s="48" t="str">
        <f t="shared" si="17"/>
        <v/>
      </c>
      <c r="Q469" s="37" t="str">
        <f t="shared" si="16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58"/>
      <c r="I470" s="35"/>
      <c r="J470" s="35"/>
      <c r="K470" s="34"/>
      <c r="L470" s="78"/>
      <c r="M470" s="79"/>
      <c r="N470" s="10"/>
      <c r="O470" s="10"/>
      <c r="P470" s="48" t="str">
        <f t="shared" si="17"/>
        <v/>
      </c>
      <c r="Q470" s="37" t="str">
        <f t="shared" si="16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58"/>
      <c r="I471" s="35"/>
      <c r="J471" s="35"/>
      <c r="K471" s="34"/>
      <c r="L471" s="78"/>
      <c r="M471" s="79"/>
      <c r="N471" s="10"/>
      <c r="O471" s="10"/>
      <c r="P471" s="48" t="str">
        <f t="shared" si="17"/>
        <v/>
      </c>
      <c r="Q471" s="37" t="str">
        <f t="shared" si="16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58"/>
      <c r="I472" s="35"/>
      <c r="J472" s="35"/>
      <c r="K472" s="34"/>
      <c r="L472" s="78"/>
      <c r="M472" s="79"/>
      <c r="N472" s="10"/>
      <c r="O472" s="10"/>
      <c r="P472" s="48" t="str">
        <f t="shared" si="17"/>
        <v/>
      </c>
      <c r="Q472" s="37" t="str">
        <f t="shared" si="16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58"/>
      <c r="I473" s="35"/>
      <c r="J473" s="35"/>
      <c r="K473" s="34"/>
      <c r="L473" s="78"/>
      <c r="M473" s="79"/>
      <c r="N473" s="10"/>
      <c r="O473" s="10"/>
      <c r="P473" s="48" t="str">
        <f t="shared" si="17"/>
        <v/>
      </c>
      <c r="Q473" s="37" t="str">
        <f t="shared" si="16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58"/>
      <c r="I474" s="35"/>
      <c r="J474" s="35"/>
      <c r="K474" s="34"/>
      <c r="L474" s="78"/>
      <c r="M474" s="79"/>
      <c r="N474" s="10"/>
      <c r="O474" s="10"/>
      <c r="P474" s="48" t="str">
        <f t="shared" si="17"/>
        <v/>
      </c>
      <c r="Q474" s="37" t="str">
        <f t="shared" si="16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58"/>
      <c r="I475" s="35"/>
      <c r="J475" s="35"/>
      <c r="K475" s="34"/>
      <c r="L475" s="78"/>
      <c r="M475" s="79"/>
      <c r="N475" s="10"/>
      <c r="O475" s="10"/>
      <c r="P475" s="48" t="str">
        <f t="shared" si="17"/>
        <v/>
      </c>
      <c r="Q475" s="37" t="str">
        <f t="shared" si="16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58"/>
      <c r="I476" s="35"/>
      <c r="J476" s="35"/>
      <c r="K476" s="34"/>
      <c r="L476" s="78"/>
      <c r="M476" s="79"/>
      <c r="N476" s="10"/>
      <c r="O476" s="10"/>
      <c r="P476" s="48" t="str">
        <f t="shared" si="17"/>
        <v/>
      </c>
      <c r="Q476" s="37" t="str">
        <f t="shared" si="16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58"/>
      <c r="I477" s="35"/>
      <c r="J477" s="35"/>
      <c r="K477" s="34"/>
      <c r="L477" s="78"/>
      <c r="M477" s="79"/>
      <c r="N477" s="10"/>
      <c r="O477" s="10"/>
      <c r="P477" s="48" t="str">
        <f t="shared" si="17"/>
        <v/>
      </c>
      <c r="Q477" s="37" t="str">
        <f t="shared" si="16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58"/>
      <c r="I478" s="35"/>
      <c r="J478" s="35"/>
      <c r="K478" s="34"/>
      <c r="L478" s="78"/>
      <c r="M478" s="79"/>
      <c r="N478" s="10"/>
      <c r="O478" s="10"/>
      <c r="P478" s="48" t="str">
        <f t="shared" si="17"/>
        <v/>
      </c>
      <c r="Q478" s="37" t="str">
        <f t="shared" si="16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58"/>
      <c r="I479" s="35"/>
      <c r="J479" s="35"/>
      <c r="K479" s="34"/>
      <c r="L479" s="78"/>
      <c r="M479" s="79"/>
      <c r="N479" s="10"/>
      <c r="O479" s="10"/>
      <c r="P479" s="48" t="str">
        <f t="shared" si="17"/>
        <v/>
      </c>
      <c r="Q479" s="37" t="str">
        <f t="shared" si="16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58"/>
      <c r="I480" s="35"/>
      <c r="J480" s="35"/>
      <c r="K480" s="34"/>
      <c r="L480" s="78"/>
      <c r="M480" s="79"/>
      <c r="N480" s="10"/>
      <c r="O480" s="10"/>
      <c r="P480" s="48" t="str">
        <f t="shared" si="17"/>
        <v/>
      </c>
      <c r="Q480" s="37" t="str">
        <f t="shared" si="16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75" customHeight="1">
      <c r="A481" s="22"/>
      <c r="B481" s="4"/>
      <c r="C481" s="10"/>
      <c r="D481" s="9"/>
      <c r="E481" s="9"/>
      <c r="F481" s="31"/>
      <c r="G481" s="44"/>
      <c r="H481" s="58"/>
      <c r="I481" s="214">
        <f>SUM(I6:I480)</f>
        <v>8883737.93</v>
      </c>
      <c r="J481" s="215"/>
      <c r="K481" s="215"/>
      <c r="L481" s="78"/>
      <c r="M481" s="79"/>
      <c r="N481" s="10"/>
      <c r="O481" s="10"/>
      <c r="P481" s="48" t="str">
        <f t="shared" si="17"/>
        <v/>
      </c>
      <c r="Q481" s="37" t="str">
        <f t="shared" si="16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11"/>
      <c r="G482" s="15"/>
      <c r="H482" s="11"/>
      <c r="I482" s="9"/>
      <c r="J482" s="9"/>
      <c r="K482" s="9"/>
      <c r="L482" s="78"/>
      <c r="M482" s="79"/>
      <c r="N482" s="10"/>
      <c r="O482" s="10"/>
      <c r="P482" s="48" t="str">
        <f t="shared" si="17"/>
        <v/>
      </c>
      <c r="Q482" s="37" t="str">
        <f t="shared" si="16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11"/>
      <c r="G483" s="15"/>
      <c r="H483" s="10"/>
      <c r="J483" s="10"/>
      <c r="K483" s="10"/>
      <c r="L483" s="78"/>
      <c r="M483" s="79"/>
      <c r="N483" s="10"/>
      <c r="O483" s="10"/>
      <c r="P483" s="21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11"/>
      <c r="G484" s="15"/>
      <c r="H484" s="11"/>
      <c r="I484" s="9"/>
      <c r="J484" s="9"/>
      <c r="K484" s="9"/>
      <c r="L484" s="78"/>
      <c r="M484" s="79"/>
      <c r="N484" s="10"/>
      <c r="O484" s="10"/>
      <c r="P484" s="217">
        <f>SUM(P6:P483)</f>
        <v>318300</v>
      </c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11"/>
      <c r="G485" s="15"/>
      <c r="H485" s="218">
        <f>E165-I481-L486</f>
        <v>113357.65</v>
      </c>
      <c r="I485" s="9"/>
      <c r="J485" s="9"/>
      <c r="K485" s="9"/>
      <c r="L485" s="78"/>
      <c r="M485" s="9"/>
      <c r="N485" s="10"/>
      <c r="O485" s="10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11"/>
      <c r="G486" s="15"/>
      <c r="H486" s="11"/>
      <c r="I486" s="9"/>
      <c r="J486" s="9"/>
      <c r="K486" s="9"/>
      <c r="L486" s="78">
        <f>SUM(L6:L483)</f>
        <v>672000</v>
      </c>
      <c r="M486" s="9"/>
      <c r="N486" s="10"/>
      <c r="O486" s="10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11"/>
      <c r="G487" s="15"/>
      <c r="H487" s="11"/>
      <c r="I487" s="9"/>
      <c r="J487" s="9"/>
      <c r="K487" s="9"/>
      <c r="L487" s="10"/>
      <c r="M487" s="9"/>
      <c r="N487" s="10"/>
      <c r="O487" s="10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11"/>
      <c r="G488" s="15"/>
      <c r="H488" s="11"/>
      <c r="I488" s="9"/>
      <c r="J488" s="9"/>
      <c r="K488" s="9"/>
      <c r="L488" s="10"/>
      <c r="M488" s="9"/>
      <c r="N488" s="10"/>
      <c r="O488" s="10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11"/>
      <c r="G489" s="15"/>
      <c r="H489" s="11"/>
      <c r="I489" s="9"/>
      <c r="J489" s="9"/>
      <c r="K489" s="9"/>
      <c r="L489" s="10"/>
      <c r="M489" s="9"/>
      <c r="N489" s="10"/>
      <c r="O489" s="10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11"/>
      <c r="G490" s="15"/>
      <c r="H490" s="11"/>
      <c r="I490" s="9"/>
      <c r="J490" s="9"/>
      <c r="K490" s="9"/>
      <c r="L490" s="10"/>
      <c r="M490" s="9"/>
      <c r="N490" s="10"/>
      <c r="O490" s="10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11"/>
      <c r="G491" s="15"/>
      <c r="H491" s="11"/>
      <c r="I491" s="9"/>
      <c r="J491" s="9"/>
      <c r="K491" s="9"/>
      <c r="L491" s="10"/>
      <c r="M491" s="9"/>
      <c r="N491" s="10"/>
      <c r="O491" s="10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11"/>
      <c r="G492" s="15"/>
      <c r="H492" s="11"/>
      <c r="I492" s="9"/>
      <c r="J492" s="9"/>
      <c r="K492" s="9"/>
      <c r="L492" s="10"/>
      <c r="M492" s="9"/>
      <c r="N492" s="10"/>
      <c r="O492" s="10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11"/>
      <c r="G493" s="15"/>
      <c r="H493" s="11"/>
      <c r="I493" s="9"/>
      <c r="J493" s="9"/>
      <c r="K493" s="9"/>
      <c r="L493" s="10"/>
      <c r="M493" s="9"/>
      <c r="N493" s="10"/>
      <c r="O493" s="10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11"/>
      <c r="G494" s="15"/>
      <c r="H494" s="11"/>
      <c r="I494" s="9"/>
      <c r="J494" s="9"/>
      <c r="K494" s="9"/>
      <c r="L494" s="10"/>
      <c r="M494" s="9"/>
      <c r="N494" s="10"/>
      <c r="O494" s="10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11"/>
      <c r="G495" s="15"/>
      <c r="H495" s="11"/>
      <c r="I495" s="9"/>
      <c r="J495" s="9"/>
      <c r="K495" s="9"/>
      <c r="L495" s="10"/>
      <c r="M495" s="9"/>
      <c r="N495" s="10"/>
      <c r="O495" s="10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11"/>
      <c r="G496" s="15"/>
      <c r="H496" s="11"/>
      <c r="I496" s="9"/>
      <c r="J496" s="9"/>
      <c r="K496" s="9"/>
      <c r="L496" s="10"/>
      <c r="M496" s="9"/>
      <c r="N496" s="10"/>
      <c r="O496" s="10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11"/>
      <c r="G497" s="15"/>
      <c r="H497" s="11"/>
      <c r="I497" s="9"/>
      <c r="J497" s="9"/>
      <c r="K497" s="9"/>
      <c r="L497" s="10"/>
      <c r="M497" s="9"/>
      <c r="N497" s="10"/>
      <c r="O497" s="10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11"/>
      <c r="G498" s="15"/>
      <c r="H498" s="11"/>
      <c r="I498" s="9"/>
      <c r="J498" s="9"/>
      <c r="K498" s="9"/>
      <c r="L498" s="10"/>
      <c r="M498" s="9"/>
      <c r="N498" s="10"/>
      <c r="O498" s="10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11"/>
      <c r="G499" s="15"/>
      <c r="H499" s="11"/>
      <c r="I499" s="9"/>
      <c r="J499" s="9"/>
      <c r="K499" s="9"/>
      <c r="L499" s="10"/>
      <c r="M499" s="9"/>
      <c r="N499" s="10"/>
      <c r="O499" s="10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11"/>
      <c r="G500" s="15"/>
      <c r="H500" s="11"/>
      <c r="I500" s="9"/>
      <c r="J500" s="9"/>
      <c r="K500" s="9"/>
      <c r="L500" s="10"/>
      <c r="M500" s="9"/>
      <c r="N500" s="10"/>
      <c r="O500" s="10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11"/>
      <c r="G501" s="15"/>
      <c r="H501" s="11"/>
      <c r="I501" s="9"/>
      <c r="J501" s="9"/>
      <c r="K501" s="9"/>
      <c r="L501" s="10"/>
      <c r="M501" s="9"/>
      <c r="N501" s="10"/>
      <c r="O501" s="10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11"/>
      <c r="G502" s="15"/>
      <c r="H502" s="11"/>
      <c r="I502" s="9"/>
      <c r="J502" s="9"/>
      <c r="K502" s="9"/>
      <c r="L502" s="10"/>
      <c r="M502" s="9"/>
      <c r="N502" s="10"/>
      <c r="O502" s="10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11"/>
      <c r="G503" s="15"/>
      <c r="H503" s="11"/>
      <c r="I503" s="9"/>
      <c r="J503" s="9"/>
      <c r="K503" s="9"/>
      <c r="L503" s="10"/>
      <c r="M503" s="9"/>
      <c r="N503" s="10"/>
      <c r="O503" s="10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11"/>
      <c r="G504" s="15"/>
      <c r="H504" s="11"/>
      <c r="I504" s="9"/>
      <c r="J504" s="9"/>
      <c r="K504" s="9"/>
      <c r="L504" s="10"/>
      <c r="M504" s="9"/>
      <c r="N504" s="10"/>
      <c r="O504" s="10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11"/>
      <c r="G505" s="15"/>
      <c r="H505" s="11"/>
      <c r="I505" s="9"/>
      <c r="J505" s="9"/>
      <c r="K505" s="9"/>
      <c r="L505" s="10"/>
      <c r="M505" s="9"/>
      <c r="N505" s="10"/>
      <c r="O505" s="10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11"/>
      <c r="G506" s="15"/>
      <c r="H506" s="11"/>
      <c r="I506" s="9"/>
      <c r="J506" s="9"/>
      <c r="K506" s="9"/>
      <c r="L506" s="10"/>
      <c r="M506" s="9"/>
      <c r="N506" s="10"/>
      <c r="O506" s="10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11"/>
      <c r="G507" s="15"/>
      <c r="H507" s="11"/>
      <c r="I507" s="9"/>
      <c r="J507" s="9"/>
      <c r="K507" s="9"/>
      <c r="L507" s="10"/>
      <c r="M507" s="9"/>
      <c r="N507" s="10"/>
      <c r="O507" s="10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11"/>
      <c r="G508" s="15"/>
      <c r="H508" s="11"/>
      <c r="I508" s="9"/>
      <c r="J508" s="9"/>
      <c r="K508" s="9"/>
      <c r="L508" s="10"/>
      <c r="M508" s="9"/>
      <c r="N508" s="10"/>
      <c r="O508" s="10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11"/>
      <c r="G509" s="15"/>
      <c r="H509" s="11"/>
      <c r="I509" s="9"/>
      <c r="J509" s="9"/>
      <c r="K509" s="9"/>
      <c r="L509" s="10"/>
      <c r="M509" s="9"/>
      <c r="N509" s="10"/>
      <c r="O509" s="10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11"/>
      <c r="G510" s="15"/>
      <c r="H510" s="11"/>
      <c r="I510" s="9"/>
      <c r="J510" s="9"/>
      <c r="K510" s="9"/>
      <c r="L510" s="10"/>
      <c r="M510" s="9"/>
      <c r="N510" s="10"/>
      <c r="O510" s="10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11"/>
      <c r="G511" s="15"/>
      <c r="H511" s="11"/>
      <c r="I511" s="9"/>
      <c r="J511" s="9"/>
      <c r="K511" s="9"/>
      <c r="L511" s="10"/>
      <c r="M511" s="9"/>
      <c r="N511" s="10"/>
      <c r="O511" s="10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11"/>
      <c r="G512" s="15"/>
      <c r="H512" s="11"/>
      <c r="I512" s="9"/>
      <c r="J512" s="9"/>
      <c r="K512" s="9"/>
      <c r="L512" s="10"/>
      <c r="M512" s="9"/>
      <c r="N512" s="10"/>
      <c r="O512" s="10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11"/>
      <c r="G513" s="15"/>
      <c r="H513" s="11"/>
      <c r="I513" s="9"/>
      <c r="J513" s="9"/>
      <c r="K513" s="9"/>
      <c r="L513" s="10"/>
      <c r="M513" s="9"/>
      <c r="N513" s="10"/>
      <c r="O513" s="10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11"/>
      <c r="G514" s="15"/>
      <c r="H514" s="11"/>
      <c r="I514" s="9"/>
      <c r="J514" s="9"/>
      <c r="K514" s="9"/>
      <c r="L514" s="10"/>
      <c r="M514" s="9"/>
      <c r="N514" s="10"/>
      <c r="O514" s="10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11"/>
      <c r="G515" s="15"/>
      <c r="H515" s="11"/>
      <c r="I515" s="9"/>
      <c r="J515" s="9"/>
      <c r="K515" s="9"/>
      <c r="L515" s="10"/>
      <c r="M515" s="9"/>
      <c r="N515" s="10"/>
      <c r="O515" s="10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11"/>
      <c r="G516" s="15"/>
      <c r="H516" s="11"/>
      <c r="I516" s="9"/>
      <c r="J516" s="9"/>
      <c r="K516" s="9"/>
      <c r="L516" s="10"/>
      <c r="M516" s="9"/>
      <c r="N516" s="10"/>
      <c r="O516" s="10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11"/>
      <c r="G517" s="15"/>
      <c r="H517" s="11"/>
      <c r="I517" s="9"/>
      <c r="J517" s="9"/>
      <c r="K517" s="9"/>
      <c r="L517" s="10"/>
      <c r="M517" s="9"/>
      <c r="N517" s="10"/>
      <c r="O517" s="10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11"/>
      <c r="G518" s="15"/>
      <c r="H518" s="11"/>
      <c r="I518" s="9"/>
      <c r="J518" s="9"/>
      <c r="K518" s="9"/>
      <c r="L518" s="10"/>
      <c r="M518" s="9"/>
      <c r="N518" s="10"/>
      <c r="O518" s="10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11"/>
      <c r="G519" s="15"/>
      <c r="H519" s="11"/>
      <c r="I519" s="9"/>
      <c r="J519" s="9"/>
      <c r="K519" s="9"/>
      <c r="L519" s="10"/>
      <c r="M519" s="9"/>
      <c r="N519" s="10"/>
      <c r="O519" s="10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11"/>
      <c r="G520" s="15"/>
      <c r="H520" s="11"/>
      <c r="I520" s="9"/>
      <c r="J520" s="9"/>
      <c r="K520" s="9"/>
      <c r="L520" s="10"/>
      <c r="M520" s="9"/>
      <c r="N520" s="10"/>
      <c r="O520" s="10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10"/>
      <c r="M521" s="9"/>
      <c r="N521" s="10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10"/>
      <c r="M522" s="9"/>
      <c r="N522" s="10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10"/>
      <c r="M523" s="9"/>
      <c r="N523" s="10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10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10"/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219"/>
      <c r="C686" s="220"/>
      <c r="G686" s="19"/>
    </row>
    <row r="687" ht="15.75" customHeight="1">
      <c r="A687" s="219"/>
      <c r="C687" s="220"/>
      <c r="G687" s="19"/>
    </row>
    <row r="688" ht="15.75" customHeight="1">
      <c r="A688" s="219"/>
      <c r="C688" s="220"/>
      <c r="G688" s="19"/>
    </row>
    <row r="689" ht="15.75" customHeight="1">
      <c r="A689" s="219"/>
      <c r="C689" s="220"/>
      <c r="G689" s="19"/>
    </row>
    <row r="690" ht="15.75" customHeight="1">
      <c r="A690" s="219"/>
      <c r="C690" s="220"/>
      <c r="G690" s="19"/>
    </row>
    <row r="691" ht="15.75" customHeight="1">
      <c r="A691" s="219"/>
      <c r="C691" s="220"/>
      <c r="G691" s="19"/>
    </row>
    <row r="692" ht="15.75" customHeight="1">
      <c r="A692" s="219"/>
      <c r="C692" s="220"/>
      <c r="G692" s="19"/>
    </row>
    <row r="693" ht="15.75" customHeight="1">
      <c r="A693" s="219"/>
      <c r="C693" s="220"/>
      <c r="G693" s="19"/>
    </row>
    <row r="694" ht="15.75" customHeight="1">
      <c r="A694" s="219"/>
      <c r="C694" s="220"/>
      <c r="G694" s="19"/>
    </row>
    <row r="695" ht="15.75" customHeight="1">
      <c r="A695" s="219"/>
      <c r="C695" s="220"/>
      <c r="G695" s="19"/>
    </row>
    <row r="696" ht="15.75" customHeight="1">
      <c r="A696" s="219"/>
      <c r="C696" s="220"/>
      <c r="G696" s="19"/>
    </row>
    <row r="697" ht="15.75" customHeight="1">
      <c r="A697" s="219"/>
      <c r="C697" s="220"/>
      <c r="G697" s="19"/>
    </row>
    <row r="698" ht="15.75" customHeight="1">
      <c r="A698" s="219"/>
      <c r="C698" s="220"/>
      <c r="G698" s="19"/>
    </row>
    <row r="699" ht="15.75" customHeight="1">
      <c r="A699" s="219"/>
      <c r="C699" s="220"/>
      <c r="G699" s="19"/>
    </row>
    <row r="700" ht="15.75" customHeight="1">
      <c r="A700" s="219"/>
      <c r="C700" s="220"/>
      <c r="G700" s="19"/>
    </row>
    <row r="701" ht="15.75" customHeight="1">
      <c r="A701" s="219"/>
      <c r="C701" s="220"/>
      <c r="G701" s="19"/>
    </row>
    <row r="702" ht="15.75" customHeight="1">
      <c r="A702" s="219"/>
      <c r="C702" s="220"/>
      <c r="G702" s="19"/>
    </row>
    <row r="703" ht="15.75" customHeight="1">
      <c r="A703" s="219"/>
      <c r="C703" s="220"/>
      <c r="G703" s="19"/>
    </row>
    <row r="704" ht="15.75" customHeight="1">
      <c r="A704" s="219"/>
      <c r="C704" s="220"/>
      <c r="G704" s="19"/>
    </row>
    <row r="705" ht="15.75" customHeight="1">
      <c r="A705" s="219"/>
      <c r="C705" s="220"/>
      <c r="G705" s="19"/>
    </row>
    <row r="706" ht="15.75" customHeight="1">
      <c r="A706" s="219"/>
      <c r="C706" s="220"/>
      <c r="G706" s="19"/>
    </row>
    <row r="707" ht="15.75" customHeight="1">
      <c r="A707" s="219"/>
      <c r="C707" s="220"/>
      <c r="G707" s="19"/>
    </row>
    <row r="708" ht="15.75" customHeight="1">
      <c r="A708" s="219"/>
      <c r="C708" s="220"/>
      <c r="G708" s="19"/>
    </row>
    <row r="709" ht="15.75" customHeight="1">
      <c r="A709" s="219"/>
      <c r="C709" s="220"/>
      <c r="G709" s="19"/>
    </row>
    <row r="710" ht="15.75" customHeight="1">
      <c r="A710" s="219"/>
      <c r="C710" s="220"/>
      <c r="G710" s="19"/>
    </row>
    <row r="711" ht="15.75" customHeight="1">
      <c r="A711" s="219"/>
      <c r="C711" s="220"/>
      <c r="G711" s="19"/>
    </row>
    <row r="712" ht="15.75" customHeight="1">
      <c r="A712" s="219"/>
      <c r="C712" s="220"/>
      <c r="G712" s="19"/>
    </row>
    <row r="713" ht="15.75" customHeight="1">
      <c r="A713" s="219"/>
      <c r="C713" s="220"/>
      <c r="G713" s="19"/>
    </row>
    <row r="714" ht="15.75" customHeight="1">
      <c r="A714" s="219"/>
      <c r="C714" s="220"/>
      <c r="G714" s="19"/>
    </row>
    <row r="715" ht="15.75" customHeight="1">
      <c r="A715" s="219"/>
      <c r="C715" s="220"/>
      <c r="G715" s="19"/>
    </row>
    <row r="716" ht="15.75" customHeight="1">
      <c r="A716" s="219"/>
      <c r="C716" s="220"/>
      <c r="G716" s="19"/>
    </row>
    <row r="717" ht="15.75" customHeight="1">
      <c r="A717" s="219"/>
      <c r="C717" s="220"/>
      <c r="G717" s="19"/>
    </row>
    <row r="718" ht="15.75" customHeight="1">
      <c r="A718" s="219"/>
      <c r="C718" s="220"/>
      <c r="G718" s="19"/>
    </row>
    <row r="719" ht="15.75" customHeight="1">
      <c r="A719" s="219"/>
      <c r="C719" s="220"/>
      <c r="G719" s="19"/>
    </row>
    <row r="720" ht="15.75" customHeight="1">
      <c r="A720" s="219"/>
      <c r="C720" s="220"/>
      <c r="G720" s="19"/>
    </row>
    <row r="721" ht="15.75" customHeight="1">
      <c r="A721" s="219"/>
      <c r="C721" s="220"/>
      <c r="G721" s="19"/>
    </row>
    <row r="722" ht="15.75" customHeight="1">
      <c r="A722" s="219"/>
      <c r="C722" s="220"/>
      <c r="G722" s="19"/>
    </row>
    <row r="723" ht="15.75" customHeight="1">
      <c r="A723" s="219"/>
      <c r="C723" s="220"/>
      <c r="G723" s="19"/>
    </row>
    <row r="724" ht="15.75" customHeight="1">
      <c r="A724" s="219"/>
      <c r="C724" s="220"/>
      <c r="G724" s="19"/>
    </row>
    <row r="725" ht="15.75" customHeight="1">
      <c r="A725" s="219"/>
      <c r="C725" s="220"/>
      <c r="G725" s="19"/>
    </row>
    <row r="726" ht="15.75" customHeight="1">
      <c r="A726" s="219"/>
      <c r="C726" s="220"/>
      <c r="G726" s="19"/>
    </row>
    <row r="727" ht="15.75" customHeight="1">
      <c r="A727" s="219"/>
      <c r="C727" s="220"/>
      <c r="G727" s="19"/>
    </row>
    <row r="728" ht="15.75" customHeight="1">
      <c r="A728" s="219"/>
      <c r="C728" s="220"/>
      <c r="G728" s="19"/>
    </row>
    <row r="729" ht="15.75" customHeight="1">
      <c r="A729" s="219"/>
      <c r="C729" s="220"/>
      <c r="G729" s="19"/>
    </row>
    <row r="730" ht="15.75" customHeight="1">
      <c r="A730" s="219"/>
      <c r="C730" s="220"/>
      <c r="G730" s="19"/>
    </row>
    <row r="731" ht="15.75" customHeight="1">
      <c r="A731" s="219"/>
      <c r="C731" s="220"/>
      <c r="G731" s="19"/>
    </row>
    <row r="732" ht="15.75" customHeight="1">
      <c r="A732" s="219"/>
      <c r="C732" s="220"/>
      <c r="G732" s="19"/>
    </row>
    <row r="733" ht="15.75" customHeight="1">
      <c r="A733" s="219"/>
      <c r="C733" s="220"/>
      <c r="G733" s="19"/>
    </row>
    <row r="734" ht="15.75" customHeight="1">
      <c r="A734" s="219"/>
      <c r="C734" s="220"/>
      <c r="G734" s="19"/>
    </row>
    <row r="735" ht="15.75" customHeight="1">
      <c r="A735" s="219"/>
      <c r="C735" s="220"/>
      <c r="G735" s="19"/>
    </row>
    <row r="736" ht="15.75" customHeight="1">
      <c r="A736" s="219"/>
      <c r="C736" s="220"/>
      <c r="G736" s="19"/>
    </row>
    <row r="737" ht="15.75" customHeight="1">
      <c r="A737" s="219"/>
      <c r="C737" s="220"/>
      <c r="G737" s="19"/>
    </row>
    <row r="738" ht="15.75" customHeight="1">
      <c r="A738" s="219"/>
      <c r="C738" s="220"/>
      <c r="G738" s="19"/>
    </row>
    <row r="739" ht="15.75" customHeight="1">
      <c r="A739" s="219"/>
      <c r="C739" s="220"/>
      <c r="G739" s="19"/>
    </row>
    <row r="740" ht="15.75" customHeight="1">
      <c r="A740" s="219"/>
      <c r="C740" s="220"/>
      <c r="G740" s="19"/>
    </row>
    <row r="741" ht="15.75" customHeight="1">
      <c r="A741" s="219"/>
      <c r="C741" s="220"/>
      <c r="G741" s="19"/>
    </row>
    <row r="742" ht="15.75" customHeight="1">
      <c r="A742" s="219"/>
      <c r="C742" s="220"/>
      <c r="G742" s="19"/>
    </row>
    <row r="743" ht="15.75" customHeight="1">
      <c r="A743" s="219"/>
      <c r="C743" s="220"/>
      <c r="G743" s="19"/>
    </row>
    <row r="744" ht="15.75" customHeight="1">
      <c r="A744" s="219"/>
      <c r="C744" s="220"/>
      <c r="G744" s="19"/>
    </row>
    <row r="745" ht="15.75" customHeight="1">
      <c r="A745" s="219"/>
      <c r="C745" s="220"/>
      <c r="G745" s="19"/>
    </row>
    <row r="746" ht="15.75" customHeight="1">
      <c r="A746" s="219"/>
      <c r="C746" s="220"/>
      <c r="G746" s="19"/>
    </row>
    <row r="747" ht="15.75" customHeight="1">
      <c r="A747" s="219"/>
      <c r="C747" s="220"/>
      <c r="G747" s="19"/>
    </row>
    <row r="748" ht="15.75" customHeight="1">
      <c r="A748" s="219"/>
      <c r="C748" s="220"/>
      <c r="G748" s="19"/>
    </row>
    <row r="749" ht="15.75" customHeight="1">
      <c r="A749" s="219"/>
      <c r="C749" s="220"/>
      <c r="G749" s="19"/>
    </row>
    <row r="750" ht="15.75" customHeight="1">
      <c r="A750" s="219"/>
      <c r="C750" s="220"/>
      <c r="G750" s="19"/>
    </row>
    <row r="751" ht="15.75" customHeight="1">
      <c r="A751" s="219"/>
      <c r="C751" s="220"/>
      <c r="G751" s="19"/>
    </row>
    <row r="752" ht="15.75" customHeight="1">
      <c r="A752" s="219"/>
      <c r="C752" s="220"/>
      <c r="G752" s="19"/>
    </row>
    <row r="753" ht="15.75" customHeight="1">
      <c r="A753" s="219"/>
      <c r="C753" s="220"/>
      <c r="G753" s="19"/>
    </row>
    <row r="754" ht="15.75" customHeight="1">
      <c r="A754" s="219"/>
      <c r="C754" s="220"/>
      <c r="G754" s="19"/>
    </row>
    <row r="755" ht="15.75" customHeight="1">
      <c r="A755" s="219"/>
      <c r="C755" s="220"/>
      <c r="G755" s="19"/>
    </row>
    <row r="756" ht="15.75" customHeight="1">
      <c r="A756" s="219"/>
      <c r="C756" s="220"/>
      <c r="G756" s="19"/>
    </row>
    <row r="757" ht="15.75" customHeight="1">
      <c r="A757" s="219"/>
      <c r="C757" s="220"/>
      <c r="G757" s="19"/>
    </row>
    <row r="758" ht="15.75" customHeight="1">
      <c r="A758" s="219"/>
      <c r="C758" s="220"/>
      <c r="G758" s="19"/>
    </row>
    <row r="759" ht="15.75" customHeight="1">
      <c r="A759" s="219"/>
      <c r="C759" s="220"/>
      <c r="G759" s="19"/>
    </row>
    <row r="760" ht="15.75" customHeight="1">
      <c r="A760" s="219"/>
      <c r="C760" s="220"/>
      <c r="G760" s="19"/>
    </row>
    <row r="761" ht="15.75" customHeight="1">
      <c r="A761" s="219"/>
      <c r="C761" s="220"/>
      <c r="G761" s="19"/>
    </row>
    <row r="762" ht="15.75" customHeight="1">
      <c r="A762" s="219"/>
      <c r="C762" s="220"/>
      <c r="G762" s="19"/>
    </row>
    <row r="763" ht="15.75" customHeight="1">
      <c r="A763" s="219"/>
      <c r="C763" s="220"/>
      <c r="G763" s="19"/>
    </row>
    <row r="764" ht="15.75" customHeight="1">
      <c r="A764" s="219"/>
      <c r="C764" s="220"/>
      <c r="G764" s="19"/>
    </row>
    <row r="765" ht="15.75" customHeight="1">
      <c r="A765" s="219"/>
      <c r="C765" s="220"/>
      <c r="G765" s="19"/>
    </row>
    <row r="766" ht="15.75" customHeight="1">
      <c r="A766" s="219"/>
      <c r="C766" s="220"/>
      <c r="G766" s="19"/>
    </row>
    <row r="767" ht="15.75" customHeight="1">
      <c r="A767" s="219"/>
      <c r="C767" s="220"/>
      <c r="G767" s="19"/>
    </row>
    <row r="768" ht="15.75" customHeight="1">
      <c r="A768" s="219"/>
      <c r="C768" s="220"/>
      <c r="G768" s="19"/>
    </row>
    <row r="769" ht="15.75" customHeight="1">
      <c r="A769" s="219"/>
      <c r="C769" s="220"/>
      <c r="G769" s="19"/>
    </row>
    <row r="770" ht="15.75" customHeight="1">
      <c r="A770" s="219"/>
      <c r="C770" s="220"/>
      <c r="G770" s="19"/>
    </row>
    <row r="771" ht="15.75" customHeight="1">
      <c r="A771" s="219"/>
      <c r="C771" s="220"/>
      <c r="G771" s="19"/>
    </row>
    <row r="772" ht="15.75" customHeight="1">
      <c r="A772" s="219"/>
      <c r="C772" s="220"/>
      <c r="G772" s="19"/>
    </row>
    <row r="773" ht="15.75" customHeight="1">
      <c r="A773" s="219"/>
      <c r="C773" s="220"/>
      <c r="G773" s="19"/>
    </row>
    <row r="774" ht="15.75" customHeight="1">
      <c r="A774" s="219"/>
      <c r="C774" s="220"/>
      <c r="G774" s="19"/>
    </row>
    <row r="775" ht="15.75" customHeight="1">
      <c r="A775" s="219"/>
      <c r="C775" s="220"/>
      <c r="G775" s="19"/>
    </row>
    <row r="776" ht="15.75" customHeight="1">
      <c r="A776" s="219"/>
      <c r="C776" s="220"/>
      <c r="G776" s="19"/>
    </row>
    <row r="777" ht="15.75" customHeight="1">
      <c r="A777" s="219"/>
      <c r="C777" s="220"/>
      <c r="G777" s="19"/>
    </row>
    <row r="778" ht="15.75" customHeight="1">
      <c r="A778" s="219"/>
      <c r="C778" s="220"/>
      <c r="G778" s="19"/>
    </row>
    <row r="779" ht="15.75" customHeight="1">
      <c r="A779" s="219"/>
      <c r="C779" s="220"/>
      <c r="G779" s="19"/>
    </row>
    <row r="780" ht="15.75" customHeight="1">
      <c r="A780" s="219"/>
      <c r="C780" s="220"/>
      <c r="G780" s="19"/>
    </row>
    <row r="781" ht="15.75" customHeight="1">
      <c r="A781" s="219"/>
      <c r="C781" s="220"/>
      <c r="G781" s="19"/>
    </row>
    <row r="782" ht="15.75" customHeight="1">
      <c r="A782" s="219"/>
      <c r="C782" s="220"/>
      <c r="G782" s="19"/>
    </row>
    <row r="783" ht="15.75" customHeight="1">
      <c r="A783" s="219"/>
      <c r="C783" s="220"/>
      <c r="G783" s="19"/>
    </row>
    <row r="784" ht="15.75" customHeight="1">
      <c r="A784" s="219"/>
      <c r="C784" s="220"/>
      <c r="G784" s="19"/>
    </row>
    <row r="785" ht="15.75" customHeight="1">
      <c r="A785" s="219"/>
      <c r="C785" s="220"/>
      <c r="G785" s="19"/>
    </row>
    <row r="786" ht="15.75" customHeight="1">
      <c r="A786" s="219"/>
      <c r="C786" s="220"/>
      <c r="G786" s="19"/>
    </row>
    <row r="787" ht="15.75" customHeight="1">
      <c r="A787" s="219"/>
      <c r="C787" s="220"/>
      <c r="G787" s="19"/>
    </row>
    <row r="788" ht="15.75" customHeight="1">
      <c r="A788" s="219"/>
      <c r="C788" s="220"/>
      <c r="G788" s="19"/>
    </row>
    <row r="789" ht="15.75" customHeight="1">
      <c r="A789" s="219"/>
      <c r="C789" s="220"/>
      <c r="G789" s="19"/>
    </row>
    <row r="790" ht="15.75" customHeight="1">
      <c r="A790" s="219"/>
      <c r="C790" s="220"/>
      <c r="G790" s="19"/>
    </row>
    <row r="791" ht="15.75" customHeight="1">
      <c r="A791" s="219"/>
      <c r="C791" s="220"/>
      <c r="G791" s="19"/>
    </row>
    <row r="792" ht="15.75" customHeight="1">
      <c r="A792" s="219"/>
      <c r="C792" s="220"/>
      <c r="G792" s="19"/>
    </row>
    <row r="793" ht="15.75" customHeight="1">
      <c r="A793" s="219"/>
      <c r="C793" s="220"/>
      <c r="G793" s="19"/>
    </row>
    <row r="794" ht="15.75" customHeight="1">
      <c r="A794" s="219"/>
      <c r="C794" s="220"/>
      <c r="G794" s="19"/>
    </row>
    <row r="795" ht="15.75" customHeight="1">
      <c r="A795" s="219"/>
      <c r="C795" s="220"/>
      <c r="G795" s="19"/>
    </row>
    <row r="796" ht="15.75" customHeight="1">
      <c r="A796" s="219"/>
      <c r="C796" s="220"/>
      <c r="G796" s="19"/>
    </row>
    <row r="797" ht="15.75" customHeight="1">
      <c r="A797" s="219"/>
      <c r="C797" s="220"/>
      <c r="G797" s="19"/>
    </row>
    <row r="798" ht="15.75" customHeight="1">
      <c r="A798" s="219"/>
      <c r="C798" s="220"/>
      <c r="G798" s="19"/>
    </row>
    <row r="799" ht="15.75" customHeight="1">
      <c r="A799" s="219"/>
      <c r="C799" s="220"/>
      <c r="G799" s="19"/>
    </row>
    <row r="800" ht="15.75" customHeight="1">
      <c r="A800" s="219"/>
      <c r="C800" s="220"/>
      <c r="G800" s="19"/>
    </row>
    <row r="801" ht="15.75" customHeight="1">
      <c r="A801" s="219"/>
      <c r="C801" s="220"/>
      <c r="G801" s="19"/>
    </row>
    <row r="802" ht="15.75" customHeight="1">
      <c r="A802" s="219"/>
      <c r="C802" s="220"/>
      <c r="G802" s="19"/>
    </row>
    <row r="803" ht="15.75" customHeight="1">
      <c r="A803" s="219"/>
      <c r="C803" s="220"/>
      <c r="G803" s="19"/>
    </row>
    <row r="804" ht="15.75" customHeight="1">
      <c r="A804" s="219"/>
      <c r="C804" s="220"/>
      <c r="G804" s="19"/>
    </row>
    <row r="805" ht="15.75" customHeight="1">
      <c r="A805" s="219"/>
      <c r="C805" s="220"/>
      <c r="G805" s="19"/>
    </row>
    <row r="806" ht="15.75" customHeight="1">
      <c r="A806" s="219"/>
      <c r="C806" s="220"/>
      <c r="G806" s="19"/>
    </row>
    <row r="807" ht="15.75" customHeight="1">
      <c r="A807" s="219"/>
      <c r="C807" s="220"/>
      <c r="G807" s="19"/>
    </row>
    <row r="808" ht="15.75" customHeight="1">
      <c r="A808" s="219"/>
      <c r="C808" s="220"/>
      <c r="G808" s="19"/>
    </row>
    <row r="809" ht="15.75" customHeight="1">
      <c r="A809" s="219"/>
      <c r="C809" s="220"/>
      <c r="G809" s="19"/>
    </row>
    <row r="810" ht="15.75" customHeight="1">
      <c r="A810" s="219"/>
      <c r="C810" s="220"/>
      <c r="G810" s="19"/>
    </row>
    <row r="811" ht="15.75" customHeight="1">
      <c r="A811" s="219"/>
      <c r="C811" s="220"/>
      <c r="G811" s="19"/>
    </row>
    <row r="812" ht="15.75" customHeight="1">
      <c r="A812" s="219"/>
      <c r="C812" s="220"/>
      <c r="G812" s="19"/>
    </row>
    <row r="813" ht="15.75" customHeight="1">
      <c r="A813" s="219"/>
      <c r="C813" s="220"/>
      <c r="G813" s="19"/>
    </row>
    <row r="814" ht="15.75" customHeight="1">
      <c r="A814" s="219"/>
      <c r="C814" s="220"/>
      <c r="G814" s="19"/>
    </row>
    <row r="815" ht="15.75" customHeight="1">
      <c r="A815" s="219"/>
      <c r="C815" s="220"/>
      <c r="G815" s="19"/>
    </row>
    <row r="816" ht="15.75" customHeight="1">
      <c r="A816" s="219"/>
      <c r="C816" s="220"/>
      <c r="G816" s="19"/>
    </row>
    <row r="817" ht="15.75" customHeight="1">
      <c r="A817" s="219"/>
      <c r="C817" s="220"/>
      <c r="G817" s="19"/>
    </row>
    <row r="818" ht="15.75" customHeight="1">
      <c r="A818" s="219"/>
      <c r="C818" s="220"/>
      <c r="G818" s="19"/>
    </row>
    <row r="819" ht="15.75" customHeight="1">
      <c r="A819" s="219"/>
      <c r="C819" s="220"/>
      <c r="G819" s="19"/>
    </row>
    <row r="820" ht="15.75" customHeight="1">
      <c r="A820" s="219"/>
      <c r="C820" s="220"/>
      <c r="G820" s="19"/>
    </row>
    <row r="821" ht="15.75" customHeight="1">
      <c r="A821" s="219"/>
      <c r="C821" s="220"/>
      <c r="G821" s="19"/>
    </row>
    <row r="822" ht="15.75" customHeight="1">
      <c r="A822" s="219"/>
      <c r="C822" s="220"/>
      <c r="G822" s="19"/>
    </row>
    <row r="823" ht="15.75" customHeight="1">
      <c r="A823" s="219"/>
      <c r="C823" s="220"/>
      <c r="G823" s="19"/>
    </row>
    <row r="824" ht="15.75" customHeight="1">
      <c r="A824" s="219"/>
      <c r="C824" s="220"/>
      <c r="G824" s="19"/>
    </row>
    <row r="825" ht="15.75" customHeight="1">
      <c r="A825" s="219"/>
      <c r="C825" s="220"/>
      <c r="G825" s="19"/>
    </row>
    <row r="826" ht="15.75" customHeight="1">
      <c r="A826" s="219"/>
      <c r="C826" s="220"/>
      <c r="G826" s="19"/>
    </row>
    <row r="827" ht="15.75" customHeight="1">
      <c r="A827" s="219"/>
      <c r="C827" s="220"/>
      <c r="G827" s="19"/>
    </row>
    <row r="828" ht="15.75" customHeight="1">
      <c r="A828" s="219"/>
      <c r="C828" s="220"/>
      <c r="G828" s="19"/>
    </row>
    <row r="829" ht="15.75" customHeight="1">
      <c r="A829" s="219"/>
      <c r="C829" s="220"/>
      <c r="G829" s="19"/>
    </row>
    <row r="830" ht="15.75" customHeight="1">
      <c r="A830" s="219"/>
      <c r="C830" s="220"/>
      <c r="G830" s="19"/>
    </row>
    <row r="831" ht="15.75" customHeight="1">
      <c r="A831" s="219"/>
      <c r="C831" s="220"/>
      <c r="G831" s="19"/>
    </row>
    <row r="832" ht="15.75" customHeight="1">
      <c r="A832" s="219"/>
      <c r="C832" s="220"/>
      <c r="G832" s="19"/>
    </row>
    <row r="833" ht="15.75" customHeight="1">
      <c r="A833" s="219"/>
      <c r="C833" s="220"/>
      <c r="G833" s="19"/>
    </row>
    <row r="834" ht="15.75" customHeight="1">
      <c r="A834" s="219"/>
      <c r="C834" s="220"/>
      <c r="G834" s="19"/>
    </row>
    <row r="835" ht="15.75" customHeight="1">
      <c r="A835" s="219"/>
      <c r="C835" s="220"/>
      <c r="G835" s="19"/>
    </row>
    <row r="836" ht="15.75" customHeight="1">
      <c r="A836" s="219"/>
      <c r="C836" s="220"/>
      <c r="G836" s="19"/>
    </row>
    <row r="837" ht="15.75" customHeight="1">
      <c r="A837" s="219"/>
      <c r="C837" s="220"/>
      <c r="G837" s="19"/>
    </row>
    <row r="838" ht="15.75" customHeight="1">
      <c r="A838" s="219"/>
      <c r="C838" s="220"/>
      <c r="G838" s="19"/>
    </row>
    <row r="839" ht="15.75" customHeight="1">
      <c r="A839" s="219"/>
      <c r="C839" s="220"/>
      <c r="G839" s="19"/>
    </row>
    <row r="840" ht="15.75" customHeight="1">
      <c r="A840" s="219"/>
      <c r="C840" s="220"/>
      <c r="G840" s="19"/>
    </row>
    <row r="841" ht="15.75" customHeight="1">
      <c r="A841" s="219"/>
      <c r="C841" s="220"/>
      <c r="G841" s="19"/>
    </row>
    <row r="842" ht="15.75" customHeight="1">
      <c r="A842" s="219"/>
      <c r="C842" s="220"/>
      <c r="G842" s="19"/>
    </row>
    <row r="843" ht="15.75" customHeight="1">
      <c r="A843" s="219"/>
      <c r="C843" s="220"/>
      <c r="G843" s="19"/>
    </row>
    <row r="844" ht="15.75" customHeight="1">
      <c r="A844" s="219"/>
      <c r="C844" s="220"/>
      <c r="G844" s="19"/>
    </row>
    <row r="845" ht="15.75" customHeight="1">
      <c r="A845" s="219"/>
      <c r="C845" s="220"/>
      <c r="G845" s="19"/>
    </row>
    <row r="846" ht="15.75" customHeight="1">
      <c r="A846" s="219"/>
      <c r="C846" s="220"/>
      <c r="G846" s="19"/>
    </row>
    <row r="847" ht="15.75" customHeight="1">
      <c r="A847" s="219"/>
      <c r="C847" s="220"/>
      <c r="G847" s="19"/>
    </row>
    <row r="848" ht="15.75" customHeight="1">
      <c r="A848" s="219"/>
      <c r="C848" s="220"/>
      <c r="G848" s="19"/>
    </row>
    <row r="849" ht="15.75" customHeight="1">
      <c r="A849" s="219"/>
      <c r="C849" s="220"/>
      <c r="G849" s="19"/>
    </row>
    <row r="850" ht="15.75" customHeight="1">
      <c r="A850" s="219"/>
      <c r="C850" s="220"/>
      <c r="G850" s="19"/>
    </row>
    <row r="851" ht="15.75" customHeight="1">
      <c r="A851" s="219"/>
      <c r="C851" s="220"/>
      <c r="G851" s="19"/>
    </row>
    <row r="852" ht="15.75" customHeight="1">
      <c r="A852" s="219"/>
      <c r="C852" s="220"/>
      <c r="G852" s="19"/>
    </row>
    <row r="853" ht="15.75" customHeight="1">
      <c r="A853" s="219"/>
      <c r="C853" s="220"/>
      <c r="G853" s="19"/>
    </row>
    <row r="854" ht="15.75" customHeight="1">
      <c r="A854" s="219"/>
      <c r="C854" s="220"/>
      <c r="G854" s="19"/>
    </row>
    <row r="855" ht="15.75" customHeight="1">
      <c r="A855" s="219"/>
      <c r="C855" s="220"/>
      <c r="G855" s="19"/>
    </row>
    <row r="856" ht="15.75" customHeight="1">
      <c r="A856" s="219"/>
      <c r="C856" s="220"/>
      <c r="G856" s="19"/>
    </row>
    <row r="857" ht="15.75" customHeight="1">
      <c r="A857" s="219"/>
      <c r="C857" s="220"/>
      <c r="G857" s="19"/>
    </row>
    <row r="858" ht="15.75" customHeight="1">
      <c r="A858" s="219"/>
      <c r="C858" s="220"/>
      <c r="G858" s="19"/>
    </row>
    <row r="859" ht="15.75" customHeight="1">
      <c r="A859" s="219"/>
      <c r="C859" s="220"/>
      <c r="G859" s="19"/>
    </row>
    <row r="860" ht="15.75" customHeight="1">
      <c r="A860" s="219"/>
      <c r="C860" s="220"/>
      <c r="G860" s="19"/>
    </row>
    <row r="861" ht="15.75" customHeight="1">
      <c r="A861" s="219"/>
      <c r="C861" s="220"/>
      <c r="G861" s="19"/>
    </row>
    <row r="862" ht="15.75" customHeight="1">
      <c r="A862" s="219"/>
      <c r="C862" s="220"/>
      <c r="G862" s="19"/>
    </row>
    <row r="863" ht="15.75" customHeight="1">
      <c r="A863" s="219"/>
      <c r="C863" s="220"/>
      <c r="G863" s="19"/>
    </row>
    <row r="864" ht="15.75" customHeight="1">
      <c r="A864" s="219"/>
      <c r="C864" s="220"/>
      <c r="G864" s="19"/>
    </row>
    <row r="865" ht="15.75" customHeight="1">
      <c r="A865" s="219"/>
      <c r="C865" s="220"/>
      <c r="G865" s="19"/>
    </row>
    <row r="866" ht="15.75" customHeight="1">
      <c r="A866" s="219"/>
      <c r="C866" s="220"/>
      <c r="G866" s="19"/>
    </row>
    <row r="867" ht="15.75" customHeight="1">
      <c r="A867" s="219"/>
      <c r="C867" s="220"/>
      <c r="G867" s="19"/>
    </row>
    <row r="868" ht="15.75" customHeight="1">
      <c r="A868" s="219"/>
      <c r="C868" s="220"/>
      <c r="G868" s="19"/>
    </row>
    <row r="869" ht="15.75" customHeight="1">
      <c r="A869" s="219"/>
      <c r="C869" s="220"/>
      <c r="G869" s="19"/>
    </row>
    <row r="870" ht="15.75" customHeight="1">
      <c r="A870" s="219"/>
      <c r="C870" s="220"/>
      <c r="G870" s="19"/>
    </row>
    <row r="871" ht="15.75" customHeight="1">
      <c r="A871" s="219"/>
      <c r="C871" s="220"/>
      <c r="G871" s="19"/>
    </row>
    <row r="872" ht="15.75" customHeight="1">
      <c r="A872" s="219"/>
      <c r="C872" s="220"/>
      <c r="G872" s="19"/>
    </row>
    <row r="873" ht="15.75" customHeight="1">
      <c r="A873" s="219"/>
      <c r="C873" s="220"/>
      <c r="G873" s="19"/>
    </row>
    <row r="874" ht="15.75" customHeight="1">
      <c r="A874" s="219"/>
      <c r="C874" s="220"/>
      <c r="G874" s="19"/>
    </row>
    <row r="875" ht="15.75" customHeight="1">
      <c r="A875" s="219"/>
      <c r="C875" s="220"/>
      <c r="G875" s="19"/>
    </row>
    <row r="876" ht="15.75" customHeight="1">
      <c r="A876" s="219"/>
      <c r="C876" s="220"/>
      <c r="G876" s="19"/>
    </row>
    <row r="877" ht="15.75" customHeight="1">
      <c r="A877" s="219"/>
      <c r="C877" s="220"/>
      <c r="G877" s="19"/>
    </row>
    <row r="878" ht="15.75" customHeight="1">
      <c r="A878" s="219"/>
      <c r="C878" s="220"/>
      <c r="G878" s="19"/>
    </row>
    <row r="879" ht="15.75" customHeight="1">
      <c r="A879" s="219"/>
      <c r="C879" s="220"/>
      <c r="G879" s="19"/>
    </row>
    <row r="880" ht="15.75" customHeight="1">
      <c r="A880" s="219"/>
      <c r="C880" s="220"/>
      <c r="G880" s="19"/>
    </row>
    <row r="881" ht="15.75" customHeight="1">
      <c r="A881" s="219"/>
      <c r="C881" s="220"/>
      <c r="G881" s="19"/>
    </row>
    <row r="882" ht="15.75" customHeight="1">
      <c r="A882" s="219"/>
      <c r="C882" s="220"/>
      <c r="G882" s="19"/>
    </row>
    <row r="883" ht="15.75" customHeight="1">
      <c r="A883" s="219"/>
      <c r="C883" s="220"/>
      <c r="G883" s="19"/>
    </row>
    <row r="884" ht="15.75" customHeight="1">
      <c r="A884" s="219"/>
      <c r="C884" s="220"/>
      <c r="G884" s="19"/>
    </row>
    <row r="885" ht="15.75" customHeight="1">
      <c r="A885" s="219"/>
      <c r="C885" s="220"/>
      <c r="G885" s="19"/>
    </row>
    <row r="886" ht="15.75" customHeight="1">
      <c r="A886" s="219"/>
      <c r="C886" s="220"/>
      <c r="G886" s="19"/>
    </row>
    <row r="887" ht="15.75" customHeight="1">
      <c r="A887" s="219"/>
      <c r="C887" s="220"/>
      <c r="G887" s="19"/>
    </row>
    <row r="888" ht="15.75" customHeight="1">
      <c r="A888" s="219"/>
      <c r="C888" s="220"/>
      <c r="G888" s="19"/>
    </row>
    <row r="889" ht="15.75" customHeight="1">
      <c r="A889" s="219"/>
      <c r="C889" s="220"/>
      <c r="G889" s="19"/>
    </row>
    <row r="890" ht="15.75" customHeight="1">
      <c r="A890" s="219"/>
      <c r="C890" s="220"/>
      <c r="G890" s="19"/>
    </row>
    <row r="891" ht="15.75" customHeight="1">
      <c r="A891" s="219"/>
      <c r="C891" s="220"/>
      <c r="G891" s="19"/>
    </row>
    <row r="892" ht="15.75" customHeight="1">
      <c r="A892" s="219"/>
      <c r="C892" s="220"/>
      <c r="G892" s="19"/>
    </row>
    <row r="893" ht="15.75" customHeight="1">
      <c r="A893" s="219"/>
      <c r="C893" s="220"/>
      <c r="G893" s="19"/>
    </row>
    <row r="894" ht="15.75" customHeight="1">
      <c r="A894" s="219"/>
      <c r="C894" s="220"/>
      <c r="G894" s="19"/>
    </row>
    <row r="895" ht="15.75" customHeight="1">
      <c r="A895" s="219"/>
      <c r="C895" s="220"/>
      <c r="G895" s="19"/>
    </row>
    <row r="896" ht="15.75" customHeight="1">
      <c r="A896" s="219"/>
      <c r="C896" s="220"/>
      <c r="G896" s="19"/>
    </row>
    <row r="897" ht="15.75" customHeight="1">
      <c r="A897" s="219"/>
      <c r="C897" s="220"/>
      <c r="G897" s="19"/>
    </row>
    <row r="898" ht="15.75" customHeight="1">
      <c r="A898" s="219"/>
      <c r="C898" s="220"/>
      <c r="G898" s="19"/>
    </row>
    <row r="899" ht="15.75" customHeight="1">
      <c r="A899" s="219"/>
      <c r="C899" s="220"/>
      <c r="G899" s="19"/>
    </row>
    <row r="900" ht="15.75" customHeight="1">
      <c r="A900" s="219"/>
      <c r="C900" s="220"/>
      <c r="G900" s="19"/>
    </row>
    <row r="901" ht="15.75" customHeight="1">
      <c r="A901" s="219"/>
      <c r="C901" s="220"/>
      <c r="G901" s="19"/>
    </row>
    <row r="902" ht="15.75" customHeight="1">
      <c r="A902" s="219"/>
      <c r="C902" s="220"/>
      <c r="G902" s="19"/>
    </row>
    <row r="903" ht="15.75" customHeight="1">
      <c r="A903" s="219"/>
      <c r="C903" s="220"/>
      <c r="G903" s="19"/>
    </row>
    <row r="904" ht="15.75" customHeight="1">
      <c r="A904" s="219"/>
      <c r="C904" s="220"/>
      <c r="G904" s="19"/>
    </row>
    <row r="905" ht="15.75" customHeight="1">
      <c r="A905" s="219"/>
      <c r="C905" s="220"/>
      <c r="G905" s="19"/>
    </row>
    <row r="906" ht="15.75" customHeight="1">
      <c r="A906" s="219"/>
      <c r="C906" s="220"/>
      <c r="G906" s="19"/>
    </row>
    <row r="907" ht="15.75" customHeight="1">
      <c r="A907" s="219"/>
      <c r="C907" s="220"/>
      <c r="G907" s="19"/>
    </row>
    <row r="908" ht="15.75" customHeight="1">
      <c r="A908" s="219"/>
      <c r="C908" s="220"/>
      <c r="G908" s="19"/>
    </row>
    <row r="909" ht="15.75" customHeight="1">
      <c r="A909" s="219"/>
      <c r="C909" s="220"/>
      <c r="G909" s="19"/>
    </row>
    <row r="910" ht="15.75" customHeight="1">
      <c r="A910" s="219"/>
      <c r="C910" s="220"/>
      <c r="G910" s="19"/>
    </row>
    <row r="911" ht="15.75" customHeight="1">
      <c r="A911" s="219"/>
      <c r="C911" s="220"/>
      <c r="G911" s="19"/>
    </row>
    <row r="912" ht="15.75" customHeight="1">
      <c r="A912" s="219"/>
      <c r="C912" s="220"/>
      <c r="G912" s="19"/>
    </row>
    <row r="913" ht="15.75" customHeight="1">
      <c r="A913" s="219"/>
      <c r="C913" s="220"/>
      <c r="G913" s="19"/>
    </row>
    <row r="914" ht="15.75" customHeight="1">
      <c r="A914" s="219"/>
      <c r="C914" s="220"/>
      <c r="G914" s="19"/>
    </row>
    <row r="915" ht="15.75" customHeight="1">
      <c r="A915" s="219"/>
      <c r="C915" s="220"/>
      <c r="G915" s="19"/>
    </row>
    <row r="916" ht="15.75" customHeight="1">
      <c r="A916" s="219"/>
      <c r="C916" s="220"/>
      <c r="G916" s="19"/>
    </row>
    <row r="917" ht="15.75" customHeight="1">
      <c r="A917" s="219"/>
      <c r="C917" s="220"/>
      <c r="G917" s="19"/>
    </row>
    <row r="918" ht="15.75" customHeight="1">
      <c r="A918" s="219"/>
      <c r="C918" s="220"/>
      <c r="G918" s="19"/>
    </row>
    <row r="919" ht="15.75" customHeight="1">
      <c r="A919" s="219"/>
      <c r="C919" s="220"/>
      <c r="G919" s="19"/>
    </row>
    <row r="920" ht="15.75" customHeight="1">
      <c r="A920" s="219"/>
      <c r="C920" s="220"/>
      <c r="G920" s="19"/>
    </row>
    <row r="921" ht="15.75" customHeight="1">
      <c r="A921" s="219"/>
      <c r="C921" s="220"/>
      <c r="G921" s="19"/>
    </row>
    <row r="922" ht="15.75" customHeight="1">
      <c r="A922" s="219"/>
      <c r="C922" s="220"/>
      <c r="G922" s="19"/>
    </row>
    <row r="923" ht="15.75" customHeight="1">
      <c r="A923" s="219"/>
      <c r="C923" s="220"/>
      <c r="G923" s="19"/>
    </row>
    <row r="924" ht="15.75" customHeight="1">
      <c r="A924" s="219"/>
      <c r="C924" s="220"/>
      <c r="G924" s="19"/>
    </row>
    <row r="925" ht="15.75" customHeight="1">
      <c r="A925" s="219"/>
      <c r="C925" s="220"/>
      <c r="G925" s="19"/>
    </row>
    <row r="926" ht="15.75" customHeight="1">
      <c r="A926" s="219"/>
      <c r="C926" s="220"/>
      <c r="G926" s="19"/>
    </row>
    <row r="927" ht="15.75" customHeight="1">
      <c r="A927" s="219"/>
      <c r="C927" s="220"/>
      <c r="G927" s="19"/>
    </row>
    <row r="928" ht="15.75" customHeight="1">
      <c r="A928" s="219"/>
      <c r="C928" s="220"/>
      <c r="G928" s="19"/>
    </row>
    <row r="929" ht="15.75" customHeight="1">
      <c r="A929" s="219"/>
      <c r="C929" s="220"/>
      <c r="G929" s="19"/>
    </row>
    <row r="930" ht="15.75" customHeight="1">
      <c r="A930" s="219"/>
      <c r="C930" s="220"/>
      <c r="G930" s="19"/>
    </row>
    <row r="931" ht="15.75" customHeight="1">
      <c r="A931" s="219"/>
      <c r="C931" s="220"/>
      <c r="G931" s="19"/>
    </row>
    <row r="932" ht="15.75" customHeight="1">
      <c r="A932" s="219"/>
      <c r="C932" s="220"/>
      <c r="G932" s="19"/>
    </row>
    <row r="933" ht="15.75" customHeight="1">
      <c r="A933" s="219"/>
      <c r="C933" s="220"/>
      <c r="G933" s="19"/>
    </row>
    <row r="934" ht="15.75" customHeight="1">
      <c r="A934" s="219"/>
      <c r="C934" s="220"/>
      <c r="G934" s="19"/>
    </row>
    <row r="935" ht="15.75" customHeight="1">
      <c r="A935" s="219"/>
      <c r="C935" s="220"/>
      <c r="G935" s="19"/>
    </row>
    <row r="936" ht="15.75" customHeight="1">
      <c r="A936" s="219"/>
      <c r="C936" s="220"/>
      <c r="G936" s="19"/>
    </row>
    <row r="937" ht="15.75" customHeight="1">
      <c r="A937" s="219"/>
      <c r="C937" s="220"/>
      <c r="G937" s="19"/>
    </row>
    <row r="938" ht="15.75" customHeight="1">
      <c r="A938" s="219"/>
      <c r="C938" s="220"/>
      <c r="G938" s="19"/>
    </row>
    <row r="939" ht="15.75" customHeight="1">
      <c r="A939" s="219"/>
      <c r="C939" s="220"/>
      <c r="G939" s="19"/>
    </row>
    <row r="940" ht="15.75" customHeight="1">
      <c r="A940" s="219"/>
      <c r="C940" s="220"/>
      <c r="G940" s="19"/>
    </row>
    <row r="941" ht="15.75" customHeight="1">
      <c r="A941" s="219"/>
      <c r="C941" s="220"/>
      <c r="G941" s="19"/>
    </row>
    <row r="942" ht="15.75" customHeight="1">
      <c r="A942" s="219"/>
      <c r="C942" s="220"/>
      <c r="G942" s="19"/>
    </row>
    <row r="943" ht="15.75" customHeight="1">
      <c r="A943" s="219"/>
      <c r="C943" s="220"/>
      <c r="G943" s="19"/>
    </row>
    <row r="944" ht="15.75" customHeight="1">
      <c r="A944" s="219"/>
      <c r="C944" s="220"/>
      <c r="G944" s="19"/>
    </row>
    <row r="945" ht="15.75" customHeight="1">
      <c r="A945" s="219"/>
      <c r="C945" s="220"/>
      <c r="G945" s="19"/>
    </row>
    <row r="946" ht="15.75" customHeight="1">
      <c r="A946" s="219"/>
      <c r="C946" s="220"/>
      <c r="G946" s="19"/>
    </row>
    <row r="947" ht="15.75" customHeight="1">
      <c r="A947" s="219"/>
      <c r="C947" s="220"/>
      <c r="G947" s="19"/>
    </row>
    <row r="948" ht="15.75" customHeight="1">
      <c r="A948" s="219"/>
      <c r="C948" s="220"/>
      <c r="G948" s="19"/>
    </row>
    <row r="949" ht="15.75" customHeight="1">
      <c r="A949" s="219"/>
      <c r="C949" s="220"/>
      <c r="G949" s="19"/>
    </row>
    <row r="950" ht="15.75" customHeight="1">
      <c r="A950" s="219"/>
      <c r="C950" s="220"/>
      <c r="G950" s="19"/>
    </row>
    <row r="951" ht="15.75" customHeight="1">
      <c r="A951" s="219"/>
      <c r="C951" s="220"/>
      <c r="G951" s="19"/>
    </row>
    <row r="952" ht="15.75" customHeight="1">
      <c r="A952" s="219"/>
      <c r="C952" s="220"/>
      <c r="G952" s="19"/>
    </row>
    <row r="953" ht="15.75" customHeight="1">
      <c r="A953" s="219"/>
      <c r="C953" s="220"/>
      <c r="G953" s="19"/>
    </row>
    <row r="954" ht="15.75" customHeight="1">
      <c r="A954" s="219"/>
      <c r="C954" s="220"/>
      <c r="G954" s="19"/>
    </row>
    <row r="955" ht="15.75" customHeight="1">
      <c r="A955" s="219"/>
      <c r="C955" s="220"/>
      <c r="G955" s="19"/>
    </row>
    <row r="956" ht="15.75" customHeight="1">
      <c r="A956" s="219"/>
      <c r="C956" s="220"/>
      <c r="G956" s="19"/>
    </row>
    <row r="957" ht="15.75" customHeight="1">
      <c r="A957" s="219"/>
      <c r="C957" s="220"/>
      <c r="G957" s="19"/>
    </row>
    <row r="958" ht="15.75" customHeight="1">
      <c r="A958" s="219"/>
      <c r="C958" s="220"/>
      <c r="G958" s="19"/>
    </row>
    <row r="959" ht="15.75" customHeight="1">
      <c r="A959" s="219"/>
      <c r="C959" s="220"/>
      <c r="G959" s="19"/>
    </row>
    <row r="960" ht="15.75" customHeight="1">
      <c r="A960" s="219"/>
      <c r="C960" s="220"/>
      <c r="G960" s="19"/>
    </row>
    <row r="961" ht="15.75" customHeight="1">
      <c r="A961" s="219"/>
      <c r="C961" s="220"/>
      <c r="G961" s="19"/>
    </row>
    <row r="962" ht="15.75" customHeight="1">
      <c r="A962" s="219"/>
      <c r="C962" s="220"/>
      <c r="G962" s="19"/>
    </row>
    <row r="963" ht="15.75" customHeight="1">
      <c r="A963" s="219"/>
      <c r="C963" s="220"/>
      <c r="G963" s="19"/>
    </row>
    <row r="964" ht="15.75" customHeight="1">
      <c r="A964" s="219"/>
      <c r="C964" s="220"/>
      <c r="G964" s="19"/>
    </row>
    <row r="965" ht="15.75" customHeight="1">
      <c r="A965" s="219"/>
      <c r="C965" s="220"/>
      <c r="G965" s="19"/>
    </row>
    <row r="966" ht="15.75" customHeight="1">
      <c r="A966" s="219"/>
      <c r="C966" s="220"/>
      <c r="G966" s="19"/>
    </row>
    <row r="967" ht="15.75" customHeight="1">
      <c r="A967" s="219"/>
      <c r="C967" s="220"/>
      <c r="G967" s="19"/>
    </row>
    <row r="968" ht="15.75" customHeight="1">
      <c r="A968" s="219"/>
      <c r="C968" s="220"/>
      <c r="G968" s="19"/>
    </row>
    <row r="969" ht="15.75" customHeight="1">
      <c r="A969" s="219"/>
      <c r="C969" s="220"/>
      <c r="G969" s="19"/>
    </row>
    <row r="970" ht="15.75" customHeight="1">
      <c r="A970" s="219"/>
      <c r="C970" s="220"/>
      <c r="G970" s="19"/>
    </row>
    <row r="971" ht="15.75" customHeight="1">
      <c r="A971" s="219"/>
      <c r="C971" s="220"/>
      <c r="G971" s="19"/>
    </row>
    <row r="972" ht="15.75" customHeight="1">
      <c r="A972" s="219"/>
      <c r="C972" s="220"/>
      <c r="G972" s="19"/>
    </row>
    <row r="973" ht="15.75" customHeight="1">
      <c r="A973" s="219"/>
      <c r="C973" s="220"/>
      <c r="G973" s="19"/>
    </row>
    <row r="974" ht="15.75" customHeight="1">
      <c r="A974" s="219"/>
      <c r="C974" s="220"/>
      <c r="G974" s="19"/>
    </row>
    <row r="975" ht="15.75" customHeight="1">
      <c r="A975" s="219"/>
      <c r="C975" s="220"/>
      <c r="G975" s="19"/>
    </row>
    <row r="976" ht="15.75" customHeight="1">
      <c r="A976" s="219"/>
      <c r="C976" s="220"/>
      <c r="G976" s="19"/>
    </row>
    <row r="977" ht="15.75" customHeight="1">
      <c r="A977" s="219"/>
      <c r="C977" s="220"/>
      <c r="G977" s="19"/>
    </row>
    <row r="978" ht="15.75" customHeight="1">
      <c r="A978" s="219"/>
      <c r="C978" s="220"/>
      <c r="G978" s="19"/>
    </row>
    <row r="979" ht="15.75" customHeight="1">
      <c r="A979" s="219"/>
      <c r="C979" s="220"/>
      <c r="G979" s="19"/>
    </row>
    <row r="980" ht="15.75" customHeight="1">
      <c r="A980" s="219"/>
      <c r="C980" s="220"/>
      <c r="G980" s="19"/>
    </row>
    <row r="981" ht="15.75" customHeight="1">
      <c r="A981" s="219"/>
      <c r="C981" s="220"/>
      <c r="G981" s="19"/>
    </row>
    <row r="982" ht="15.75" customHeight="1">
      <c r="A982" s="219"/>
      <c r="C982" s="220"/>
      <c r="G982" s="19"/>
    </row>
    <row r="983" ht="15.75" customHeight="1">
      <c r="A983" s="219"/>
      <c r="C983" s="220"/>
      <c r="G983" s="19"/>
    </row>
    <row r="984" ht="15.75" customHeight="1">
      <c r="A984" s="219"/>
      <c r="C984" s="220"/>
      <c r="G984" s="19"/>
    </row>
    <row r="985" ht="15.75" customHeight="1">
      <c r="A985" s="219"/>
      <c r="C985" s="220"/>
      <c r="G985" s="19"/>
    </row>
    <row r="986" ht="15.75" customHeight="1">
      <c r="A986" s="219"/>
      <c r="C986" s="220"/>
      <c r="G986" s="19"/>
    </row>
    <row r="987" ht="15.75" customHeight="1">
      <c r="A987" s="219"/>
      <c r="C987" s="220"/>
      <c r="G987" s="19"/>
    </row>
    <row r="988" ht="15.75" customHeight="1">
      <c r="A988" s="219"/>
      <c r="C988" s="220"/>
      <c r="G988" s="19"/>
    </row>
    <row r="989" ht="15.75" customHeight="1">
      <c r="A989" s="219"/>
      <c r="C989" s="220"/>
      <c r="G989" s="19"/>
    </row>
    <row r="990" ht="15.75" customHeight="1">
      <c r="A990" s="219"/>
      <c r="C990" s="220"/>
      <c r="G990" s="19"/>
    </row>
    <row r="991" ht="15.75" customHeight="1">
      <c r="A991" s="219"/>
      <c r="C991" s="220"/>
      <c r="G991" s="19"/>
    </row>
    <row r="992" ht="15.75" customHeight="1">
      <c r="A992" s="219"/>
      <c r="C992" s="220"/>
      <c r="G992" s="19"/>
    </row>
    <row r="993" ht="15.75" customHeight="1">
      <c r="A993" s="219"/>
      <c r="C993" s="220"/>
      <c r="G993" s="19"/>
    </row>
    <row r="994" ht="15.75" customHeight="1">
      <c r="A994" s="219"/>
      <c r="C994" s="220"/>
      <c r="G994" s="19"/>
    </row>
    <row r="995" ht="15.75" customHeight="1">
      <c r="A995" s="219"/>
      <c r="C995" s="220"/>
      <c r="G995" s="19"/>
    </row>
    <row r="996" ht="15.75" customHeight="1">
      <c r="A996" s="219"/>
      <c r="C996" s="220"/>
      <c r="G996" s="19"/>
    </row>
    <row r="997" ht="15.75" customHeight="1">
      <c r="A997" s="219"/>
      <c r="C997" s="220"/>
      <c r="G997" s="19"/>
    </row>
    <row r="998" ht="15.75" customHeight="1">
      <c r="A998" s="219"/>
      <c r="C998" s="220"/>
      <c r="G998" s="19"/>
    </row>
    <row r="999" ht="15.75" customHeight="1">
      <c r="A999" s="219"/>
      <c r="C999" s="220"/>
      <c r="G999" s="19"/>
    </row>
    <row r="1000" ht="15.75" customHeight="1">
      <c r="A1000" s="219"/>
      <c r="C1000" s="220"/>
      <c r="G1000" s="19"/>
    </row>
    <row r="1001" ht="15.75" customHeight="1">
      <c r="A1001" s="219"/>
      <c r="C1001" s="220"/>
      <c r="G1001" s="19"/>
    </row>
    <row r="1002" ht="15.75" customHeight="1">
      <c r="A1002" s="219"/>
      <c r="C1002" s="220"/>
      <c r="G1002" s="19"/>
    </row>
  </sheetData>
  <mergeCells count="1">
    <mergeCell ref="H483:I483"/>
  </mergeCells>
  <conditionalFormatting sqref="G1:G2 G4:G5 G7:G1002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0" width="12.86"/>
    <col customWidth="1" min="11" max="11" width="15.71"/>
    <col customWidth="1" min="12" max="12" width="3.43"/>
    <col customWidth="1" min="13" max="13" width="11.43"/>
    <col customWidth="1" min="14" max="14" width="18.0"/>
    <col customWidth="1" min="15" max="15" width="11.43"/>
    <col customWidth="1" min="16" max="26" width="10.0"/>
  </cols>
  <sheetData>
    <row r="1" ht="12.0" customHeight="1">
      <c r="A1" s="221"/>
      <c r="B1" s="222"/>
      <c r="C1" s="223"/>
      <c r="D1" s="224"/>
      <c r="E1" s="225"/>
      <c r="F1" s="226" t="s">
        <v>1</v>
      </c>
      <c r="G1" s="227"/>
      <c r="H1" s="227" t="s">
        <v>193</v>
      </c>
      <c r="I1" s="228"/>
      <c r="J1" s="225"/>
      <c r="K1" s="229"/>
      <c r="L1" s="230"/>
      <c r="M1" s="225"/>
      <c r="N1" s="225"/>
      <c r="O1" s="225"/>
    </row>
    <row r="2" ht="12.0" customHeight="1">
      <c r="A2" s="231"/>
      <c r="B2" s="225"/>
      <c r="C2" s="223"/>
      <c r="D2" s="224"/>
      <c r="E2" s="225"/>
      <c r="F2" s="225"/>
      <c r="G2" s="225"/>
      <c r="H2" s="225"/>
      <c r="I2" s="225"/>
      <c r="J2" s="225"/>
      <c r="K2" s="232">
        <f>K38</f>
        <v>5862246.04</v>
      </c>
      <c r="L2" s="230"/>
      <c r="M2" s="225"/>
      <c r="N2" s="225"/>
      <c r="O2" s="225"/>
    </row>
    <row r="3" ht="12.0" customHeight="1">
      <c r="A3" s="233" t="s">
        <v>194</v>
      </c>
      <c r="B3" s="233" t="s">
        <v>8</v>
      </c>
      <c r="C3" s="233" t="s">
        <v>195</v>
      </c>
      <c r="D3" s="234" t="s">
        <v>196</v>
      </c>
      <c r="E3" s="235" t="s">
        <v>197</v>
      </c>
      <c r="F3" s="235" t="s">
        <v>198</v>
      </c>
      <c r="G3" s="235" t="s">
        <v>199</v>
      </c>
      <c r="H3" s="235" t="s">
        <v>200</v>
      </c>
      <c r="I3" s="235" t="s">
        <v>201</v>
      </c>
      <c r="J3" s="235" t="s">
        <v>202</v>
      </c>
      <c r="K3" s="236" t="s">
        <v>203</v>
      </c>
      <c r="L3" s="237"/>
      <c r="M3" s="238" t="s">
        <v>204</v>
      </c>
      <c r="N3" s="238" t="s">
        <v>205</v>
      </c>
      <c r="O3" s="238" t="s">
        <v>8</v>
      </c>
    </row>
    <row r="4" ht="13.5" customHeight="1">
      <c r="A4" s="239" t="s">
        <v>206</v>
      </c>
      <c r="B4" s="240">
        <v>44682.0</v>
      </c>
      <c r="C4" s="241">
        <v>66170.0</v>
      </c>
      <c r="D4" s="242">
        <v>88589.99</v>
      </c>
      <c r="E4" s="241">
        <v>56855.0</v>
      </c>
      <c r="F4" s="243"/>
      <c r="G4" s="241">
        <v>22405.0</v>
      </c>
      <c r="H4" s="241">
        <v>10580.0</v>
      </c>
      <c r="I4" s="243"/>
      <c r="J4" s="243"/>
      <c r="K4" s="244">
        <f t="shared" ref="K4:K6" si="1">SUM(C4:I4)</f>
        <v>244599.99</v>
      </c>
      <c r="L4" s="245"/>
      <c r="M4" s="244"/>
      <c r="N4" s="244"/>
      <c r="O4" s="246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</row>
    <row r="5" ht="12.0" customHeight="1">
      <c r="A5" s="239" t="s">
        <v>207</v>
      </c>
      <c r="B5" s="240">
        <v>44683.0</v>
      </c>
      <c r="C5" s="241">
        <v>80412.0</v>
      </c>
      <c r="D5" s="242">
        <v>17826.0</v>
      </c>
      <c r="E5" s="241">
        <v>7382.0</v>
      </c>
      <c r="F5" s="243"/>
      <c r="G5" s="241">
        <v>22550.0</v>
      </c>
      <c r="H5" s="241">
        <v>19110.0</v>
      </c>
      <c r="I5" s="243"/>
      <c r="J5" s="243"/>
      <c r="K5" s="244">
        <f t="shared" si="1"/>
        <v>147280</v>
      </c>
      <c r="L5" s="245"/>
      <c r="M5" s="244"/>
      <c r="N5" s="244"/>
      <c r="O5" s="246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</row>
    <row r="6" ht="12.0" customHeight="1">
      <c r="A6" s="239" t="s">
        <v>208</v>
      </c>
      <c r="B6" s="240">
        <v>44684.0</v>
      </c>
      <c r="C6" s="247">
        <v>64520.0</v>
      </c>
      <c r="D6" s="248">
        <v>46650.0</v>
      </c>
      <c r="E6" s="249">
        <v>7550.0</v>
      </c>
      <c r="F6" s="250"/>
      <c r="G6" s="250"/>
      <c r="H6" s="249">
        <v>12240.0</v>
      </c>
      <c r="I6" s="250"/>
      <c r="J6" s="250"/>
      <c r="K6" s="244">
        <f t="shared" si="1"/>
        <v>130960</v>
      </c>
      <c r="L6" s="245"/>
      <c r="M6" s="244"/>
      <c r="N6" s="244"/>
      <c r="O6" s="246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</row>
    <row r="7" ht="12.0" customHeight="1">
      <c r="A7" s="239" t="s">
        <v>209</v>
      </c>
      <c r="B7" s="240">
        <v>44685.0</v>
      </c>
      <c r="C7" s="249">
        <v>33620.0</v>
      </c>
      <c r="D7" s="248">
        <v>41060.0</v>
      </c>
      <c r="E7" s="249">
        <v>4630.0</v>
      </c>
      <c r="F7" s="250"/>
      <c r="G7" s="249">
        <v>23610.0</v>
      </c>
      <c r="H7" s="249">
        <v>11200.0</v>
      </c>
      <c r="I7" s="250"/>
      <c r="J7" s="250"/>
      <c r="K7" s="244">
        <f>SUM(C7:J7)</f>
        <v>114120</v>
      </c>
      <c r="L7" s="245"/>
      <c r="M7" s="244"/>
      <c r="N7" s="244"/>
      <c r="O7" s="251"/>
    </row>
    <row r="8" ht="12.0" customHeight="1">
      <c r="A8" s="239" t="s">
        <v>210</v>
      </c>
      <c r="B8" s="240">
        <v>44686.0</v>
      </c>
      <c r="C8" s="249">
        <v>107538.0</v>
      </c>
      <c r="D8" s="248">
        <v>42472.0</v>
      </c>
      <c r="E8" s="249">
        <v>11160.0</v>
      </c>
      <c r="F8" s="250"/>
      <c r="G8" s="249">
        <v>27280.0</v>
      </c>
      <c r="H8" s="249">
        <v>4560.0</v>
      </c>
      <c r="I8" s="250"/>
      <c r="J8" s="250"/>
      <c r="K8" s="244">
        <f>SUM(C8:I8)</f>
        <v>193010</v>
      </c>
      <c r="L8" s="245"/>
      <c r="M8" s="244"/>
      <c r="N8" s="244"/>
      <c r="O8" s="251"/>
    </row>
    <row r="9" ht="12.0" customHeight="1">
      <c r="A9" s="239" t="s">
        <v>211</v>
      </c>
      <c r="B9" s="240">
        <v>44687.0</v>
      </c>
      <c r="C9" s="249">
        <v>49480.0</v>
      </c>
      <c r="D9" s="248">
        <v>83820.0</v>
      </c>
      <c r="E9" s="249">
        <v>10610.0</v>
      </c>
      <c r="F9" s="250"/>
      <c r="G9" s="249">
        <v>39430.0</v>
      </c>
      <c r="H9" s="249">
        <v>1470.0</v>
      </c>
      <c r="I9" s="250"/>
      <c r="J9" s="250"/>
      <c r="K9" s="244">
        <f t="shared" ref="K9:K10" si="2">SUM(C9:J9)</f>
        <v>184810</v>
      </c>
      <c r="L9" s="245"/>
      <c r="M9" s="244"/>
      <c r="N9" s="244"/>
      <c r="O9" s="251"/>
    </row>
    <row r="10" ht="12.0" customHeight="1">
      <c r="A10" s="239" t="s">
        <v>212</v>
      </c>
      <c r="B10" s="240">
        <v>44688.0</v>
      </c>
      <c r="C10" s="249">
        <v>71535.0</v>
      </c>
      <c r="D10" s="248">
        <v>128400.0</v>
      </c>
      <c r="E10" s="249">
        <v>16545.0</v>
      </c>
      <c r="F10" s="250"/>
      <c r="G10" s="249">
        <v>18260.0</v>
      </c>
      <c r="H10" s="249">
        <v>11850.0</v>
      </c>
      <c r="I10" s="250"/>
      <c r="J10" s="250"/>
      <c r="K10" s="244">
        <f t="shared" si="2"/>
        <v>246590</v>
      </c>
      <c r="L10" s="245"/>
      <c r="M10" s="244"/>
      <c r="N10" s="244"/>
      <c r="O10" s="251"/>
    </row>
    <row r="11" ht="12.0" customHeight="1">
      <c r="A11" s="239" t="s">
        <v>206</v>
      </c>
      <c r="B11" s="240">
        <v>44689.0</v>
      </c>
      <c r="C11" s="249">
        <v>120000.0</v>
      </c>
      <c r="D11" s="248">
        <v>136600.0</v>
      </c>
      <c r="E11" s="249">
        <v>37490.0</v>
      </c>
      <c r="F11" s="249">
        <v>6940.0</v>
      </c>
      <c r="G11" s="249">
        <v>29210.0</v>
      </c>
      <c r="H11" s="249">
        <v>25220.0</v>
      </c>
      <c r="I11" s="250"/>
      <c r="J11" s="250"/>
      <c r="K11" s="244">
        <f t="shared" ref="K11:K12" si="3">SUM(C11:I11)</f>
        <v>355460</v>
      </c>
      <c r="L11" s="245"/>
      <c r="M11" s="244"/>
      <c r="N11" s="244"/>
      <c r="O11" s="251"/>
    </row>
    <row r="12" ht="12.0" customHeight="1">
      <c r="A12" s="239" t="s">
        <v>207</v>
      </c>
      <c r="B12" s="240">
        <v>44690.0</v>
      </c>
      <c r="C12" s="249">
        <v>69660.0</v>
      </c>
      <c r="D12" s="248">
        <v>16780.0</v>
      </c>
      <c r="E12" s="249">
        <v>20390.0</v>
      </c>
      <c r="F12" s="249">
        <v>6850.0</v>
      </c>
      <c r="G12" s="249">
        <v>21750.05</v>
      </c>
      <c r="H12" s="249">
        <v>11960.0</v>
      </c>
      <c r="I12" s="250"/>
      <c r="J12" s="250"/>
      <c r="K12" s="244">
        <f t="shared" si="3"/>
        <v>147390.05</v>
      </c>
      <c r="L12" s="245"/>
      <c r="M12" s="244"/>
      <c r="N12" s="244"/>
      <c r="O12" s="251"/>
    </row>
    <row r="13" ht="12.0" customHeight="1">
      <c r="A13" s="239" t="s">
        <v>208</v>
      </c>
      <c r="B13" s="240">
        <v>44691.0</v>
      </c>
      <c r="C13" s="249">
        <v>84720.0</v>
      </c>
      <c r="D13" s="248">
        <v>26570.0</v>
      </c>
      <c r="E13" s="249">
        <v>2800.0</v>
      </c>
      <c r="F13" s="249"/>
      <c r="G13" s="249">
        <v>5180.0</v>
      </c>
      <c r="H13" s="249">
        <v>12240.0</v>
      </c>
      <c r="I13" s="250"/>
      <c r="J13" s="250"/>
      <c r="K13" s="244">
        <f>SUM(C13:J13)</f>
        <v>131510</v>
      </c>
      <c r="L13" s="245"/>
      <c r="M13" s="244"/>
      <c r="N13" s="244"/>
      <c r="O13" s="251"/>
    </row>
    <row r="14" ht="12.0" customHeight="1">
      <c r="A14" s="239" t="s">
        <v>209</v>
      </c>
      <c r="B14" s="240">
        <v>44692.0</v>
      </c>
      <c r="C14" s="249">
        <v>70810.0</v>
      </c>
      <c r="D14" s="248">
        <v>35360.0</v>
      </c>
      <c r="E14" s="249">
        <v>2800.0</v>
      </c>
      <c r="F14" s="249">
        <v>2750.0</v>
      </c>
      <c r="G14" s="249">
        <v>11190.0</v>
      </c>
      <c r="H14" s="249">
        <v>13650.0</v>
      </c>
      <c r="I14" s="250"/>
      <c r="J14" s="250"/>
      <c r="K14" s="250">
        <f t="shared" ref="K14:K15" si="4">SUM(C14:I14)</f>
        <v>136560</v>
      </c>
      <c r="L14" s="245"/>
      <c r="M14" s="244"/>
      <c r="N14" s="244"/>
      <c r="O14" s="251"/>
    </row>
    <row r="15" ht="12.0" customHeight="1">
      <c r="A15" s="239" t="s">
        <v>210</v>
      </c>
      <c r="B15" s="240">
        <v>44693.0</v>
      </c>
      <c r="C15" s="249">
        <v>115520.0</v>
      </c>
      <c r="D15" s="248">
        <v>41470.0</v>
      </c>
      <c r="E15" s="250"/>
      <c r="F15" s="250"/>
      <c r="G15" s="249">
        <v>34570.0</v>
      </c>
      <c r="H15" s="249">
        <v>9800.0</v>
      </c>
      <c r="I15" s="250"/>
      <c r="J15" s="250"/>
      <c r="K15" s="250">
        <f t="shared" si="4"/>
        <v>201360</v>
      </c>
      <c r="L15" s="245">
        <v>1912.5</v>
      </c>
      <c r="M15" s="244"/>
      <c r="N15" s="244"/>
      <c r="O15" s="251"/>
    </row>
    <row r="16" ht="12.0" customHeight="1">
      <c r="A16" s="239" t="s">
        <v>211</v>
      </c>
      <c r="B16" s="240">
        <v>44694.0</v>
      </c>
      <c r="C16" s="249">
        <v>52840.0</v>
      </c>
      <c r="D16" s="248">
        <v>73690.0</v>
      </c>
      <c r="E16" s="249">
        <v>11600.0</v>
      </c>
      <c r="F16" s="249">
        <v>4960.0</v>
      </c>
      <c r="G16" s="249">
        <v>6650.0</v>
      </c>
      <c r="H16" s="249">
        <v>26710.0</v>
      </c>
      <c r="I16" s="250"/>
      <c r="J16" s="250"/>
      <c r="K16" s="250">
        <f>SUM(C16:J16)</f>
        <v>176450</v>
      </c>
      <c r="L16" s="245">
        <v>1912.5</v>
      </c>
      <c r="M16" s="244"/>
      <c r="N16" s="244"/>
      <c r="O16" s="251"/>
    </row>
    <row r="17" ht="12.0" customHeight="1">
      <c r="A17" s="239" t="s">
        <v>212</v>
      </c>
      <c r="B17" s="240">
        <v>44695.0</v>
      </c>
      <c r="C17" s="249">
        <v>50360.0</v>
      </c>
      <c r="D17" s="248">
        <v>76590.0</v>
      </c>
      <c r="E17" s="249">
        <v>28295.0</v>
      </c>
      <c r="F17" s="250"/>
      <c r="G17" s="249">
        <v>46815.0</v>
      </c>
      <c r="H17" s="249">
        <v>22630.0</v>
      </c>
      <c r="I17" s="250"/>
      <c r="J17" s="250"/>
      <c r="K17" s="250">
        <f>SUM(C17:I17)</f>
        <v>224690</v>
      </c>
      <c r="L17" s="245"/>
      <c r="M17" s="244"/>
      <c r="N17" s="244"/>
      <c r="O17" s="251"/>
    </row>
    <row r="18" ht="12.0" customHeight="1">
      <c r="A18" s="239" t="s">
        <v>206</v>
      </c>
      <c r="B18" s="240">
        <v>44696.0</v>
      </c>
      <c r="C18" s="249">
        <v>96260.0</v>
      </c>
      <c r="D18" s="248">
        <v>71070.0</v>
      </c>
      <c r="E18" s="249">
        <v>65900.0</v>
      </c>
      <c r="F18" s="249">
        <v>11410.0</v>
      </c>
      <c r="G18" s="249">
        <v>13000.0</v>
      </c>
      <c r="H18" s="249">
        <v>4660.0</v>
      </c>
      <c r="I18" s="249">
        <v>9020.0</v>
      </c>
      <c r="J18" s="250"/>
      <c r="K18" s="250">
        <f t="shared" ref="K18:K38" si="5">SUM(C18:J18)</f>
        <v>271320</v>
      </c>
      <c r="L18" s="245"/>
      <c r="M18" s="244"/>
      <c r="N18" s="244"/>
      <c r="O18" s="251"/>
    </row>
    <row r="19" ht="12.0" customHeight="1">
      <c r="A19" s="239" t="s">
        <v>207</v>
      </c>
      <c r="B19" s="240">
        <v>44697.0</v>
      </c>
      <c r="C19" s="249">
        <v>26700.0</v>
      </c>
      <c r="D19" s="248">
        <v>18800.0</v>
      </c>
      <c r="E19" s="249">
        <v>7130.0</v>
      </c>
      <c r="F19" s="250"/>
      <c r="G19" s="249">
        <v>12190.0</v>
      </c>
      <c r="H19" s="249">
        <v>15720.0</v>
      </c>
      <c r="I19" s="250"/>
      <c r="J19" s="250"/>
      <c r="K19" s="250">
        <f t="shared" si="5"/>
        <v>80540</v>
      </c>
      <c r="L19" s="245"/>
      <c r="M19" s="244"/>
      <c r="N19" s="244"/>
      <c r="O19" s="246"/>
    </row>
    <row r="20" ht="12.0" customHeight="1">
      <c r="A20" s="239" t="s">
        <v>208</v>
      </c>
      <c r="B20" s="240">
        <v>44698.0</v>
      </c>
      <c r="C20" s="249">
        <v>103860.0</v>
      </c>
      <c r="D20" s="248">
        <v>47170.0</v>
      </c>
      <c r="E20" s="249">
        <v>24450.0</v>
      </c>
      <c r="F20" s="250"/>
      <c r="G20" s="249">
        <v>40590.0</v>
      </c>
      <c r="H20" s="249">
        <v>1850.0</v>
      </c>
      <c r="I20" s="250"/>
      <c r="J20" s="250"/>
      <c r="K20" s="250">
        <f t="shared" si="5"/>
        <v>217920</v>
      </c>
      <c r="L20" s="245"/>
      <c r="M20" s="244"/>
      <c r="N20" s="244"/>
      <c r="O20" s="246"/>
    </row>
    <row r="21" ht="12.0" customHeight="1">
      <c r="A21" s="239" t="s">
        <v>209</v>
      </c>
      <c r="B21" s="240">
        <v>44699.0</v>
      </c>
      <c r="C21" s="249">
        <v>27300.0</v>
      </c>
      <c r="D21" s="248">
        <v>28030.0</v>
      </c>
      <c r="E21" s="249">
        <v>10240.0</v>
      </c>
      <c r="F21" s="249">
        <v>9420.0</v>
      </c>
      <c r="G21" s="250"/>
      <c r="H21" s="249">
        <v>10100.0</v>
      </c>
      <c r="I21" s="250"/>
      <c r="J21" s="250"/>
      <c r="K21" s="250">
        <f t="shared" si="5"/>
        <v>85090</v>
      </c>
      <c r="L21" s="245"/>
      <c r="M21" s="244"/>
      <c r="N21" s="244"/>
      <c r="O21" s="246"/>
    </row>
    <row r="22" ht="12.0" customHeight="1">
      <c r="A22" s="239" t="s">
        <v>210</v>
      </c>
      <c r="B22" s="240">
        <v>44700.0</v>
      </c>
      <c r="C22" s="249">
        <v>89077.0</v>
      </c>
      <c r="D22" s="248">
        <v>34670.0</v>
      </c>
      <c r="E22" s="249">
        <v>7573.0</v>
      </c>
      <c r="F22" s="250"/>
      <c r="G22" s="249">
        <v>11530.0</v>
      </c>
      <c r="H22" s="249">
        <v>20310.0</v>
      </c>
      <c r="I22" s="250"/>
      <c r="J22" s="250"/>
      <c r="K22" s="250">
        <f t="shared" si="5"/>
        <v>163160</v>
      </c>
      <c r="L22" s="245"/>
      <c r="M22" s="244"/>
      <c r="N22" s="244"/>
      <c r="O22" s="246"/>
    </row>
    <row r="23" ht="12.0" customHeight="1">
      <c r="A23" s="239" t="s">
        <v>211</v>
      </c>
      <c r="B23" s="240">
        <v>44701.0</v>
      </c>
      <c r="C23" s="249">
        <v>98086.0</v>
      </c>
      <c r="D23" s="248">
        <v>71830.0</v>
      </c>
      <c r="E23" s="249">
        <v>14814.0</v>
      </c>
      <c r="F23" s="249">
        <v>4250.0</v>
      </c>
      <c r="G23" s="249">
        <v>25910.0</v>
      </c>
      <c r="H23" s="249">
        <v>17860.0</v>
      </c>
      <c r="I23" s="250"/>
      <c r="J23" s="250"/>
      <c r="K23" s="250">
        <f t="shared" si="5"/>
        <v>232750</v>
      </c>
      <c r="L23" s="245"/>
      <c r="M23" s="244"/>
      <c r="N23" s="244"/>
      <c r="O23" s="246"/>
    </row>
    <row r="24" ht="12.0" customHeight="1">
      <c r="A24" s="239" t="s">
        <v>212</v>
      </c>
      <c r="B24" s="240">
        <v>44702.0</v>
      </c>
      <c r="C24" s="249">
        <v>55128.0</v>
      </c>
      <c r="D24" s="248">
        <v>123523.0</v>
      </c>
      <c r="E24" s="249">
        <v>53275.0</v>
      </c>
      <c r="F24" s="249">
        <v>8925.0</v>
      </c>
      <c r="G24" s="249">
        <v>20615.0</v>
      </c>
      <c r="H24" s="249">
        <v>17140.0</v>
      </c>
      <c r="I24" s="250"/>
      <c r="J24" s="250"/>
      <c r="K24" s="250">
        <f t="shared" si="5"/>
        <v>278606</v>
      </c>
      <c r="L24" s="245"/>
      <c r="M24" s="244"/>
      <c r="N24" s="244"/>
      <c r="O24" s="246"/>
    </row>
    <row r="25" ht="12.0" customHeight="1">
      <c r="A25" s="239" t="s">
        <v>206</v>
      </c>
      <c r="B25" s="240">
        <v>44703.0</v>
      </c>
      <c r="C25" s="249">
        <v>114660.0</v>
      </c>
      <c r="D25" s="248">
        <v>80380.0</v>
      </c>
      <c r="E25" s="249">
        <v>18450.0</v>
      </c>
      <c r="F25" s="249">
        <v>23670.0</v>
      </c>
      <c r="G25" s="249">
        <v>42650.0</v>
      </c>
      <c r="H25" s="249">
        <v>14460.0</v>
      </c>
      <c r="I25" s="249">
        <v>11110.0</v>
      </c>
      <c r="J25" s="250"/>
      <c r="K25" s="250">
        <f t="shared" si="5"/>
        <v>305380</v>
      </c>
      <c r="L25" s="245"/>
      <c r="M25" s="244"/>
      <c r="N25" s="244"/>
      <c r="O25" s="246"/>
    </row>
    <row r="26" ht="12.0" customHeight="1">
      <c r="A26" s="239" t="s">
        <v>207</v>
      </c>
      <c r="B26" s="240">
        <v>44704.0</v>
      </c>
      <c r="C26" s="249">
        <v>26310.0</v>
      </c>
      <c r="D26" s="248">
        <v>24640.0</v>
      </c>
      <c r="E26" s="249">
        <v>6450.0</v>
      </c>
      <c r="F26" s="249">
        <v>7420.0</v>
      </c>
      <c r="G26" s="250"/>
      <c r="H26" s="249">
        <v>16500.0</v>
      </c>
      <c r="I26" s="250"/>
      <c r="J26" s="250"/>
      <c r="K26" s="250">
        <f t="shared" si="5"/>
        <v>81320</v>
      </c>
      <c r="L26" s="245"/>
      <c r="M26" s="244"/>
      <c r="N26" s="244"/>
      <c r="O26" s="246"/>
    </row>
    <row r="27" ht="12.0" customHeight="1">
      <c r="A27" s="239" t="s">
        <v>208</v>
      </c>
      <c r="B27" s="240">
        <v>44705.0</v>
      </c>
      <c r="C27" s="241">
        <v>49880.0</v>
      </c>
      <c r="D27" s="242">
        <v>59582.0</v>
      </c>
      <c r="E27" s="241">
        <v>49690.0</v>
      </c>
      <c r="F27" s="241">
        <v>49778.0</v>
      </c>
      <c r="G27" s="241">
        <v>34800.0</v>
      </c>
      <c r="H27" s="241">
        <v>20400.0</v>
      </c>
      <c r="I27" s="243"/>
      <c r="J27" s="243"/>
      <c r="K27" s="243">
        <f t="shared" si="5"/>
        <v>264130</v>
      </c>
      <c r="L27" s="245">
        <v>1912.5</v>
      </c>
      <c r="M27" s="243"/>
      <c r="N27" s="243"/>
      <c r="O27" s="252"/>
      <c r="P27" s="253"/>
      <c r="Q27" s="221"/>
      <c r="R27" s="221"/>
      <c r="S27" s="221"/>
      <c r="T27" s="221"/>
      <c r="U27" s="221"/>
      <c r="V27" s="221"/>
      <c r="W27" s="221"/>
      <c r="X27" s="221"/>
      <c r="Y27" s="221"/>
      <c r="Z27" s="221"/>
    </row>
    <row r="28" ht="12.0" customHeight="1">
      <c r="A28" s="239" t="s">
        <v>209</v>
      </c>
      <c r="B28" s="240">
        <v>44706.0</v>
      </c>
      <c r="C28" s="241">
        <v>67720.0</v>
      </c>
      <c r="D28" s="242">
        <v>18970.0</v>
      </c>
      <c r="E28" s="243"/>
      <c r="F28" s="241">
        <v>3000.0</v>
      </c>
      <c r="G28" s="241">
        <v>14170.0</v>
      </c>
      <c r="H28" s="241">
        <v>12990.0</v>
      </c>
      <c r="I28" s="241">
        <v>7020.0</v>
      </c>
      <c r="J28" s="243"/>
      <c r="K28" s="243">
        <f t="shared" si="5"/>
        <v>123870</v>
      </c>
      <c r="L28" s="245">
        <v>1912.5</v>
      </c>
      <c r="M28" s="243"/>
      <c r="N28" s="243"/>
      <c r="O28" s="252"/>
      <c r="P28" s="253"/>
      <c r="Q28" s="221"/>
      <c r="R28" s="221"/>
      <c r="S28" s="221"/>
      <c r="T28" s="221"/>
      <c r="U28" s="221"/>
      <c r="V28" s="221"/>
      <c r="W28" s="221"/>
      <c r="X28" s="221"/>
      <c r="Y28" s="221"/>
      <c r="Z28" s="221"/>
    </row>
    <row r="29" ht="12.0" customHeight="1">
      <c r="A29" s="239" t="s">
        <v>210</v>
      </c>
      <c r="B29" s="240">
        <v>44707.0</v>
      </c>
      <c r="C29" s="249">
        <v>90850.0</v>
      </c>
      <c r="D29" s="248">
        <v>10390.0</v>
      </c>
      <c r="E29" s="249">
        <v>15790.0</v>
      </c>
      <c r="F29" s="250"/>
      <c r="G29" s="249">
        <v>26600.0</v>
      </c>
      <c r="H29" s="249">
        <v>39170.0</v>
      </c>
      <c r="I29" s="250"/>
      <c r="J29" s="250"/>
      <c r="K29" s="250">
        <f t="shared" si="5"/>
        <v>182800</v>
      </c>
      <c r="L29" s="245"/>
      <c r="M29" s="244"/>
      <c r="N29" s="244"/>
      <c r="O29" s="246"/>
    </row>
    <row r="30" ht="12.0" customHeight="1">
      <c r="A30" s="239" t="s">
        <v>211</v>
      </c>
      <c r="B30" s="240">
        <v>44708.0</v>
      </c>
      <c r="C30" s="249">
        <v>70540.0</v>
      </c>
      <c r="D30" s="248">
        <v>75120.0</v>
      </c>
      <c r="E30" s="249">
        <v>16830.0</v>
      </c>
      <c r="F30" s="249">
        <v>3550.0</v>
      </c>
      <c r="G30" s="249">
        <v>2800.0</v>
      </c>
      <c r="H30" s="249">
        <v>11090.0</v>
      </c>
      <c r="I30" s="250"/>
      <c r="J30" s="250"/>
      <c r="K30" s="250">
        <f t="shared" si="5"/>
        <v>179930</v>
      </c>
      <c r="L30" s="245"/>
      <c r="M30" s="244"/>
      <c r="N30" s="244"/>
      <c r="O30" s="246"/>
    </row>
    <row r="31" ht="12.0" customHeight="1">
      <c r="A31" s="239" t="s">
        <v>212</v>
      </c>
      <c r="B31" s="240">
        <v>44709.0</v>
      </c>
      <c r="C31" s="249">
        <v>59530.0</v>
      </c>
      <c r="D31" s="248">
        <v>60225.0</v>
      </c>
      <c r="E31" s="249">
        <v>11470.0</v>
      </c>
      <c r="F31" s="249">
        <v>2665.0</v>
      </c>
      <c r="G31" s="250"/>
      <c r="H31" s="249">
        <v>35200.0</v>
      </c>
      <c r="I31" s="250"/>
      <c r="J31" s="250"/>
      <c r="K31" s="250">
        <f t="shared" si="5"/>
        <v>169090</v>
      </c>
      <c r="L31" s="245"/>
      <c r="M31" s="244"/>
      <c r="N31" s="244"/>
      <c r="O31" s="246"/>
    </row>
    <row r="32" ht="12.0" customHeight="1">
      <c r="A32" s="239" t="s">
        <v>206</v>
      </c>
      <c r="B32" s="240">
        <v>44710.0</v>
      </c>
      <c r="C32" s="249">
        <v>57470.0</v>
      </c>
      <c r="D32" s="248">
        <v>148490.0</v>
      </c>
      <c r="E32" s="249">
        <v>19480.0</v>
      </c>
      <c r="F32" s="249">
        <v>6700.0</v>
      </c>
      <c r="G32" s="249">
        <v>22900.0</v>
      </c>
      <c r="H32" s="249">
        <v>26140.0</v>
      </c>
      <c r="I32" s="250"/>
      <c r="J32" s="250"/>
      <c r="K32" s="250">
        <f t="shared" si="5"/>
        <v>281180</v>
      </c>
      <c r="L32" s="245"/>
      <c r="M32" s="244"/>
      <c r="N32" s="244"/>
      <c r="O32" s="246"/>
    </row>
    <row r="33" ht="12.0" customHeight="1">
      <c r="A33" s="239" t="s">
        <v>207</v>
      </c>
      <c r="B33" s="240">
        <v>44711.0</v>
      </c>
      <c r="C33" s="249">
        <v>35000.0</v>
      </c>
      <c r="D33" s="248">
        <v>33650.0</v>
      </c>
      <c r="E33" s="249">
        <v>7900.0</v>
      </c>
      <c r="F33" s="249">
        <v>3000.0</v>
      </c>
      <c r="G33" s="249">
        <v>18800.0</v>
      </c>
      <c r="H33" s="249">
        <v>7350.0</v>
      </c>
      <c r="I33" s="250"/>
      <c r="J33" s="250"/>
      <c r="K33" s="250">
        <f t="shared" si="5"/>
        <v>105700</v>
      </c>
      <c r="L33" s="245"/>
      <c r="M33" s="244"/>
      <c r="N33" s="244"/>
      <c r="O33" s="246"/>
    </row>
    <row r="34" ht="12.0" customHeight="1">
      <c r="A34" s="239" t="s">
        <v>208</v>
      </c>
      <c r="B34" s="240">
        <v>44712.0</v>
      </c>
      <c r="C34" s="249">
        <v>70200.0</v>
      </c>
      <c r="D34" s="248">
        <v>45460.0</v>
      </c>
      <c r="E34" s="249">
        <v>10780.0</v>
      </c>
      <c r="F34" s="250"/>
      <c r="G34" s="249">
        <v>66230.0</v>
      </c>
      <c r="H34" s="249">
        <v>12000.0</v>
      </c>
      <c r="I34" s="250"/>
      <c r="J34" s="250"/>
      <c r="K34" s="250">
        <f t="shared" si="5"/>
        <v>204670</v>
      </c>
      <c r="L34" s="245"/>
      <c r="M34" s="244"/>
      <c r="N34" s="244"/>
      <c r="O34" s="246"/>
    </row>
    <row r="35" ht="12.0" customHeight="1">
      <c r="A35" s="239" t="s">
        <v>207</v>
      </c>
      <c r="B35" s="240">
        <v>44713.0</v>
      </c>
      <c r="C35" s="250"/>
      <c r="D35" s="254"/>
      <c r="E35" s="250"/>
      <c r="F35" s="250"/>
      <c r="G35" s="250"/>
      <c r="H35" s="250"/>
      <c r="I35" s="250"/>
      <c r="J35" s="250"/>
      <c r="K35" s="250">
        <f t="shared" si="5"/>
        <v>0</v>
      </c>
      <c r="L35" s="245"/>
      <c r="M35" s="244"/>
      <c r="N35" s="244"/>
      <c r="O35" s="246"/>
    </row>
    <row r="36" ht="12.0" customHeight="1">
      <c r="A36" s="239" t="s">
        <v>208</v>
      </c>
      <c r="B36" s="240">
        <v>44714.0</v>
      </c>
      <c r="C36" s="250"/>
      <c r="D36" s="254"/>
      <c r="E36" s="250"/>
      <c r="F36" s="250"/>
      <c r="G36" s="250"/>
      <c r="H36" s="250"/>
      <c r="I36" s="250"/>
      <c r="J36" s="250"/>
      <c r="K36" s="250">
        <f t="shared" si="5"/>
        <v>0</v>
      </c>
      <c r="L36" s="245"/>
      <c r="M36" s="244"/>
      <c r="N36" s="244"/>
      <c r="O36" s="246"/>
    </row>
    <row r="37" ht="12.75" customHeight="1">
      <c r="A37" s="239" t="s">
        <v>209</v>
      </c>
      <c r="B37" s="240">
        <v>44715.0</v>
      </c>
      <c r="C37" s="250"/>
      <c r="D37" s="254"/>
      <c r="E37" s="250"/>
      <c r="F37" s="250"/>
      <c r="G37" s="250"/>
      <c r="H37" s="255"/>
      <c r="I37" s="255"/>
      <c r="J37" s="255"/>
      <c r="K37" s="250">
        <f t="shared" si="5"/>
        <v>0</v>
      </c>
      <c r="L37" s="245"/>
      <c r="M37" s="244"/>
      <c r="N37" s="244"/>
      <c r="O37" s="246"/>
    </row>
    <row r="38" ht="12.75" customHeight="1">
      <c r="A38" s="239" t="s">
        <v>210</v>
      </c>
      <c r="B38" s="256"/>
      <c r="C38" s="257">
        <f t="shared" ref="C38:G38" si="6">SUM(C4:C37)</f>
        <v>2175756</v>
      </c>
      <c r="D38" s="258">
        <f t="shared" si="6"/>
        <v>1807877.99</v>
      </c>
      <c r="E38" s="257">
        <f t="shared" si="6"/>
        <v>558329</v>
      </c>
      <c r="F38" s="257">
        <f t="shared" si="6"/>
        <v>155288</v>
      </c>
      <c r="G38" s="259">
        <f t="shared" si="6"/>
        <v>661685.05</v>
      </c>
      <c r="H38" s="260">
        <f t="shared" ref="H38:J38" si="7">SUM(H4:H34)</f>
        <v>476160</v>
      </c>
      <c r="I38" s="260">
        <f t="shared" si="7"/>
        <v>27150</v>
      </c>
      <c r="J38" s="260">
        <f t="shared" si="7"/>
        <v>0</v>
      </c>
      <c r="K38" s="260">
        <f t="shared" si="5"/>
        <v>5862246.04</v>
      </c>
      <c r="L38" s="245"/>
      <c r="M38" s="244"/>
      <c r="N38" s="244"/>
      <c r="O38" s="246"/>
    </row>
    <row r="39" ht="12.75" customHeight="1">
      <c r="A39" s="239" t="s">
        <v>211</v>
      </c>
      <c r="B39" s="261"/>
      <c r="C39" s="223"/>
      <c r="D39" s="224"/>
      <c r="E39" s="225"/>
      <c r="F39" s="225"/>
      <c r="G39" s="225"/>
      <c r="H39" s="225"/>
      <c r="I39" s="225"/>
      <c r="J39" s="225"/>
      <c r="K39" s="262">
        <f>SUM(C38:I38)</f>
        <v>5862246.04</v>
      </c>
      <c r="L39" s="245"/>
      <c r="M39" s="225"/>
      <c r="N39" s="225"/>
      <c r="O39" s="225"/>
    </row>
    <row r="40" ht="12.0" customHeight="1">
      <c r="A40" s="239" t="s">
        <v>212</v>
      </c>
      <c r="B40" s="261"/>
      <c r="C40" s="223"/>
      <c r="D40" s="224"/>
      <c r="E40" s="225"/>
      <c r="F40" s="225"/>
      <c r="G40" s="225"/>
      <c r="H40" s="225"/>
      <c r="I40" s="225"/>
      <c r="J40" s="225"/>
      <c r="K40" s="229"/>
      <c r="L40" s="230"/>
      <c r="M40" s="225"/>
      <c r="N40" s="225"/>
      <c r="O40" s="225"/>
    </row>
    <row r="41" ht="12.0" customHeight="1">
      <c r="A41" s="239" t="s">
        <v>206</v>
      </c>
      <c r="B41" s="261"/>
      <c r="C41" s="223"/>
      <c r="D41" s="224"/>
      <c r="E41" s="225"/>
      <c r="F41" s="225"/>
      <c r="G41" s="225"/>
      <c r="H41" s="225"/>
      <c r="I41" s="225"/>
      <c r="J41" s="225"/>
      <c r="K41" s="229"/>
      <c r="L41" s="230"/>
      <c r="M41" s="225"/>
      <c r="N41" s="225"/>
      <c r="O41" s="225"/>
    </row>
    <row r="42" ht="12.0" customHeight="1">
      <c r="A42" s="239" t="s">
        <v>207</v>
      </c>
      <c r="B42" s="261"/>
      <c r="C42" s="223"/>
      <c r="D42" s="224"/>
      <c r="E42" s="225"/>
      <c r="F42" s="225"/>
      <c r="G42" s="225"/>
      <c r="H42" s="225"/>
      <c r="I42" s="225"/>
      <c r="J42" s="225"/>
      <c r="K42" s="229"/>
      <c r="L42" s="230"/>
      <c r="M42" s="225"/>
      <c r="N42" s="225"/>
      <c r="O42" s="225"/>
    </row>
    <row r="43" ht="12.0" customHeight="1">
      <c r="A43" s="239" t="s">
        <v>208</v>
      </c>
      <c r="B43" s="261"/>
      <c r="C43" s="223"/>
      <c r="D43" s="224"/>
      <c r="E43" s="225"/>
      <c r="F43" s="225"/>
      <c r="G43" s="225"/>
      <c r="H43" s="225"/>
      <c r="I43" s="225"/>
      <c r="J43" s="225"/>
      <c r="K43" s="229"/>
      <c r="L43" s="230"/>
      <c r="M43" s="225"/>
      <c r="N43" s="225"/>
      <c r="O43" s="225"/>
    </row>
    <row r="44" ht="12.0" customHeight="1">
      <c r="A44" s="239" t="s">
        <v>209</v>
      </c>
      <c r="B44" s="261"/>
      <c r="C44" s="223"/>
      <c r="D44" s="224"/>
      <c r="E44" s="225"/>
      <c r="F44" s="225"/>
      <c r="G44" s="225"/>
      <c r="H44" s="225"/>
      <c r="I44" s="225"/>
      <c r="J44" s="225"/>
      <c r="K44" s="229"/>
      <c r="L44" s="230"/>
      <c r="M44" s="225"/>
      <c r="N44" s="225"/>
      <c r="O44" s="225"/>
    </row>
    <row r="45" ht="12.0" customHeight="1">
      <c r="A45" s="239" t="s">
        <v>210</v>
      </c>
      <c r="B45" s="261"/>
      <c r="C45" s="223"/>
      <c r="D45" s="224"/>
      <c r="E45" s="225"/>
      <c r="F45" s="225"/>
      <c r="G45" s="225"/>
      <c r="H45" s="225"/>
      <c r="I45" s="225"/>
      <c r="J45" s="225"/>
      <c r="K45" s="229"/>
      <c r="L45" s="230"/>
      <c r="M45" s="225"/>
      <c r="N45" s="225"/>
      <c r="O45" s="225"/>
    </row>
    <row r="46" ht="12.0" customHeight="1">
      <c r="A46" s="239"/>
      <c r="B46" s="261"/>
      <c r="C46" s="223"/>
      <c r="D46" s="224"/>
      <c r="E46" s="225"/>
      <c r="F46" s="225"/>
      <c r="G46" s="225"/>
      <c r="H46" s="225"/>
      <c r="I46" s="225"/>
      <c r="J46" s="225"/>
      <c r="K46" s="229"/>
      <c r="L46" s="230"/>
      <c r="M46" s="225"/>
      <c r="N46" s="225"/>
      <c r="O46" s="225"/>
    </row>
    <row r="47" ht="12.0" customHeight="1">
      <c r="A47" s="239"/>
      <c r="B47" s="261"/>
      <c r="C47" s="223"/>
      <c r="D47" s="224"/>
      <c r="E47" s="225"/>
      <c r="F47" s="225"/>
      <c r="G47" s="225"/>
      <c r="H47" s="225"/>
      <c r="I47" s="225"/>
      <c r="J47" s="225"/>
      <c r="K47" s="229"/>
      <c r="L47" s="230"/>
      <c r="M47" s="225"/>
      <c r="N47" s="225"/>
      <c r="O47" s="225"/>
    </row>
    <row r="48" ht="12.0" customHeight="1">
      <c r="A48" s="221"/>
      <c r="B48" s="261"/>
      <c r="C48" s="223"/>
      <c r="D48" s="224"/>
      <c r="E48" s="225"/>
      <c r="F48" s="225"/>
      <c r="G48" s="225"/>
      <c r="H48" s="225"/>
      <c r="I48" s="225"/>
      <c r="J48" s="225"/>
      <c r="K48" s="229"/>
      <c r="L48" s="230"/>
      <c r="M48" s="225"/>
      <c r="N48" s="225"/>
      <c r="O48" s="225"/>
    </row>
    <row r="49" ht="12.0" customHeight="1">
      <c r="A49" s="221"/>
      <c r="B49" s="261"/>
      <c r="C49" s="223"/>
      <c r="D49" s="224"/>
      <c r="E49" s="225"/>
      <c r="F49" s="225"/>
      <c r="G49" s="225"/>
      <c r="H49" s="225"/>
      <c r="I49" s="225"/>
      <c r="J49" s="225"/>
      <c r="K49" s="229"/>
      <c r="L49" s="230"/>
      <c r="M49" s="225"/>
      <c r="N49" s="225"/>
      <c r="O49" s="225"/>
    </row>
    <row r="50" ht="12.0" customHeight="1">
      <c r="A50" s="221"/>
      <c r="B50" s="261"/>
      <c r="C50" s="223"/>
      <c r="D50" s="224"/>
      <c r="E50" s="225"/>
      <c r="F50" s="225"/>
      <c r="G50" s="225"/>
      <c r="H50" s="225"/>
      <c r="I50" s="225"/>
      <c r="J50" s="225"/>
      <c r="K50" s="229"/>
      <c r="L50" s="230"/>
      <c r="M50" s="225"/>
      <c r="N50" s="225"/>
      <c r="O50" s="225"/>
    </row>
    <row r="51" ht="12.0" customHeight="1">
      <c r="A51" s="221"/>
      <c r="B51" s="261"/>
      <c r="C51" s="223"/>
      <c r="D51" s="224"/>
      <c r="E51" s="225"/>
      <c r="F51" s="225"/>
      <c r="G51" s="225"/>
      <c r="H51" s="225"/>
      <c r="I51" s="225"/>
      <c r="J51" s="225"/>
      <c r="K51" s="229"/>
      <c r="L51" s="230"/>
      <c r="M51" s="225"/>
      <c r="N51" s="225"/>
      <c r="O51" s="225"/>
    </row>
    <row r="52" ht="12.0" customHeight="1">
      <c r="A52" s="221"/>
      <c r="B52" s="261"/>
      <c r="C52" s="223"/>
      <c r="D52" s="224"/>
      <c r="E52" s="225"/>
      <c r="F52" s="225"/>
      <c r="G52" s="225"/>
      <c r="H52" s="225"/>
      <c r="I52" s="225"/>
      <c r="J52" s="225"/>
      <c r="K52" s="229"/>
      <c r="L52" s="230"/>
      <c r="M52" s="225"/>
      <c r="N52" s="225"/>
      <c r="O52" s="225"/>
    </row>
    <row r="53" ht="12.0" customHeight="1">
      <c r="A53" s="221"/>
      <c r="B53" s="261"/>
      <c r="C53" s="223"/>
      <c r="D53" s="224"/>
      <c r="E53" s="225"/>
      <c r="F53" s="225"/>
      <c r="G53" s="225"/>
      <c r="H53" s="225"/>
      <c r="I53" s="225"/>
      <c r="J53" s="225"/>
      <c r="K53" s="229"/>
      <c r="L53" s="230"/>
      <c r="M53" s="225"/>
      <c r="N53" s="225"/>
      <c r="O53" s="225"/>
    </row>
    <row r="54" ht="12.0" customHeight="1">
      <c r="A54" s="221"/>
      <c r="B54" s="261"/>
      <c r="C54" s="223"/>
      <c r="D54" s="224"/>
      <c r="E54" s="225"/>
      <c r="F54" s="225"/>
      <c r="G54" s="225"/>
      <c r="H54" s="225"/>
      <c r="I54" s="225"/>
      <c r="J54" s="225"/>
      <c r="K54" s="229"/>
      <c r="L54" s="230"/>
      <c r="M54" s="225"/>
      <c r="N54" s="225"/>
      <c r="O54" s="225"/>
    </row>
    <row r="55" ht="12.0" customHeight="1">
      <c r="A55" s="221"/>
      <c r="B55" s="261"/>
      <c r="C55" s="223"/>
      <c r="D55" s="224"/>
      <c r="E55" s="225"/>
      <c r="F55" s="225"/>
      <c r="G55" s="225"/>
      <c r="H55" s="225"/>
      <c r="I55" s="225"/>
      <c r="J55" s="225"/>
      <c r="K55" s="229"/>
      <c r="L55" s="230"/>
      <c r="M55" s="225"/>
      <c r="N55" s="225"/>
      <c r="O55" s="225"/>
    </row>
    <row r="56" ht="12.0" customHeight="1">
      <c r="A56" s="221"/>
      <c r="B56" s="261"/>
      <c r="C56" s="223"/>
      <c r="D56" s="224"/>
      <c r="E56" s="225"/>
      <c r="F56" s="225"/>
      <c r="G56" s="225"/>
      <c r="H56" s="225"/>
      <c r="I56" s="225"/>
      <c r="J56" s="225"/>
      <c r="K56" s="229"/>
      <c r="L56" s="230"/>
      <c r="M56" s="225"/>
      <c r="N56" s="225"/>
      <c r="O56" s="225"/>
    </row>
    <row r="57" ht="12.0" customHeight="1">
      <c r="A57" s="221"/>
      <c r="B57" s="261"/>
      <c r="C57" s="223"/>
      <c r="D57" s="224"/>
      <c r="E57" s="225"/>
      <c r="F57" s="225"/>
      <c r="G57" s="225"/>
      <c r="H57" s="225"/>
      <c r="I57" s="225"/>
      <c r="J57" s="225"/>
      <c r="K57" s="229"/>
      <c r="L57" s="230"/>
      <c r="M57" s="225"/>
      <c r="N57" s="225"/>
      <c r="O57" s="225"/>
    </row>
    <row r="58" ht="12.0" customHeight="1">
      <c r="A58" s="221"/>
      <c r="B58" s="261"/>
      <c r="C58" s="223"/>
      <c r="D58" s="224"/>
      <c r="E58" s="225"/>
      <c r="F58" s="225"/>
      <c r="G58" s="225"/>
      <c r="H58" s="225"/>
      <c r="I58" s="225"/>
      <c r="J58" s="225"/>
      <c r="K58" s="229"/>
      <c r="L58" s="230"/>
      <c r="M58" s="225"/>
      <c r="N58" s="225"/>
      <c r="O58" s="225"/>
    </row>
    <row r="59" ht="12.0" customHeight="1">
      <c r="A59" s="221"/>
      <c r="B59" s="261"/>
      <c r="C59" s="223"/>
      <c r="D59" s="224"/>
      <c r="E59" s="225"/>
      <c r="F59" s="225"/>
      <c r="G59" s="225"/>
      <c r="H59" s="225"/>
      <c r="I59" s="225"/>
      <c r="J59" s="225"/>
      <c r="K59" s="229"/>
      <c r="L59" s="230"/>
      <c r="M59" s="225"/>
      <c r="N59" s="225"/>
      <c r="O59" s="225"/>
    </row>
    <row r="60" ht="12.0" customHeight="1">
      <c r="A60" s="221"/>
      <c r="B60" s="261"/>
      <c r="C60" s="223"/>
      <c r="D60" s="224"/>
      <c r="E60" s="225"/>
      <c r="F60" s="225"/>
      <c r="G60" s="225"/>
      <c r="H60" s="225"/>
      <c r="I60" s="225"/>
      <c r="J60" s="225"/>
      <c r="K60" s="229"/>
      <c r="L60" s="230"/>
      <c r="M60" s="225"/>
      <c r="N60" s="225"/>
      <c r="O60" s="225"/>
    </row>
    <row r="61" ht="12.0" customHeight="1">
      <c r="A61" s="221"/>
      <c r="B61" s="261"/>
      <c r="C61" s="223"/>
      <c r="D61" s="224"/>
      <c r="E61" s="225"/>
      <c r="F61" s="225"/>
      <c r="G61" s="225"/>
      <c r="H61" s="225"/>
      <c r="I61" s="225"/>
      <c r="J61" s="225"/>
      <c r="K61" s="229"/>
      <c r="L61" s="230"/>
      <c r="M61" s="225"/>
      <c r="N61" s="225"/>
      <c r="O61" s="225"/>
    </row>
    <row r="62" ht="12.0" customHeight="1">
      <c r="A62" s="221"/>
      <c r="B62" s="261"/>
      <c r="C62" s="223"/>
      <c r="D62" s="224"/>
      <c r="E62" s="225"/>
      <c r="F62" s="225"/>
      <c r="G62" s="225"/>
      <c r="H62" s="225"/>
      <c r="I62" s="225"/>
      <c r="J62" s="225"/>
      <c r="K62" s="229"/>
      <c r="L62" s="230"/>
      <c r="M62" s="225"/>
      <c r="N62" s="225"/>
      <c r="O62" s="225"/>
    </row>
    <row r="63" ht="12.0" customHeight="1">
      <c r="A63" s="221"/>
      <c r="B63" s="261"/>
      <c r="C63" s="223"/>
      <c r="D63" s="224"/>
      <c r="E63" s="225"/>
      <c r="F63" s="225"/>
      <c r="G63" s="225"/>
      <c r="H63" s="225"/>
      <c r="I63" s="225"/>
      <c r="J63" s="225"/>
      <c r="K63" s="229"/>
      <c r="L63" s="230"/>
      <c r="M63" s="225"/>
      <c r="N63" s="225"/>
      <c r="O63" s="225"/>
    </row>
    <row r="64" ht="12.0" customHeight="1">
      <c r="A64" s="221"/>
      <c r="B64" s="261"/>
      <c r="C64" s="223"/>
      <c r="D64" s="224"/>
      <c r="E64" s="225"/>
      <c r="F64" s="225"/>
      <c r="G64" s="225"/>
      <c r="H64" s="225"/>
      <c r="I64" s="225"/>
      <c r="J64" s="225"/>
      <c r="K64" s="229"/>
      <c r="L64" s="230"/>
      <c r="M64" s="225"/>
      <c r="N64" s="225"/>
      <c r="O64" s="225"/>
    </row>
    <row r="65" ht="12.0" customHeight="1">
      <c r="A65" s="221"/>
      <c r="B65" s="261"/>
      <c r="C65" s="223"/>
      <c r="D65" s="224"/>
      <c r="E65" s="225"/>
      <c r="F65" s="225"/>
      <c r="G65" s="225"/>
      <c r="H65" s="225"/>
      <c r="I65" s="225"/>
      <c r="J65" s="225"/>
      <c r="K65" s="229"/>
      <c r="L65" s="230"/>
      <c r="M65" s="225"/>
      <c r="N65" s="225"/>
      <c r="O65" s="225"/>
    </row>
    <row r="66" ht="12.0" customHeight="1">
      <c r="A66" s="221"/>
      <c r="B66" s="261"/>
      <c r="C66" s="223"/>
      <c r="D66" s="224"/>
      <c r="E66" s="225"/>
      <c r="F66" s="225"/>
      <c r="G66" s="225"/>
      <c r="H66" s="225"/>
      <c r="I66" s="225"/>
      <c r="J66" s="225"/>
      <c r="K66" s="229"/>
      <c r="L66" s="230"/>
      <c r="M66" s="225"/>
      <c r="N66" s="225"/>
      <c r="O66" s="225"/>
    </row>
    <row r="67" ht="12.0" customHeight="1">
      <c r="A67" s="221"/>
      <c r="B67" s="261"/>
      <c r="C67" s="223"/>
      <c r="D67" s="224"/>
      <c r="E67" s="225"/>
      <c r="F67" s="225"/>
      <c r="G67" s="225"/>
      <c r="H67" s="225"/>
      <c r="I67" s="225"/>
      <c r="J67" s="225"/>
      <c r="K67" s="229"/>
      <c r="L67" s="230"/>
      <c r="M67" s="225"/>
      <c r="N67" s="225"/>
      <c r="O67" s="225"/>
    </row>
    <row r="68" ht="12.0" customHeight="1">
      <c r="A68" s="221"/>
      <c r="B68" s="261"/>
      <c r="C68" s="223"/>
      <c r="D68" s="224"/>
      <c r="E68" s="225"/>
      <c r="F68" s="225"/>
      <c r="G68" s="225"/>
      <c r="H68" s="225"/>
      <c r="I68" s="225"/>
      <c r="J68" s="225"/>
      <c r="K68" s="229"/>
      <c r="L68" s="230"/>
      <c r="M68" s="225"/>
      <c r="N68" s="225"/>
      <c r="O68" s="225"/>
    </row>
    <row r="69" ht="12.0" customHeight="1">
      <c r="A69" s="221"/>
      <c r="B69" s="222"/>
      <c r="C69" s="223"/>
      <c r="D69" s="224"/>
      <c r="E69" s="225"/>
      <c r="F69" s="225"/>
      <c r="G69" s="225"/>
      <c r="H69" s="225"/>
      <c r="I69" s="225"/>
      <c r="J69" s="225"/>
      <c r="K69" s="229"/>
      <c r="L69" s="230"/>
      <c r="M69" s="225"/>
      <c r="N69" s="225"/>
      <c r="O69" s="225"/>
    </row>
    <row r="70" ht="12.0" customHeight="1">
      <c r="A70" s="221"/>
      <c r="B70" s="222"/>
      <c r="C70" s="223"/>
      <c r="D70" s="224"/>
      <c r="E70" s="225"/>
      <c r="F70" s="225"/>
      <c r="G70" s="225"/>
      <c r="H70" s="225"/>
      <c r="I70" s="225"/>
      <c r="J70" s="225"/>
      <c r="K70" s="229"/>
      <c r="L70" s="230"/>
      <c r="M70" s="225"/>
      <c r="N70" s="225"/>
      <c r="O70" s="225"/>
    </row>
    <row r="71" ht="12.0" customHeight="1">
      <c r="A71" s="221"/>
      <c r="B71" s="222"/>
      <c r="C71" s="223"/>
      <c r="D71" s="224"/>
      <c r="E71" s="225"/>
      <c r="F71" s="225"/>
      <c r="G71" s="225"/>
      <c r="H71" s="225"/>
      <c r="I71" s="225"/>
      <c r="J71" s="225"/>
      <c r="K71" s="229"/>
      <c r="L71" s="230"/>
      <c r="M71" s="225"/>
      <c r="N71" s="225"/>
      <c r="O71" s="225"/>
    </row>
    <row r="72" ht="12.0" customHeight="1">
      <c r="A72" s="221"/>
      <c r="B72" s="222"/>
      <c r="C72" s="223"/>
      <c r="D72" s="224"/>
      <c r="E72" s="225"/>
      <c r="F72" s="225"/>
      <c r="G72" s="225"/>
      <c r="H72" s="225"/>
      <c r="I72" s="225"/>
      <c r="J72" s="225"/>
      <c r="K72" s="229"/>
      <c r="L72" s="230"/>
      <c r="M72" s="225"/>
      <c r="N72" s="225"/>
      <c r="O72" s="225"/>
    </row>
    <row r="73" ht="12.0" customHeight="1">
      <c r="A73" s="221"/>
      <c r="B73" s="222"/>
      <c r="C73" s="223"/>
      <c r="D73" s="224"/>
      <c r="E73" s="225"/>
      <c r="F73" s="225"/>
      <c r="G73" s="225"/>
      <c r="H73" s="225"/>
      <c r="I73" s="225"/>
      <c r="J73" s="225"/>
      <c r="K73" s="229"/>
      <c r="L73" s="230"/>
      <c r="M73" s="225"/>
      <c r="N73" s="225"/>
      <c r="O73" s="225"/>
    </row>
    <row r="74" ht="12.0" customHeight="1">
      <c r="A74" s="221"/>
      <c r="B74" s="222"/>
      <c r="C74" s="223"/>
      <c r="D74" s="224"/>
      <c r="E74" s="225"/>
      <c r="F74" s="225"/>
      <c r="G74" s="225"/>
      <c r="H74" s="225"/>
      <c r="I74" s="225"/>
      <c r="J74" s="225"/>
      <c r="K74" s="229"/>
      <c r="L74" s="230"/>
      <c r="M74" s="225"/>
      <c r="N74" s="225"/>
      <c r="O74" s="225"/>
    </row>
    <row r="75" ht="12.0" customHeight="1">
      <c r="A75" s="221"/>
      <c r="B75" s="222"/>
      <c r="C75" s="223"/>
      <c r="D75" s="224"/>
      <c r="E75" s="225"/>
      <c r="F75" s="225"/>
      <c r="G75" s="225"/>
      <c r="H75" s="225"/>
      <c r="I75" s="225"/>
      <c r="J75" s="225"/>
      <c r="K75" s="229"/>
      <c r="L75" s="230"/>
      <c r="M75" s="225"/>
      <c r="N75" s="225"/>
      <c r="O75" s="225"/>
    </row>
    <row r="76" ht="12.0" customHeight="1">
      <c r="A76" s="221"/>
      <c r="B76" s="222"/>
      <c r="C76" s="223"/>
      <c r="D76" s="224"/>
      <c r="E76" s="225"/>
      <c r="F76" s="225"/>
      <c r="G76" s="225"/>
      <c r="H76" s="225"/>
      <c r="I76" s="225"/>
      <c r="J76" s="225"/>
      <c r="K76" s="229"/>
      <c r="L76" s="230"/>
      <c r="M76" s="225"/>
      <c r="N76" s="225"/>
      <c r="O76" s="225"/>
    </row>
    <row r="77" ht="12.0" customHeight="1">
      <c r="A77" s="221"/>
      <c r="B77" s="222"/>
      <c r="C77" s="223"/>
      <c r="D77" s="224"/>
      <c r="E77" s="225"/>
      <c r="F77" s="225"/>
      <c r="G77" s="225"/>
      <c r="H77" s="225"/>
      <c r="I77" s="225"/>
      <c r="J77" s="225"/>
      <c r="K77" s="229"/>
      <c r="L77" s="230"/>
      <c r="M77" s="225"/>
      <c r="N77" s="225"/>
      <c r="O77" s="225"/>
    </row>
    <row r="78" ht="12.0" customHeight="1">
      <c r="A78" s="221"/>
      <c r="B78" s="222"/>
      <c r="C78" s="223"/>
      <c r="D78" s="224"/>
      <c r="E78" s="225"/>
      <c r="F78" s="225"/>
      <c r="G78" s="225"/>
      <c r="H78" s="225"/>
      <c r="I78" s="225"/>
      <c r="J78" s="225"/>
      <c r="K78" s="229"/>
      <c r="L78" s="230"/>
      <c r="M78" s="225"/>
      <c r="N78" s="225"/>
      <c r="O78" s="225"/>
    </row>
    <row r="79" ht="12.0" customHeight="1">
      <c r="A79" s="221"/>
      <c r="B79" s="222"/>
      <c r="C79" s="223"/>
      <c r="D79" s="224"/>
      <c r="E79" s="225"/>
      <c r="F79" s="225"/>
      <c r="G79" s="225"/>
      <c r="H79" s="225"/>
      <c r="I79" s="225"/>
      <c r="J79" s="225"/>
      <c r="K79" s="229"/>
      <c r="L79" s="230"/>
      <c r="M79" s="225"/>
      <c r="N79" s="225"/>
      <c r="O79" s="225"/>
    </row>
    <row r="80" ht="12.0" customHeight="1">
      <c r="A80" s="221"/>
      <c r="B80" s="222"/>
      <c r="C80" s="223"/>
      <c r="D80" s="224"/>
      <c r="E80" s="225"/>
      <c r="F80" s="225"/>
      <c r="G80" s="225"/>
      <c r="H80" s="225"/>
      <c r="I80" s="225"/>
      <c r="J80" s="225"/>
      <c r="K80" s="229"/>
      <c r="L80" s="230"/>
      <c r="M80" s="225"/>
      <c r="N80" s="225"/>
      <c r="O80" s="225"/>
    </row>
    <row r="81" ht="12.0" customHeight="1">
      <c r="A81" s="221"/>
      <c r="B81" s="222"/>
      <c r="C81" s="223"/>
      <c r="D81" s="224"/>
      <c r="E81" s="225"/>
      <c r="F81" s="225"/>
      <c r="G81" s="225"/>
      <c r="H81" s="225"/>
      <c r="I81" s="225"/>
      <c r="J81" s="225"/>
      <c r="K81" s="229"/>
      <c r="L81" s="230"/>
      <c r="M81" s="225"/>
      <c r="N81" s="225"/>
      <c r="O81" s="225"/>
    </row>
    <row r="82" ht="12.0" customHeight="1">
      <c r="A82" s="221"/>
      <c r="B82" s="222"/>
      <c r="C82" s="223"/>
      <c r="D82" s="224"/>
      <c r="E82" s="225"/>
      <c r="F82" s="225"/>
      <c r="G82" s="225"/>
      <c r="H82" s="225"/>
      <c r="I82" s="225"/>
      <c r="J82" s="225"/>
      <c r="K82" s="229"/>
      <c r="L82" s="230"/>
      <c r="M82" s="225"/>
      <c r="N82" s="225"/>
      <c r="O82" s="225"/>
    </row>
    <row r="83" ht="12.0" customHeight="1">
      <c r="A83" s="221"/>
      <c r="B83" s="222"/>
      <c r="C83" s="223"/>
      <c r="D83" s="224"/>
      <c r="E83" s="225"/>
      <c r="F83" s="225"/>
      <c r="G83" s="225"/>
      <c r="H83" s="225"/>
      <c r="I83" s="225"/>
      <c r="J83" s="225"/>
      <c r="K83" s="229"/>
      <c r="L83" s="230"/>
      <c r="M83" s="225"/>
      <c r="N83" s="225"/>
      <c r="O83" s="225"/>
    </row>
    <row r="84" ht="12.0" customHeight="1">
      <c r="A84" s="221"/>
      <c r="B84" s="222"/>
      <c r="C84" s="223"/>
      <c r="D84" s="224"/>
      <c r="E84" s="225"/>
      <c r="F84" s="225"/>
      <c r="G84" s="225"/>
      <c r="H84" s="225"/>
      <c r="I84" s="225"/>
      <c r="J84" s="225"/>
      <c r="K84" s="229"/>
      <c r="L84" s="230"/>
      <c r="M84" s="225"/>
      <c r="N84" s="225"/>
      <c r="O84" s="225"/>
    </row>
    <row r="85" ht="12.0" customHeight="1">
      <c r="A85" s="221"/>
      <c r="B85" s="222"/>
      <c r="C85" s="223"/>
      <c r="D85" s="224"/>
      <c r="E85" s="225"/>
      <c r="F85" s="225"/>
      <c r="G85" s="225"/>
      <c r="H85" s="225"/>
      <c r="I85" s="225"/>
      <c r="J85" s="225"/>
      <c r="K85" s="229"/>
      <c r="L85" s="230"/>
      <c r="M85" s="225"/>
      <c r="N85" s="225"/>
      <c r="O85" s="225"/>
    </row>
    <row r="86" ht="12.0" customHeight="1">
      <c r="A86" s="221"/>
      <c r="B86" s="222"/>
      <c r="C86" s="223"/>
      <c r="D86" s="224"/>
      <c r="E86" s="225"/>
      <c r="F86" s="225"/>
      <c r="G86" s="225"/>
      <c r="H86" s="225"/>
      <c r="I86" s="225"/>
      <c r="J86" s="225"/>
      <c r="K86" s="229"/>
      <c r="L86" s="230"/>
      <c r="M86" s="225"/>
      <c r="N86" s="225"/>
      <c r="O86" s="225"/>
    </row>
    <row r="87" ht="12.0" customHeight="1">
      <c r="A87" s="221"/>
      <c r="B87" s="222"/>
      <c r="C87" s="223"/>
      <c r="D87" s="224"/>
      <c r="E87" s="225"/>
      <c r="F87" s="225"/>
      <c r="G87" s="225"/>
      <c r="H87" s="225"/>
      <c r="I87" s="225"/>
      <c r="J87" s="225"/>
      <c r="K87" s="229"/>
      <c r="L87" s="230"/>
      <c r="M87" s="225"/>
      <c r="N87" s="225"/>
      <c r="O87" s="225"/>
    </row>
    <row r="88" ht="12.0" customHeight="1">
      <c r="A88" s="221"/>
      <c r="B88" s="222"/>
      <c r="C88" s="223"/>
      <c r="D88" s="224"/>
      <c r="E88" s="225"/>
      <c r="F88" s="225"/>
      <c r="G88" s="225"/>
      <c r="H88" s="225"/>
      <c r="I88" s="225"/>
      <c r="J88" s="225"/>
      <c r="K88" s="229"/>
      <c r="L88" s="230"/>
      <c r="M88" s="225"/>
      <c r="N88" s="225"/>
      <c r="O88" s="225"/>
    </row>
    <row r="89" ht="12.0" customHeight="1">
      <c r="A89" s="221"/>
      <c r="B89" s="222"/>
      <c r="C89" s="223"/>
      <c r="D89" s="224"/>
      <c r="E89" s="225"/>
      <c r="F89" s="225"/>
      <c r="G89" s="225"/>
      <c r="H89" s="225"/>
      <c r="I89" s="225"/>
      <c r="J89" s="225"/>
      <c r="K89" s="229"/>
      <c r="L89" s="230"/>
      <c r="M89" s="225"/>
      <c r="N89" s="225"/>
      <c r="O89" s="225"/>
    </row>
    <row r="90" ht="12.0" customHeight="1">
      <c r="A90" s="221"/>
      <c r="B90" s="222"/>
      <c r="C90" s="223"/>
      <c r="D90" s="224"/>
      <c r="E90" s="225"/>
      <c r="F90" s="225"/>
      <c r="G90" s="225"/>
      <c r="H90" s="225"/>
      <c r="I90" s="225"/>
      <c r="J90" s="225"/>
      <c r="K90" s="229"/>
      <c r="L90" s="230"/>
      <c r="M90" s="225"/>
      <c r="N90" s="225"/>
      <c r="O90" s="225"/>
    </row>
    <row r="91" ht="12.0" customHeight="1">
      <c r="A91" s="221"/>
      <c r="B91" s="222"/>
      <c r="C91" s="223"/>
      <c r="D91" s="224"/>
      <c r="E91" s="225"/>
      <c r="F91" s="225"/>
      <c r="G91" s="225"/>
      <c r="H91" s="225"/>
      <c r="I91" s="225"/>
      <c r="J91" s="225"/>
      <c r="K91" s="229"/>
      <c r="L91" s="230"/>
      <c r="M91" s="225"/>
      <c r="N91" s="225"/>
      <c r="O91" s="225"/>
    </row>
    <row r="92" ht="12.0" customHeight="1">
      <c r="A92" s="221"/>
      <c r="B92" s="222"/>
      <c r="C92" s="223"/>
      <c r="D92" s="224"/>
      <c r="E92" s="225"/>
      <c r="F92" s="225"/>
      <c r="G92" s="225"/>
      <c r="H92" s="225"/>
      <c r="I92" s="225"/>
      <c r="J92" s="225"/>
      <c r="K92" s="229"/>
      <c r="L92" s="230"/>
      <c r="M92" s="225"/>
      <c r="N92" s="225"/>
      <c r="O92" s="225"/>
    </row>
    <row r="93" ht="12.0" customHeight="1">
      <c r="A93" s="221"/>
      <c r="B93" s="222"/>
      <c r="C93" s="223"/>
      <c r="D93" s="224"/>
      <c r="E93" s="225"/>
      <c r="F93" s="225"/>
      <c r="G93" s="225"/>
      <c r="H93" s="225"/>
      <c r="I93" s="225"/>
      <c r="J93" s="225"/>
      <c r="K93" s="229"/>
      <c r="L93" s="230"/>
      <c r="M93" s="225"/>
      <c r="N93" s="225"/>
      <c r="O93" s="225"/>
    </row>
    <row r="94" ht="12.0" customHeight="1">
      <c r="A94" s="221"/>
      <c r="B94" s="222"/>
      <c r="C94" s="223"/>
      <c r="D94" s="224"/>
      <c r="E94" s="225"/>
      <c r="F94" s="225"/>
      <c r="G94" s="225"/>
      <c r="H94" s="225"/>
      <c r="I94" s="225"/>
      <c r="J94" s="225"/>
      <c r="K94" s="229"/>
      <c r="L94" s="230"/>
      <c r="M94" s="225"/>
      <c r="N94" s="225"/>
      <c r="O94" s="225"/>
    </row>
    <row r="95" ht="12.0" customHeight="1">
      <c r="A95" s="221"/>
      <c r="B95" s="222"/>
      <c r="C95" s="223"/>
      <c r="D95" s="224"/>
      <c r="E95" s="225"/>
      <c r="F95" s="225"/>
      <c r="G95" s="225"/>
      <c r="H95" s="225"/>
      <c r="I95" s="225"/>
      <c r="J95" s="225"/>
      <c r="K95" s="229"/>
      <c r="L95" s="230"/>
      <c r="M95" s="225"/>
      <c r="N95" s="225"/>
      <c r="O95" s="225"/>
    </row>
    <row r="96" ht="12.0" customHeight="1">
      <c r="A96" s="221"/>
      <c r="B96" s="222"/>
      <c r="C96" s="223"/>
      <c r="D96" s="224"/>
      <c r="E96" s="225"/>
      <c r="F96" s="225"/>
      <c r="G96" s="225"/>
      <c r="H96" s="225"/>
      <c r="I96" s="225"/>
      <c r="J96" s="225"/>
      <c r="K96" s="229"/>
      <c r="L96" s="230"/>
      <c r="M96" s="225"/>
      <c r="N96" s="225"/>
      <c r="O96" s="225"/>
    </row>
    <row r="97" ht="12.0" customHeight="1">
      <c r="A97" s="221"/>
      <c r="B97" s="222"/>
      <c r="C97" s="223"/>
      <c r="D97" s="224"/>
      <c r="E97" s="225"/>
      <c r="F97" s="225"/>
      <c r="G97" s="225"/>
      <c r="H97" s="225"/>
      <c r="I97" s="225"/>
      <c r="J97" s="225"/>
      <c r="K97" s="229"/>
      <c r="L97" s="230"/>
      <c r="M97" s="225"/>
      <c r="N97" s="225"/>
      <c r="O97" s="225"/>
    </row>
    <row r="98" ht="12.0" customHeight="1">
      <c r="A98" s="221"/>
      <c r="B98" s="222"/>
      <c r="C98" s="223"/>
      <c r="D98" s="224"/>
      <c r="E98" s="225"/>
      <c r="F98" s="225"/>
      <c r="G98" s="225"/>
      <c r="H98" s="225"/>
      <c r="I98" s="225"/>
      <c r="J98" s="225"/>
      <c r="K98" s="229"/>
      <c r="L98" s="230"/>
      <c r="M98" s="225"/>
      <c r="N98" s="225"/>
      <c r="O98" s="225"/>
    </row>
    <row r="99" ht="12.0" customHeight="1">
      <c r="A99" s="221"/>
      <c r="B99" s="222"/>
      <c r="C99" s="223"/>
      <c r="D99" s="224"/>
      <c r="E99" s="225"/>
      <c r="F99" s="225"/>
      <c r="G99" s="225"/>
      <c r="H99" s="225"/>
      <c r="I99" s="225"/>
      <c r="J99" s="225"/>
      <c r="K99" s="229"/>
      <c r="L99" s="230"/>
      <c r="M99" s="225"/>
      <c r="N99" s="225"/>
      <c r="O99" s="225"/>
    </row>
    <row r="100" ht="12.0" customHeight="1">
      <c r="A100" s="221"/>
      <c r="B100" s="222"/>
      <c r="C100" s="223"/>
      <c r="D100" s="224"/>
      <c r="E100" s="225"/>
      <c r="F100" s="225"/>
      <c r="G100" s="225"/>
      <c r="H100" s="225"/>
      <c r="I100" s="225"/>
      <c r="J100" s="225"/>
      <c r="K100" s="229"/>
      <c r="L100" s="230"/>
      <c r="M100" s="225"/>
      <c r="N100" s="225"/>
      <c r="O100" s="225"/>
    </row>
    <row r="101" ht="12.0" customHeight="1">
      <c r="A101" s="221"/>
      <c r="B101" s="222"/>
      <c r="C101" s="223"/>
      <c r="D101" s="224"/>
      <c r="E101" s="225"/>
      <c r="F101" s="225"/>
      <c r="G101" s="225"/>
      <c r="H101" s="225"/>
      <c r="I101" s="225"/>
      <c r="J101" s="225"/>
      <c r="K101" s="229"/>
      <c r="L101" s="230"/>
      <c r="M101" s="225"/>
      <c r="N101" s="225"/>
      <c r="O101" s="225"/>
    </row>
    <row r="102" ht="12.0" customHeight="1">
      <c r="A102" s="221"/>
      <c r="B102" s="222"/>
      <c r="C102" s="223"/>
      <c r="D102" s="224"/>
      <c r="E102" s="225"/>
      <c r="F102" s="225"/>
      <c r="G102" s="225"/>
      <c r="H102" s="225"/>
      <c r="I102" s="225"/>
      <c r="J102" s="225"/>
      <c r="K102" s="229"/>
      <c r="L102" s="230"/>
      <c r="M102" s="225"/>
      <c r="N102" s="225"/>
      <c r="O102" s="225"/>
    </row>
    <row r="103" ht="12.0" customHeight="1">
      <c r="A103" s="221"/>
      <c r="B103" s="222"/>
      <c r="C103" s="223"/>
      <c r="D103" s="224"/>
      <c r="E103" s="225"/>
      <c r="F103" s="225"/>
      <c r="G103" s="225"/>
      <c r="H103" s="225"/>
      <c r="I103" s="225"/>
      <c r="J103" s="225"/>
      <c r="K103" s="229"/>
      <c r="L103" s="230"/>
      <c r="M103" s="225"/>
      <c r="N103" s="225"/>
      <c r="O103" s="225"/>
    </row>
    <row r="104" ht="12.0" customHeight="1">
      <c r="A104" s="221"/>
      <c r="B104" s="222"/>
      <c r="C104" s="223"/>
      <c r="D104" s="224"/>
      <c r="E104" s="225"/>
      <c r="F104" s="225"/>
      <c r="G104" s="225"/>
      <c r="H104" s="225"/>
      <c r="I104" s="225"/>
      <c r="J104" s="225"/>
      <c r="K104" s="229"/>
      <c r="L104" s="230"/>
      <c r="M104" s="225"/>
      <c r="N104" s="225"/>
      <c r="O104" s="225"/>
    </row>
    <row r="105" ht="12.0" customHeight="1">
      <c r="A105" s="221"/>
      <c r="B105" s="222"/>
      <c r="C105" s="223"/>
      <c r="D105" s="224"/>
      <c r="E105" s="225"/>
      <c r="F105" s="225"/>
      <c r="G105" s="225"/>
      <c r="H105" s="225"/>
      <c r="I105" s="225"/>
      <c r="J105" s="225"/>
      <c r="K105" s="229"/>
      <c r="L105" s="230"/>
      <c r="M105" s="225"/>
      <c r="N105" s="225"/>
      <c r="O105" s="225"/>
    </row>
    <row r="106" ht="12.0" customHeight="1">
      <c r="A106" s="221"/>
      <c r="B106" s="222"/>
      <c r="C106" s="223"/>
      <c r="D106" s="224"/>
      <c r="E106" s="225"/>
      <c r="F106" s="225"/>
      <c r="G106" s="225"/>
      <c r="H106" s="225"/>
      <c r="I106" s="225"/>
      <c r="J106" s="225"/>
      <c r="K106" s="229"/>
      <c r="L106" s="230"/>
      <c r="M106" s="225"/>
      <c r="N106" s="225"/>
      <c r="O106" s="225"/>
    </row>
    <row r="107" ht="12.0" customHeight="1">
      <c r="A107" s="221"/>
      <c r="B107" s="222"/>
      <c r="C107" s="223"/>
      <c r="D107" s="224"/>
      <c r="E107" s="225"/>
      <c r="F107" s="225"/>
      <c r="G107" s="225"/>
      <c r="H107" s="225"/>
      <c r="I107" s="225"/>
      <c r="J107" s="225"/>
      <c r="K107" s="229"/>
      <c r="L107" s="230"/>
      <c r="M107" s="225"/>
      <c r="N107" s="225"/>
      <c r="O107" s="225"/>
    </row>
    <row r="108" ht="12.0" customHeight="1">
      <c r="A108" s="221"/>
      <c r="B108" s="222"/>
      <c r="C108" s="223"/>
      <c r="D108" s="224"/>
      <c r="E108" s="225"/>
      <c r="F108" s="225"/>
      <c r="G108" s="225"/>
      <c r="H108" s="225"/>
      <c r="I108" s="225"/>
      <c r="J108" s="225"/>
      <c r="K108" s="229"/>
      <c r="L108" s="230"/>
      <c r="M108" s="225"/>
      <c r="N108" s="225"/>
      <c r="O108" s="225"/>
    </row>
    <row r="109" ht="12.0" customHeight="1">
      <c r="A109" s="221"/>
      <c r="B109" s="222"/>
      <c r="C109" s="223"/>
      <c r="D109" s="224"/>
      <c r="E109" s="225"/>
      <c r="F109" s="225"/>
      <c r="G109" s="225"/>
      <c r="H109" s="225"/>
      <c r="I109" s="225"/>
      <c r="J109" s="225"/>
      <c r="K109" s="229"/>
      <c r="L109" s="230"/>
      <c r="M109" s="225"/>
      <c r="N109" s="225"/>
      <c r="O109" s="225"/>
    </row>
    <row r="110" ht="12.0" customHeight="1">
      <c r="A110" s="221"/>
      <c r="B110" s="222"/>
      <c r="C110" s="223"/>
      <c r="D110" s="224"/>
      <c r="E110" s="225"/>
      <c r="F110" s="225"/>
      <c r="G110" s="225"/>
      <c r="H110" s="225"/>
      <c r="I110" s="225"/>
      <c r="J110" s="225"/>
      <c r="K110" s="229"/>
      <c r="L110" s="230"/>
      <c r="M110" s="225"/>
      <c r="N110" s="225"/>
      <c r="O110" s="225"/>
    </row>
    <row r="111" ht="12.0" customHeight="1">
      <c r="A111" s="221"/>
      <c r="B111" s="222"/>
      <c r="C111" s="223"/>
      <c r="D111" s="224"/>
      <c r="E111" s="225"/>
      <c r="F111" s="225"/>
      <c r="G111" s="225"/>
      <c r="H111" s="225"/>
      <c r="I111" s="225"/>
      <c r="J111" s="225"/>
      <c r="K111" s="229"/>
      <c r="L111" s="230"/>
      <c r="M111" s="225"/>
      <c r="N111" s="225"/>
      <c r="O111" s="225"/>
    </row>
    <row r="112" ht="12.0" customHeight="1">
      <c r="A112" s="221"/>
      <c r="B112" s="222"/>
      <c r="C112" s="223"/>
      <c r="D112" s="224"/>
      <c r="E112" s="225"/>
      <c r="F112" s="225"/>
      <c r="G112" s="225"/>
      <c r="H112" s="225"/>
      <c r="I112" s="225"/>
      <c r="J112" s="225"/>
      <c r="K112" s="229"/>
      <c r="L112" s="230"/>
      <c r="M112" s="225"/>
      <c r="N112" s="225"/>
      <c r="O112" s="225"/>
    </row>
    <row r="113" ht="12.0" customHeight="1">
      <c r="A113" s="221"/>
      <c r="B113" s="222"/>
      <c r="C113" s="223"/>
      <c r="D113" s="224"/>
      <c r="E113" s="225"/>
      <c r="F113" s="225"/>
      <c r="G113" s="225"/>
      <c r="H113" s="225"/>
      <c r="I113" s="225"/>
      <c r="J113" s="225"/>
      <c r="K113" s="229"/>
      <c r="L113" s="230"/>
      <c r="M113" s="225"/>
      <c r="N113" s="225"/>
      <c r="O113" s="225"/>
    </row>
    <row r="114" ht="12.0" customHeight="1">
      <c r="A114" s="221"/>
      <c r="B114" s="222"/>
      <c r="C114" s="223"/>
      <c r="D114" s="224"/>
      <c r="E114" s="225"/>
      <c r="F114" s="225"/>
      <c r="G114" s="225"/>
      <c r="H114" s="225"/>
      <c r="I114" s="225"/>
      <c r="J114" s="225"/>
      <c r="K114" s="229"/>
      <c r="L114" s="230"/>
      <c r="M114" s="225"/>
      <c r="N114" s="225"/>
      <c r="O114" s="225"/>
    </row>
    <row r="115" ht="12.0" customHeight="1">
      <c r="A115" s="221"/>
      <c r="B115" s="222"/>
      <c r="C115" s="223"/>
      <c r="D115" s="224"/>
      <c r="E115" s="225"/>
      <c r="F115" s="225"/>
      <c r="G115" s="225"/>
      <c r="H115" s="225"/>
      <c r="I115" s="225"/>
      <c r="J115" s="225"/>
      <c r="K115" s="229"/>
      <c r="L115" s="230"/>
      <c r="M115" s="225"/>
      <c r="N115" s="225"/>
      <c r="O115" s="225"/>
    </row>
    <row r="116" ht="12.0" customHeight="1">
      <c r="A116" s="221"/>
      <c r="B116" s="222"/>
      <c r="C116" s="223"/>
      <c r="D116" s="224"/>
      <c r="E116" s="225"/>
      <c r="F116" s="225"/>
      <c r="G116" s="225"/>
      <c r="H116" s="225"/>
      <c r="I116" s="225"/>
      <c r="J116" s="225"/>
      <c r="K116" s="229"/>
      <c r="L116" s="230"/>
      <c r="M116" s="225"/>
      <c r="N116" s="225"/>
      <c r="O116" s="225"/>
    </row>
    <row r="117" ht="12.0" customHeight="1">
      <c r="A117" s="221"/>
      <c r="B117" s="222"/>
      <c r="C117" s="223"/>
      <c r="D117" s="224"/>
      <c r="E117" s="225"/>
      <c r="F117" s="225"/>
      <c r="G117" s="225"/>
      <c r="H117" s="225"/>
      <c r="I117" s="225"/>
      <c r="J117" s="225"/>
      <c r="K117" s="229"/>
      <c r="L117" s="230"/>
      <c r="M117" s="225"/>
      <c r="N117" s="225"/>
      <c r="O117" s="225"/>
    </row>
    <row r="118" ht="12.0" customHeight="1">
      <c r="A118" s="221"/>
      <c r="B118" s="222"/>
      <c r="C118" s="223"/>
      <c r="D118" s="224"/>
      <c r="E118" s="225"/>
      <c r="F118" s="225"/>
      <c r="G118" s="225"/>
      <c r="H118" s="225"/>
      <c r="I118" s="225"/>
      <c r="J118" s="225"/>
      <c r="K118" s="229"/>
      <c r="L118" s="230"/>
      <c r="M118" s="225"/>
      <c r="N118" s="225"/>
      <c r="O118" s="225"/>
    </row>
    <row r="119" ht="12.0" customHeight="1">
      <c r="A119" s="221"/>
      <c r="B119" s="222"/>
      <c r="C119" s="223"/>
      <c r="D119" s="224"/>
      <c r="E119" s="225"/>
      <c r="F119" s="225"/>
      <c r="G119" s="225"/>
      <c r="H119" s="225"/>
      <c r="I119" s="225"/>
      <c r="J119" s="225"/>
      <c r="K119" s="229"/>
      <c r="L119" s="230"/>
      <c r="M119" s="225"/>
      <c r="N119" s="225"/>
      <c r="O119" s="225"/>
    </row>
    <row r="120" ht="12.0" customHeight="1">
      <c r="A120" s="221"/>
      <c r="B120" s="222"/>
      <c r="C120" s="223"/>
      <c r="D120" s="224"/>
      <c r="E120" s="225"/>
      <c r="F120" s="225"/>
      <c r="G120" s="225"/>
      <c r="H120" s="225"/>
      <c r="I120" s="225"/>
      <c r="J120" s="225"/>
      <c r="K120" s="229"/>
      <c r="L120" s="230"/>
      <c r="M120" s="225"/>
      <c r="N120" s="225"/>
      <c r="O120" s="225"/>
    </row>
    <row r="121" ht="12.0" customHeight="1">
      <c r="A121" s="221"/>
      <c r="B121" s="222"/>
      <c r="C121" s="223"/>
      <c r="D121" s="224"/>
      <c r="E121" s="225"/>
      <c r="F121" s="225"/>
      <c r="G121" s="225"/>
      <c r="H121" s="225"/>
      <c r="I121" s="225"/>
      <c r="J121" s="225"/>
      <c r="K121" s="229"/>
      <c r="L121" s="230"/>
      <c r="M121" s="225"/>
      <c r="N121" s="225"/>
      <c r="O121" s="225"/>
    </row>
    <row r="122" ht="12.0" customHeight="1">
      <c r="A122" s="221"/>
      <c r="B122" s="222"/>
      <c r="C122" s="223"/>
      <c r="D122" s="224"/>
      <c r="E122" s="225"/>
      <c r="F122" s="225"/>
      <c r="G122" s="225"/>
      <c r="H122" s="225"/>
      <c r="I122" s="225"/>
      <c r="J122" s="225"/>
      <c r="K122" s="229"/>
      <c r="L122" s="230"/>
      <c r="M122" s="225"/>
      <c r="N122" s="225"/>
      <c r="O122" s="225"/>
    </row>
    <row r="123" ht="12.0" customHeight="1">
      <c r="A123" s="221"/>
      <c r="B123" s="222"/>
      <c r="C123" s="223"/>
      <c r="D123" s="224"/>
      <c r="E123" s="225"/>
      <c r="F123" s="225"/>
      <c r="G123" s="225"/>
      <c r="H123" s="225"/>
      <c r="I123" s="225"/>
      <c r="J123" s="225"/>
      <c r="K123" s="229"/>
      <c r="L123" s="230"/>
      <c r="M123" s="225"/>
      <c r="N123" s="225"/>
      <c r="O123" s="225"/>
    </row>
    <row r="124" ht="12.0" customHeight="1">
      <c r="A124" s="221"/>
      <c r="B124" s="222"/>
      <c r="C124" s="223"/>
      <c r="D124" s="224"/>
      <c r="E124" s="225"/>
      <c r="F124" s="225"/>
      <c r="G124" s="225"/>
      <c r="H124" s="225"/>
      <c r="I124" s="225"/>
      <c r="J124" s="225"/>
      <c r="K124" s="229"/>
      <c r="L124" s="230"/>
      <c r="M124" s="225"/>
      <c r="N124" s="225"/>
      <c r="O124" s="225"/>
    </row>
    <row r="125" ht="12.0" customHeight="1">
      <c r="A125" s="221"/>
      <c r="B125" s="222"/>
      <c r="C125" s="223"/>
      <c r="D125" s="224"/>
      <c r="E125" s="225"/>
      <c r="F125" s="225"/>
      <c r="G125" s="225"/>
      <c r="H125" s="225"/>
      <c r="I125" s="225"/>
      <c r="J125" s="225"/>
      <c r="K125" s="229"/>
      <c r="L125" s="230"/>
      <c r="M125" s="225"/>
      <c r="N125" s="225"/>
      <c r="O125" s="225"/>
    </row>
    <row r="126" ht="12.0" customHeight="1">
      <c r="A126" s="221"/>
      <c r="B126" s="222"/>
      <c r="C126" s="223"/>
      <c r="D126" s="224"/>
      <c r="E126" s="225"/>
      <c r="F126" s="225"/>
      <c r="G126" s="225"/>
      <c r="H126" s="225"/>
      <c r="I126" s="225"/>
      <c r="J126" s="225"/>
      <c r="K126" s="229"/>
      <c r="L126" s="230"/>
      <c r="M126" s="225"/>
      <c r="N126" s="225"/>
      <c r="O126" s="225"/>
    </row>
    <row r="127" ht="12.0" customHeight="1">
      <c r="A127" s="221"/>
      <c r="B127" s="222"/>
      <c r="C127" s="223"/>
      <c r="D127" s="224"/>
      <c r="E127" s="225"/>
      <c r="F127" s="225"/>
      <c r="G127" s="225"/>
      <c r="H127" s="225"/>
      <c r="I127" s="225"/>
      <c r="J127" s="225"/>
      <c r="K127" s="229"/>
      <c r="L127" s="230"/>
      <c r="M127" s="225"/>
      <c r="N127" s="225"/>
      <c r="O127" s="225"/>
    </row>
    <row r="128" ht="12.0" customHeight="1">
      <c r="A128" s="221"/>
      <c r="B128" s="222"/>
      <c r="C128" s="223"/>
      <c r="D128" s="224"/>
      <c r="E128" s="225"/>
      <c r="F128" s="225"/>
      <c r="G128" s="225"/>
      <c r="H128" s="225"/>
      <c r="I128" s="225"/>
      <c r="J128" s="225"/>
      <c r="K128" s="229"/>
      <c r="L128" s="230"/>
      <c r="M128" s="225"/>
      <c r="N128" s="225"/>
      <c r="O128" s="225"/>
    </row>
    <row r="129" ht="12.0" customHeight="1">
      <c r="A129" s="221"/>
      <c r="B129" s="222"/>
      <c r="C129" s="223"/>
      <c r="D129" s="224"/>
      <c r="E129" s="225"/>
      <c r="F129" s="225"/>
      <c r="G129" s="225"/>
      <c r="H129" s="225"/>
      <c r="I129" s="225"/>
      <c r="J129" s="225"/>
      <c r="K129" s="229"/>
      <c r="L129" s="230"/>
      <c r="M129" s="225"/>
      <c r="N129" s="225"/>
      <c r="O129" s="225"/>
    </row>
    <row r="130" ht="12.0" customHeight="1">
      <c r="A130" s="221"/>
      <c r="B130" s="222"/>
      <c r="C130" s="223"/>
      <c r="D130" s="224"/>
      <c r="E130" s="225"/>
      <c r="F130" s="225"/>
      <c r="G130" s="225"/>
      <c r="H130" s="225"/>
      <c r="I130" s="225"/>
      <c r="J130" s="225"/>
      <c r="K130" s="229"/>
      <c r="L130" s="230"/>
      <c r="M130" s="225"/>
      <c r="N130" s="225"/>
      <c r="O130" s="225"/>
    </row>
    <row r="131" ht="12.0" customHeight="1">
      <c r="A131" s="221"/>
      <c r="B131" s="222"/>
      <c r="C131" s="223"/>
      <c r="D131" s="224"/>
      <c r="E131" s="225"/>
      <c r="F131" s="225"/>
      <c r="G131" s="225"/>
      <c r="H131" s="225"/>
      <c r="I131" s="225"/>
      <c r="J131" s="225"/>
      <c r="K131" s="229"/>
      <c r="L131" s="230"/>
      <c r="M131" s="225"/>
      <c r="N131" s="225"/>
      <c r="O131" s="225"/>
    </row>
    <row r="132" ht="12.0" customHeight="1">
      <c r="A132" s="221"/>
      <c r="B132" s="222"/>
      <c r="C132" s="223"/>
      <c r="D132" s="224"/>
      <c r="E132" s="225"/>
      <c r="F132" s="225"/>
      <c r="G132" s="225"/>
      <c r="H132" s="225"/>
      <c r="I132" s="225"/>
      <c r="J132" s="225"/>
      <c r="K132" s="229"/>
      <c r="L132" s="230"/>
      <c r="M132" s="225"/>
      <c r="N132" s="225"/>
      <c r="O132" s="225"/>
    </row>
    <row r="133" ht="12.0" customHeight="1">
      <c r="A133" s="221"/>
      <c r="B133" s="222"/>
      <c r="C133" s="223"/>
      <c r="D133" s="224"/>
      <c r="E133" s="225"/>
      <c r="F133" s="225"/>
      <c r="G133" s="225"/>
      <c r="H133" s="225"/>
      <c r="I133" s="225"/>
      <c r="J133" s="225"/>
      <c r="K133" s="229"/>
      <c r="L133" s="230"/>
      <c r="M133" s="225"/>
      <c r="N133" s="225"/>
      <c r="O133" s="225"/>
    </row>
    <row r="134" ht="12.0" customHeight="1">
      <c r="A134" s="221"/>
      <c r="B134" s="222"/>
      <c r="C134" s="223"/>
      <c r="D134" s="224"/>
      <c r="E134" s="225"/>
      <c r="F134" s="225"/>
      <c r="G134" s="225"/>
      <c r="H134" s="225"/>
      <c r="I134" s="225"/>
      <c r="J134" s="225"/>
      <c r="K134" s="229"/>
      <c r="L134" s="230"/>
      <c r="M134" s="225"/>
      <c r="N134" s="225"/>
      <c r="O134" s="225"/>
    </row>
    <row r="135" ht="12.0" customHeight="1">
      <c r="A135" s="221"/>
      <c r="B135" s="222"/>
      <c r="C135" s="223"/>
      <c r="D135" s="224"/>
      <c r="E135" s="225"/>
      <c r="F135" s="225"/>
      <c r="G135" s="225"/>
      <c r="H135" s="225"/>
      <c r="I135" s="225"/>
      <c r="J135" s="225"/>
      <c r="K135" s="229"/>
      <c r="L135" s="230"/>
      <c r="M135" s="225"/>
      <c r="N135" s="225"/>
      <c r="O135" s="225"/>
    </row>
    <row r="136" ht="12.0" customHeight="1">
      <c r="A136" s="221"/>
      <c r="B136" s="222"/>
      <c r="C136" s="223"/>
      <c r="D136" s="224"/>
      <c r="E136" s="225"/>
      <c r="F136" s="225"/>
      <c r="G136" s="225"/>
      <c r="H136" s="225"/>
      <c r="I136" s="225"/>
      <c r="J136" s="225"/>
      <c r="K136" s="229"/>
      <c r="L136" s="230"/>
      <c r="M136" s="225"/>
      <c r="N136" s="225"/>
      <c r="O136" s="225"/>
    </row>
    <row r="137" ht="12.0" customHeight="1">
      <c r="A137" s="221"/>
      <c r="B137" s="222"/>
      <c r="C137" s="223"/>
      <c r="D137" s="224"/>
      <c r="E137" s="225"/>
      <c r="F137" s="225"/>
      <c r="G137" s="225"/>
      <c r="H137" s="225"/>
      <c r="I137" s="225"/>
      <c r="J137" s="225"/>
      <c r="K137" s="229"/>
      <c r="L137" s="230"/>
      <c r="M137" s="225"/>
      <c r="N137" s="225"/>
      <c r="O137" s="225"/>
    </row>
    <row r="138" ht="12.0" customHeight="1">
      <c r="A138" s="221"/>
      <c r="B138" s="222"/>
      <c r="C138" s="223"/>
      <c r="D138" s="224"/>
      <c r="E138" s="225"/>
      <c r="F138" s="225"/>
      <c r="G138" s="225"/>
      <c r="H138" s="225"/>
      <c r="I138" s="225"/>
      <c r="J138" s="225"/>
      <c r="K138" s="229"/>
      <c r="L138" s="230"/>
      <c r="M138" s="225"/>
      <c r="N138" s="225"/>
      <c r="O138" s="225"/>
    </row>
    <row r="139" ht="12.0" customHeight="1">
      <c r="A139" s="221"/>
      <c r="B139" s="222"/>
      <c r="C139" s="223"/>
      <c r="D139" s="224"/>
      <c r="E139" s="225"/>
      <c r="F139" s="225"/>
      <c r="G139" s="225"/>
      <c r="H139" s="225"/>
      <c r="I139" s="225"/>
      <c r="J139" s="225"/>
      <c r="K139" s="229"/>
      <c r="L139" s="230"/>
      <c r="M139" s="225"/>
      <c r="N139" s="225"/>
      <c r="O139" s="225"/>
    </row>
    <row r="140" ht="12.0" customHeight="1">
      <c r="A140" s="221"/>
      <c r="B140" s="222"/>
      <c r="C140" s="223"/>
      <c r="D140" s="224"/>
      <c r="E140" s="225"/>
      <c r="F140" s="225"/>
      <c r="G140" s="225"/>
      <c r="H140" s="225"/>
      <c r="I140" s="225"/>
      <c r="J140" s="225"/>
      <c r="K140" s="229"/>
      <c r="L140" s="230"/>
      <c r="M140" s="225"/>
      <c r="N140" s="225"/>
      <c r="O140" s="225"/>
    </row>
    <row r="141" ht="12.0" customHeight="1">
      <c r="A141" s="221"/>
      <c r="B141" s="222"/>
      <c r="C141" s="223"/>
      <c r="D141" s="224"/>
      <c r="E141" s="225"/>
      <c r="F141" s="225"/>
      <c r="G141" s="225"/>
      <c r="H141" s="225"/>
      <c r="I141" s="225"/>
      <c r="J141" s="225"/>
      <c r="K141" s="229"/>
      <c r="L141" s="230"/>
      <c r="M141" s="225"/>
      <c r="N141" s="225"/>
      <c r="O141" s="225"/>
    </row>
    <row r="142" ht="12.0" customHeight="1">
      <c r="A142" s="221"/>
      <c r="B142" s="222"/>
      <c r="C142" s="223"/>
      <c r="D142" s="224"/>
      <c r="E142" s="225"/>
      <c r="F142" s="225"/>
      <c r="G142" s="225"/>
      <c r="H142" s="225"/>
      <c r="I142" s="225"/>
      <c r="J142" s="225"/>
      <c r="K142" s="229"/>
      <c r="L142" s="230"/>
      <c r="M142" s="225"/>
      <c r="N142" s="225"/>
      <c r="O142" s="225"/>
    </row>
    <row r="143" ht="12.0" customHeight="1">
      <c r="A143" s="221"/>
      <c r="B143" s="222"/>
      <c r="C143" s="223"/>
      <c r="D143" s="224"/>
      <c r="E143" s="225"/>
      <c r="F143" s="225"/>
      <c r="G143" s="225"/>
      <c r="H143" s="225"/>
      <c r="I143" s="225"/>
      <c r="J143" s="225"/>
      <c r="K143" s="229"/>
      <c r="L143" s="230"/>
      <c r="M143" s="225"/>
      <c r="N143" s="225"/>
      <c r="O143" s="225"/>
    </row>
    <row r="144" ht="12.0" customHeight="1">
      <c r="A144" s="221"/>
      <c r="B144" s="222"/>
      <c r="C144" s="223"/>
      <c r="D144" s="224"/>
      <c r="E144" s="225"/>
      <c r="F144" s="225"/>
      <c r="G144" s="225"/>
      <c r="H144" s="225"/>
      <c r="I144" s="225"/>
      <c r="J144" s="225"/>
      <c r="K144" s="229"/>
      <c r="L144" s="230"/>
      <c r="M144" s="225"/>
      <c r="N144" s="225"/>
      <c r="O144" s="225"/>
    </row>
    <row r="145" ht="12.0" customHeight="1">
      <c r="A145" s="221"/>
      <c r="B145" s="222"/>
      <c r="C145" s="223"/>
      <c r="D145" s="224"/>
      <c r="E145" s="225"/>
      <c r="F145" s="225"/>
      <c r="G145" s="225"/>
      <c r="H145" s="225"/>
      <c r="I145" s="225"/>
      <c r="J145" s="225"/>
      <c r="K145" s="229"/>
      <c r="L145" s="230"/>
      <c r="M145" s="225"/>
      <c r="N145" s="225"/>
      <c r="O145" s="225"/>
    </row>
    <row r="146" ht="12.0" customHeight="1">
      <c r="A146" s="221"/>
      <c r="B146" s="222"/>
      <c r="C146" s="223"/>
      <c r="D146" s="224"/>
      <c r="E146" s="225"/>
      <c r="F146" s="225"/>
      <c r="G146" s="225"/>
      <c r="H146" s="225"/>
      <c r="I146" s="225"/>
      <c r="J146" s="225"/>
      <c r="K146" s="229"/>
      <c r="L146" s="230"/>
      <c r="M146" s="225"/>
      <c r="N146" s="225"/>
      <c r="O146" s="225"/>
    </row>
    <row r="147" ht="12.0" customHeight="1">
      <c r="A147" s="221"/>
      <c r="B147" s="222"/>
      <c r="C147" s="223"/>
      <c r="D147" s="224"/>
      <c r="E147" s="225"/>
      <c r="F147" s="225"/>
      <c r="G147" s="225"/>
      <c r="H147" s="225"/>
      <c r="I147" s="225"/>
      <c r="J147" s="225"/>
      <c r="K147" s="229"/>
      <c r="L147" s="230"/>
      <c r="M147" s="225"/>
      <c r="N147" s="225"/>
      <c r="O147" s="225"/>
    </row>
    <row r="148" ht="12.0" customHeight="1">
      <c r="A148" s="221"/>
      <c r="B148" s="222"/>
      <c r="C148" s="223"/>
      <c r="D148" s="224"/>
      <c r="E148" s="225"/>
      <c r="F148" s="225"/>
      <c r="G148" s="225"/>
      <c r="H148" s="225"/>
      <c r="I148" s="225"/>
      <c r="J148" s="225"/>
      <c r="K148" s="229"/>
      <c r="L148" s="230"/>
      <c r="M148" s="225"/>
      <c r="N148" s="225"/>
      <c r="O148" s="225"/>
    </row>
    <row r="149" ht="12.0" customHeight="1">
      <c r="A149" s="221"/>
      <c r="B149" s="222"/>
      <c r="C149" s="223"/>
      <c r="D149" s="224"/>
      <c r="E149" s="225"/>
      <c r="F149" s="225"/>
      <c r="G149" s="225"/>
      <c r="H149" s="225"/>
      <c r="I149" s="225"/>
      <c r="J149" s="225"/>
      <c r="K149" s="229"/>
      <c r="L149" s="230"/>
      <c r="M149" s="225"/>
      <c r="N149" s="225"/>
      <c r="O149" s="225"/>
    </row>
    <row r="150" ht="12.0" customHeight="1">
      <c r="A150" s="221"/>
      <c r="B150" s="222"/>
      <c r="C150" s="223"/>
      <c r="D150" s="224"/>
      <c r="E150" s="225"/>
      <c r="F150" s="225"/>
      <c r="G150" s="225"/>
      <c r="H150" s="225"/>
      <c r="I150" s="225"/>
      <c r="J150" s="225"/>
      <c r="K150" s="229"/>
      <c r="L150" s="230"/>
      <c r="M150" s="225"/>
      <c r="N150" s="225"/>
      <c r="O150" s="225"/>
    </row>
    <row r="151" ht="12.0" customHeight="1">
      <c r="A151" s="221"/>
      <c r="B151" s="222"/>
      <c r="C151" s="223"/>
      <c r="D151" s="224"/>
      <c r="E151" s="225"/>
      <c r="F151" s="225"/>
      <c r="G151" s="225"/>
      <c r="H151" s="225"/>
      <c r="I151" s="225"/>
      <c r="J151" s="225"/>
      <c r="K151" s="229"/>
      <c r="L151" s="230"/>
      <c r="M151" s="225"/>
      <c r="N151" s="225"/>
      <c r="O151" s="225"/>
    </row>
    <row r="152" ht="12.0" customHeight="1">
      <c r="A152" s="221"/>
      <c r="B152" s="222"/>
      <c r="C152" s="223"/>
      <c r="D152" s="224"/>
      <c r="E152" s="225"/>
      <c r="F152" s="225"/>
      <c r="G152" s="225"/>
      <c r="H152" s="225"/>
      <c r="I152" s="225"/>
      <c r="J152" s="225"/>
      <c r="K152" s="229"/>
      <c r="L152" s="230"/>
      <c r="M152" s="225"/>
      <c r="N152" s="225"/>
      <c r="O152" s="225"/>
    </row>
    <row r="153" ht="12.0" customHeight="1">
      <c r="A153" s="221"/>
      <c r="B153" s="222"/>
      <c r="C153" s="223"/>
      <c r="D153" s="224"/>
      <c r="E153" s="225"/>
      <c r="F153" s="225"/>
      <c r="G153" s="225"/>
      <c r="H153" s="225"/>
      <c r="I153" s="225"/>
      <c r="J153" s="225"/>
      <c r="K153" s="229"/>
      <c r="L153" s="230"/>
      <c r="M153" s="225"/>
      <c r="N153" s="225"/>
      <c r="O153" s="225"/>
    </row>
    <row r="154" ht="12.0" customHeight="1">
      <c r="A154" s="221"/>
      <c r="B154" s="222"/>
      <c r="C154" s="223"/>
      <c r="D154" s="224"/>
      <c r="E154" s="225"/>
      <c r="F154" s="225"/>
      <c r="G154" s="225"/>
      <c r="H154" s="225"/>
      <c r="I154" s="225"/>
      <c r="J154" s="225"/>
      <c r="K154" s="229"/>
      <c r="L154" s="230"/>
      <c r="M154" s="225"/>
      <c r="N154" s="225"/>
      <c r="O154" s="225"/>
    </row>
    <row r="155" ht="12.0" customHeight="1">
      <c r="A155" s="221"/>
      <c r="B155" s="222"/>
      <c r="C155" s="223"/>
      <c r="D155" s="224"/>
      <c r="E155" s="225"/>
      <c r="F155" s="225"/>
      <c r="G155" s="225"/>
      <c r="H155" s="225"/>
      <c r="I155" s="225"/>
      <c r="J155" s="225"/>
      <c r="K155" s="229"/>
      <c r="L155" s="230"/>
      <c r="M155" s="225"/>
      <c r="N155" s="225"/>
      <c r="O155" s="225"/>
    </row>
    <row r="156" ht="12.0" customHeight="1">
      <c r="A156" s="221"/>
      <c r="B156" s="222"/>
      <c r="C156" s="223"/>
      <c r="D156" s="224"/>
      <c r="E156" s="225"/>
      <c r="F156" s="225"/>
      <c r="G156" s="225"/>
      <c r="H156" s="225"/>
      <c r="I156" s="225"/>
      <c r="J156" s="225"/>
      <c r="K156" s="229"/>
      <c r="L156" s="230"/>
      <c r="M156" s="225"/>
      <c r="N156" s="225"/>
      <c r="O156" s="225"/>
    </row>
    <row r="157" ht="12.0" customHeight="1">
      <c r="A157" s="221"/>
      <c r="B157" s="222"/>
      <c r="C157" s="223"/>
      <c r="D157" s="224"/>
      <c r="E157" s="225"/>
      <c r="F157" s="225"/>
      <c r="G157" s="225"/>
      <c r="H157" s="225"/>
      <c r="I157" s="225"/>
      <c r="J157" s="225"/>
      <c r="K157" s="229"/>
      <c r="L157" s="230"/>
      <c r="M157" s="225"/>
      <c r="N157" s="225"/>
      <c r="O157" s="225"/>
    </row>
    <row r="158" ht="12.0" customHeight="1">
      <c r="A158" s="221"/>
      <c r="B158" s="222"/>
      <c r="C158" s="223"/>
      <c r="D158" s="224"/>
      <c r="E158" s="225"/>
      <c r="F158" s="225"/>
      <c r="G158" s="225"/>
      <c r="H158" s="225"/>
      <c r="I158" s="225"/>
      <c r="J158" s="225"/>
      <c r="K158" s="229"/>
      <c r="L158" s="230"/>
      <c r="M158" s="225"/>
      <c r="N158" s="225"/>
      <c r="O158" s="225"/>
    </row>
    <row r="159" ht="12.0" customHeight="1">
      <c r="A159" s="221"/>
      <c r="B159" s="222"/>
      <c r="C159" s="223"/>
      <c r="D159" s="224"/>
      <c r="E159" s="225"/>
      <c r="F159" s="225"/>
      <c r="G159" s="225"/>
      <c r="H159" s="225"/>
      <c r="I159" s="225"/>
      <c r="J159" s="225"/>
      <c r="K159" s="229"/>
      <c r="L159" s="230"/>
      <c r="M159" s="225"/>
      <c r="N159" s="225"/>
      <c r="O159" s="225"/>
    </row>
    <row r="160" ht="12.0" customHeight="1">
      <c r="A160" s="221"/>
      <c r="B160" s="222"/>
      <c r="C160" s="223"/>
      <c r="D160" s="224"/>
      <c r="E160" s="225"/>
      <c r="F160" s="225"/>
      <c r="G160" s="225"/>
      <c r="H160" s="225"/>
      <c r="I160" s="225"/>
      <c r="J160" s="225"/>
      <c r="K160" s="229"/>
      <c r="L160" s="230"/>
      <c r="M160" s="225"/>
      <c r="N160" s="225"/>
      <c r="O160" s="225"/>
    </row>
    <row r="161" ht="12.0" customHeight="1">
      <c r="A161" s="221"/>
      <c r="B161" s="222"/>
      <c r="C161" s="223"/>
      <c r="D161" s="224"/>
      <c r="E161" s="225"/>
      <c r="F161" s="225"/>
      <c r="G161" s="225"/>
      <c r="H161" s="225"/>
      <c r="I161" s="225"/>
      <c r="J161" s="225"/>
      <c r="K161" s="229"/>
      <c r="L161" s="230"/>
      <c r="M161" s="225"/>
      <c r="N161" s="225"/>
      <c r="O161" s="225"/>
    </row>
    <row r="162" ht="12.0" customHeight="1">
      <c r="A162" s="221"/>
      <c r="B162" s="222"/>
      <c r="C162" s="223"/>
      <c r="D162" s="224"/>
      <c r="E162" s="225"/>
      <c r="F162" s="225"/>
      <c r="G162" s="225"/>
      <c r="H162" s="225"/>
      <c r="I162" s="225"/>
      <c r="J162" s="225"/>
      <c r="K162" s="229"/>
      <c r="L162" s="230"/>
      <c r="M162" s="225"/>
      <c r="N162" s="225"/>
      <c r="O162" s="225"/>
    </row>
    <row r="163" ht="12.0" customHeight="1">
      <c r="A163" s="221"/>
      <c r="B163" s="222"/>
      <c r="C163" s="223"/>
      <c r="D163" s="224"/>
      <c r="E163" s="225"/>
      <c r="F163" s="225"/>
      <c r="G163" s="225"/>
      <c r="H163" s="225"/>
      <c r="I163" s="225"/>
      <c r="J163" s="225"/>
      <c r="K163" s="229"/>
      <c r="L163" s="230"/>
      <c r="M163" s="225"/>
      <c r="N163" s="225"/>
      <c r="O163" s="225"/>
    </row>
    <row r="164" ht="12.0" customHeight="1">
      <c r="A164" s="221"/>
      <c r="B164" s="222"/>
      <c r="C164" s="223"/>
      <c r="D164" s="224"/>
      <c r="E164" s="225"/>
      <c r="F164" s="225"/>
      <c r="G164" s="225"/>
      <c r="H164" s="225"/>
      <c r="I164" s="225"/>
      <c r="J164" s="225"/>
      <c r="K164" s="229"/>
      <c r="L164" s="230"/>
      <c r="M164" s="225"/>
      <c r="N164" s="225"/>
      <c r="O164" s="225"/>
    </row>
    <row r="165" ht="12.0" customHeight="1">
      <c r="A165" s="221"/>
      <c r="B165" s="222"/>
      <c r="C165" s="223"/>
      <c r="D165" s="224"/>
      <c r="E165" s="225"/>
      <c r="F165" s="225"/>
      <c r="G165" s="225"/>
      <c r="H165" s="225"/>
      <c r="I165" s="225"/>
      <c r="J165" s="225"/>
      <c r="K165" s="229"/>
      <c r="L165" s="230"/>
      <c r="M165" s="225"/>
      <c r="N165" s="225"/>
      <c r="O165" s="225"/>
    </row>
    <row r="166" ht="12.0" customHeight="1">
      <c r="A166" s="221"/>
      <c r="B166" s="222"/>
      <c r="C166" s="223"/>
      <c r="D166" s="224"/>
      <c r="E166" s="225"/>
      <c r="F166" s="225"/>
      <c r="G166" s="225"/>
      <c r="H166" s="225"/>
      <c r="I166" s="225"/>
      <c r="J166" s="225"/>
      <c r="K166" s="229"/>
      <c r="L166" s="230"/>
      <c r="M166" s="225"/>
      <c r="N166" s="225"/>
      <c r="O166" s="225"/>
    </row>
    <row r="167" ht="12.0" customHeight="1">
      <c r="A167" s="221"/>
      <c r="B167" s="222"/>
      <c r="C167" s="223"/>
      <c r="D167" s="224"/>
      <c r="E167" s="225"/>
      <c r="F167" s="225"/>
      <c r="G167" s="225"/>
      <c r="H167" s="225"/>
      <c r="I167" s="225"/>
      <c r="J167" s="225"/>
      <c r="K167" s="229"/>
      <c r="L167" s="230"/>
      <c r="M167" s="225"/>
      <c r="N167" s="225"/>
      <c r="O167" s="225"/>
    </row>
    <row r="168" ht="12.0" customHeight="1">
      <c r="A168" s="221"/>
      <c r="B168" s="222"/>
      <c r="C168" s="223"/>
      <c r="D168" s="224"/>
      <c r="E168" s="225"/>
      <c r="F168" s="225"/>
      <c r="G168" s="225"/>
      <c r="H168" s="225"/>
      <c r="I168" s="225"/>
      <c r="J168" s="225"/>
      <c r="K168" s="229"/>
      <c r="L168" s="230"/>
      <c r="M168" s="225"/>
      <c r="N168" s="225"/>
      <c r="O168" s="225"/>
    </row>
    <row r="169" ht="12.0" customHeight="1">
      <c r="A169" s="221"/>
      <c r="B169" s="222"/>
      <c r="C169" s="223"/>
      <c r="D169" s="224"/>
      <c r="E169" s="225"/>
      <c r="F169" s="225"/>
      <c r="G169" s="225"/>
      <c r="H169" s="225"/>
      <c r="I169" s="225"/>
      <c r="J169" s="225"/>
      <c r="K169" s="229"/>
      <c r="L169" s="230"/>
      <c r="M169" s="225"/>
      <c r="N169" s="225"/>
      <c r="O169" s="225"/>
    </row>
    <row r="170" ht="12.0" customHeight="1">
      <c r="A170" s="221"/>
      <c r="B170" s="222"/>
      <c r="C170" s="223"/>
      <c r="D170" s="224"/>
      <c r="E170" s="225"/>
      <c r="F170" s="225"/>
      <c r="G170" s="225"/>
      <c r="H170" s="225"/>
      <c r="I170" s="225"/>
      <c r="J170" s="225"/>
      <c r="K170" s="229"/>
      <c r="L170" s="230"/>
      <c r="M170" s="225"/>
      <c r="N170" s="225"/>
      <c r="O170" s="225"/>
    </row>
    <row r="171" ht="12.0" customHeight="1">
      <c r="A171" s="221"/>
      <c r="B171" s="222"/>
      <c r="C171" s="223"/>
      <c r="D171" s="224"/>
      <c r="E171" s="225"/>
      <c r="F171" s="225"/>
      <c r="G171" s="225"/>
      <c r="H171" s="225"/>
      <c r="I171" s="225"/>
      <c r="J171" s="225"/>
      <c r="K171" s="229"/>
      <c r="L171" s="230"/>
      <c r="M171" s="225"/>
      <c r="N171" s="225"/>
      <c r="O171" s="225"/>
    </row>
    <row r="172" ht="12.0" customHeight="1">
      <c r="A172" s="221"/>
      <c r="B172" s="222"/>
      <c r="C172" s="223"/>
      <c r="D172" s="224"/>
      <c r="E172" s="225"/>
      <c r="F172" s="225"/>
      <c r="G172" s="225"/>
      <c r="H172" s="225"/>
      <c r="I172" s="225"/>
      <c r="J172" s="225"/>
      <c r="K172" s="229"/>
      <c r="L172" s="230"/>
      <c r="M172" s="225"/>
      <c r="N172" s="225"/>
      <c r="O172" s="225"/>
    </row>
    <row r="173" ht="12.0" customHeight="1">
      <c r="A173" s="221"/>
      <c r="B173" s="222"/>
      <c r="C173" s="223"/>
      <c r="D173" s="224"/>
      <c r="E173" s="225"/>
      <c r="F173" s="225"/>
      <c r="G173" s="225"/>
      <c r="H173" s="225"/>
      <c r="I173" s="225"/>
      <c r="J173" s="225"/>
      <c r="K173" s="229"/>
      <c r="L173" s="230"/>
      <c r="M173" s="225"/>
      <c r="N173" s="225"/>
      <c r="O173" s="225"/>
    </row>
    <row r="174" ht="12.0" customHeight="1">
      <c r="A174" s="221"/>
      <c r="B174" s="222"/>
      <c r="C174" s="223"/>
      <c r="D174" s="224"/>
      <c r="E174" s="225"/>
      <c r="F174" s="225"/>
      <c r="G174" s="225"/>
      <c r="H174" s="225"/>
      <c r="I174" s="225"/>
      <c r="J174" s="225"/>
      <c r="K174" s="229"/>
      <c r="L174" s="230"/>
      <c r="M174" s="225"/>
      <c r="N174" s="225"/>
      <c r="O174" s="225"/>
    </row>
    <row r="175" ht="12.0" customHeight="1">
      <c r="A175" s="221"/>
      <c r="B175" s="222"/>
      <c r="C175" s="223"/>
      <c r="D175" s="224"/>
      <c r="E175" s="225"/>
      <c r="F175" s="225"/>
      <c r="G175" s="225"/>
      <c r="H175" s="225"/>
      <c r="I175" s="225"/>
      <c r="J175" s="225"/>
      <c r="K175" s="229"/>
      <c r="L175" s="230"/>
      <c r="M175" s="225"/>
      <c r="N175" s="225"/>
      <c r="O175" s="225"/>
    </row>
    <row r="176" ht="12.0" customHeight="1">
      <c r="A176" s="221"/>
      <c r="B176" s="222"/>
      <c r="C176" s="223"/>
      <c r="D176" s="224"/>
      <c r="E176" s="225"/>
      <c r="F176" s="225"/>
      <c r="G176" s="225"/>
      <c r="H176" s="225"/>
      <c r="I176" s="225"/>
      <c r="J176" s="225"/>
      <c r="K176" s="229"/>
      <c r="L176" s="230"/>
      <c r="M176" s="225"/>
      <c r="N176" s="225"/>
      <c r="O176" s="225"/>
    </row>
    <row r="177" ht="12.0" customHeight="1">
      <c r="A177" s="221"/>
      <c r="B177" s="222"/>
      <c r="C177" s="223"/>
      <c r="D177" s="224"/>
      <c r="E177" s="225"/>
      <c r="F177" s="225"/>
      <c r="G177" s="225"/>
      <c r="H177" s="225"/>
      <c r="I177" s="225"/>
      <c r="J177" s="225"/>
      <c r="K177" s="229"/>
      <c r="L177" s="230"/>
      <c r="M177" s="225"/>
      <c r="N177" s="225"/>
      <c r="O177" s="225"/>
    </row>
    <row r="178" ht="12.0" customHeight="1">
      <c r="A178" s="221"/>
      <c r="B178" s="222"/>
      <c r="C178" s="223"/>
      <c r="D178" s="224"/>
      <c r="E178" s="225"/>
      <c r="F178" s="225"/>
      <c r="G178" s="225"/>
      <c r="H178" s="225"/>
      <c r="I178" s="225"/>
      <c r="J178" s="225"/>
      <c r="K178" s="229"/>
      <c r="L178" s="230"/>
      <c r="M178" s="225"/>
      <c r="N178" s="225"/>
      <c r="O178" s="225"/>
    </row>
    <row r="179" ht="12.0" customHeight="1">
      <c r="A179" s="221"/>
      <c r="B179" s="222"/>
      <c r="C179" s="223"/>
      <c r="D179" s="224"/>
      <c r="E179" s="225"/>
      <c r="F179" s="225"/>
      <c r="G179" s="225"/>
      <c r="H179" s="225"/>
      <c r="I179" s="225"/>
      <c r="J179" s="225"/>
      <c r="K179" s="229"/>
      <c r="L179" s="230"/>
      <c r="M179" s="225"/>
      <c r="N179" s="225"/>
      <c r="O179" s="225"/>
    </row>
    <row r="180" ht="12.0" customHeight="1">
      <c r="A180" s="221"/>
      <c r="B180" s="222"/>
      <c r="C180" s="223"/>
      <c r="D180" s="224"/>
      <c r="E180" s="225"/>
      <c r="F180" s="225"/>
      <c r="G180" s="225"/>
      <c r="H180" s="225"/>
      <c r="I180" s="225"/>
      <c r="J180" s="225"/>
      <c r="K180" s="229"/>
      <c r="L180" s="230"/>
      <c r="M180" s="225"/>
      <c r="N180" s="225"/>
      <c r="O180" s="225"/>
    </row>
    <row r="181" ht="12.0" customHeight="1">
      <c r="A181" s="221"/>
      <c r="B181" s="222"/>
      <c r="C181" s="223"/>
      <c r="D181" s="224"/>
      <c r="E181" s="225"/>
      <c r="F181" s="225"/>
      <c r="G181" s="225"/>
      <c r="H181" s="225"/>
      <c r="I181" s="225"/>
      <c r="J181" s="225"/>
      <c r="K181" s="229"/>
      <c r="L181" s="230"/>
      <c r="M181" s="225"/>
      <c r="N181" s="225"/>
      <c r="O181" s="225"/>
    </row>
    <row r="182" ht="12.0" customHeight="1">
      <c r="A182" s="221"/>
      <c r="B182" s="222"/>
      <c r="C182" s="223"/>
      <c r="D182" s="224"/>
      <c r="E182" s="225"/>
      <c r="F182" s="225"/>
      <c r="G182" s="225"/>
      <c r="H182" s="225"/>
      <c r="I182" s="225"/>
      <c r="J182" s="225"/>
      <c r="K182" s="229"/>
      <c r="L182" s="230"/>
      <c r="M182" s="225"/>
      <c r="N182" s="225"/>
      <c r="O182" s="225"/>
    </row>
    <row r="183" ht="12.0" customHeight="1">
      <c r="A183" s="221"/>
      <c r="B183" s="222"/>
      <c r="C183" s="223"/>
      <c r="D183" s="224"/>
      <c r="E183" s="225"/>
      <c r="F183" s="225"/>
      <c r="G183" s="225"/>
      <c r="H183" s="225"/>
      <c r="I183" s="225"/>
      <c r="J183" s="225"/>
      <c r="K183" s="229"/>
      <c r="L183" s="230"/>
      <c r="M183" s="225"/>
      <c r="N183" s="225"/>
      <c r="O183" s="225"/>
    </row>
    <row r="184" ht="12.0" customHeight="1">
      <c r="A184" s="221"/>
      <c r="B184" s="222"/>
      <c r="C184" s="223"/>
      <c r="D184" s="224"/>
      <c r="E184" s="225"/>
      <c r="F184" s="225"/>
      <c r="G184" s="225"/>
      <c r="H184" s="225"/>
      <c r="I184" s="225"/>
      <c r="J184" s="225"/>
      <c r="K184" s="229"/>
      <c r="L184" s="230"/>
      <c r="M184" s="225"/>
      <c r="N184" s="225"/>
      <c r="O184" s="225"/>
    </row>
    <row r="185" ht="12.0" customHeight="1">
      <c r="A185" s="221"/>
      <c r="B185" s="222"/>
      <c r="C185" s="223"/>
      <c r="D185" s="224"/>
      <c r="E185" s="225"/>
      <c r="F185" s="225"/>
      <c r="G185" s="225"/>
      <c r="H185" s="225"/>
      <c r="I185" s="225"/>
      <c r="J185" s="225"/>
      <c r="K185" s="229"/>
      <c r="L185" s="230"/>
      <c r="M185" s="225"/>
      <c r="N185" s="225"/>
      <c r="O185" s="225"/>
    </row>
    <row r="186" ht="12.0" customHeight="1">
      <c r="A186" s="221"/>
      <c r="B186" s="222"/>
      <c r="C186" s="223"/>
      <c r="D186" s="224"/>
      <c r="E186" s="225"/>
      <c r="F186" s="225"/>
      <c r="G186" s="225"/>
      <c r="H186" s="225"/>
      <c r="I186" s="225"/>
      <c r="J186" s="225"/>
      <c r="K186" s="229"/>
      <c r="L186" s="230"/>
      <c r="M186" s="225"/>
      <c r="N186" s="225"/>
      <c r="O186" s="225"/>
    </row>
    <row r="187" ht="12.0" customHeight="1">
      <c r="A187" s="221"/>
      <c r="B187" s="222"/>
      <c r="C187" s="223"/>
      <c r="D187" s="224"/>
      <c r="E187" s="225"/>
      <c r="F187" s="225"/>
      <c r="G187" s="225"/>
      <c r="H187" s="225"/>
      <c r="I187" s="225"/>
      <c r="J187" s="225"/>
      <c r="K187" s="229"/>
      <c r="L187" s="230"/>
      <c r="M187" s="225"/>
      <c r="N187" s="225"/>
      <c r="O187" s="225"/>
    </row>
    <row r="188" ht="12.0" customHeight="1">
      <c r="A188" s="221"/>
      <c r="B188" s="222"/>
      <c r="C188" s="223"/>
      <c r="D188" s="224"/>
      <c r="E188" s="225"/>
      <c r="F188" s="225"/>
      <c r="G188" s="225"/>
      <c r="H188" s="225"/>
      <c r="I188" s="225"/>
      <c r="J188" s="225"/>
      <c r="K188" s="229"/>
      <c r="L188" s="230"/>
      <c r="M188" s="225"/>
      <c r="N188" s="225"/>
      <c r="O188" s="225"/>
    </row>
    <row r="189" ht="12.0" customHeight="1">
      <c r="A189" s="221"/>
      <c r="B189" s="222"/>
      <c r="C189" s="223"/>
      <c r="D189" s="224"/>
      <c r="E189" s="225"/>
      <c r="F189" s="225"/>
      <c r="G189" s="225"/>
      <c r="H189" s="225"/>
      <c r="I189" s="225"/>
      <c r="J189" s="225"/>
      <c r="K189" s="229"/>
      <c r="L189" s="230"/>
      <c r="M189" s="225"/>
      <c r="N189" s="225"/>
      <c r="O189" s="225"/>
    </row>
    <row r="190" ht="12.0" customHeight="1">
      <c r="A190" s="221"/>
      <c r="B190" s="222"/>
      <c r="C190" s="223"/>
      <c r="D190" s="224"/>
      <c r="E190" s="225"/>
      <c r="F190" s="225"/>
      <c r="G190" s="225"/>
      <c r="H190" s="225"/>
      <c r="I190" s="225"/>
      <c r="J190" s="225"/>
      <c r="K190" s="229"/>
      <c r="L190" s="230"/>
      <c r="M190" s="225"/>
      <c r="N190" s="225"/>
      <c r="O190" s="225"/>
    </row>
    <row r="191" ht="12.0" customHeight="1">
      <c r="A191" s="221"/>
      <c r="B191" s="222"/>
      <c r="C191" s="223"/>
      <c r="D191" s="224"/>
      <c r="E191" s="225"/>
      <c r="F191" s="225"/>
      <c r="G191" s="225"/>
      <c r="H191" s="225"/>
      <c r="I191" s="225"/>
      <c r="J191" s="225"/>
      <c r="K191" s="229"/>
      <c r="L191" s="230"/>
      <c r="M191" s="225"/>
      <c r="N191" s="225"/>
      <c r="O191" s="225"/>
    </row>
    <row r="192" ht="12.0" customHeight="1">
      <c r="A192" s="221"/>
      <c r="B192" s="222"/>
      <c r="C192" s="223"/>
      <c r="D192" s="224"/>
      <c r="E192" s="225"/>
      <c r="F192" s="225"/>
      <c r="G192" s="225"/>
      <c r="H192" s="225"/>
      <c r="I192" s="225"/>
      <c r="J192" s="225"/>
      <c r="K192" s="229"/>
      <c r="L192" s="230"/>
      <c r="M192" s="225"/>
      <c r="N192" s="225"/>
      <c r="O192" s="225"/>
    </row>
    <row r="193" ht="12.0" customHeight="1">
      <c r="A193" s="221"/>
      <c r="B193" s="222"/>
      <c r="C193" s="223"/>
      <c r="D193" s="224"/>
      <c r="E193" s="225"/>
      <c r="F193" s="225"/>
      <c r="G193" s="225"/>
      <c r="H193" s="225"/>
      <c r="I193" s="225"/>
      <c r="J193" s="225"/>
      <c r="K193" s="229"/>
      <c r="L193" s="230"/>
      <c r="M193" s="225"/>
      <c r="N193" s="225"/>
      <c r="O193" s="225"/>
    </row>
    <row r="194" ht="12.0" customHeight="1">
      <c r="A194" s="221"/>
      <c r="B194" s="222"/>
      <c r="C194" s="223"/>
      <c r="D194" s="224"/>
      <c r="E194" s="225"/>
      <c r="F194" s="225"/>
      <c r="G194" s="225"/>
      <c r="H194" s="225"/>
      <c r="I194" s="225"/>
      <c r="J194" s="225"/>
      <c r="K194" s="229"/>
      <c r="L194" s="230"/>
      <c r="M194" s="225"/>
      <c r="N194" s="225"/>
      <c r="O194" s="225"/>
    </row>
    <row r="195" ht="12.0" customHeight="1">
      <c r="A195" s="221"/>
      <c r="B195" s="222"/>
      <c r="C195" s="223"/>
      <c r="D195" s="224"/>
      <c r="E195" s="225"/>
      <c r="F195" s="225"/>
      <c r="G195" s="225"/>
      <c r="H195" s="225"/>
      <c r="I195" s="225"/>
      <c r="J195" s="225"/>
      <c r="K195" s="229"/>
      <c r="L195" s="230"/>
      <c r="M195" s="225"/>
      <c r="N195" s="225"/>
      <c r="O195" s="225"/>
    </row>
    <row r="196" ht="12.0" customHeight="1">
      <c r="A196" s="221"/>
      <c r="B196" s="222"/>
      <c r="C196" s="223"/>
      <c r="D196" s="224"/>
      <c r="E196" s="225"/>
      <c r="F196" s="225"/>
      <c r="G196" s="225"/>
      <c r="H196" s="225"/>
      <c r="I196" s="225"/>
      <c r="J196" s="225"/>
      <c r="K196" s="229"/>
      <c r="L196" s="230"/>
      <c r="M196" s="225"/>
      <c r="N196" s="225"/>
      <c r="O196" s="225"/>
    </row>
    <row r="197" ht="12.0" customHeight="1">
      <c r="A197" s="221"/>
      <c r="B197" s="222"/>
      <c r="C197" s="223"/>
      <c r="D197" s="224"/>
      <c r="E197" s="225"/>
      <c r="F197" s="225"/>
      <c r="G197" s="225"/>
      <c r="H197" s="225"/>
      <c r="I197" s="225"/>
      <c r="J197" s="225"/>
      <c r="K197" s="229"/>
      <c r="L197" s="230"/>
      <c r="M197" s="225"/>
      <c r="N197" s="225"/>
      <c r="O197" s="225"/>
    </row>
    <row r="198" ht="12.0" customHeight="1">
      <c r="A198" s="221"/>
      <c r="B198" s="222"/>
      <c r="C198" s="223"/>
      <c r="D198" s="224"/>
      <c r="E198" s="225"/>
      <c r="F198" s="225"/>
      <c r="G198" s="225"/>
      <c r="H198" s="225"/>
      <c r="I198" s="225"/>
      <c r="J198" s="225"/>
      <c r="K198" s="229"/>
      <c r="L198" s="230"/>
      <c r="M198" s="225"/>
      <c r="N198" s="225"/>
      <c r="O198" s="225"/>
    </row>
    <row r="199" ht="12.0" customHeight="1">
      <c r="A199" s="221"/>
      <c r="B199" s="222"/>
      <c r="C199" s="223"/>
      <c r="D199" s="224"/>
      <c r="E199" s="225"/>
      <c r="F199" s="225"/>
      <c r="G199" s="225"/>
      <c r="H199" s="225"/>
      <c r="I199" s="225"/>
      <c r="J199" s="225"/>
      <c r="K199" s="229"/>
      <c r="L199" s="230"/>
      <c r="M199" s="225"/>
      <c r="N199" s="225"/>
      <c r="O199" s="225"/>
    </row>
    <row r="200" ht="12.0" customHeight="1">
      <c r="A200" s="221"/>
      <c r="B200" s="222"/>
      <c r="C200" s="223"/>
      <c r="D200" s="224"/>
      <c r="E200" s="225"/>
      <c r="F200" s="225"/>
      <c r="G200" s="225"/>
      <c r="H200" s="225"/>
      <c r="I200" s="225"/>
      <c r="J200" s="225"/>
      <c r="K200" s="229"/>
      <c r="L200" s="230"/>
      <c r="M200" s="225"/>
      <c r="N200" s="225"/>
      <c r="O200" s="225"/>
    </row>
    <row r="201" ht="12.0" customHeight="1">
      <c r="A201" s="221"/>
      <c r="B201" s="222"/>
      <c r="C201" s="223"/>
      <c r="D201" s="224"/>
      <c r="E201" s="225"/>
      <c r="F201" s="225"/>
      <c r="G201" s="225"/>
      <c r="H201" s="225"/>
      <c r="I201" s="225"/>
      <c r="J201" s="225"/>
      <c r="K201" s="229"/>
      <c r="L201" s="230"/>
      <c r="M201" s="225"/>
      <c r="N201" s="225"/>
      <c r="O201" s="225"/>
    </row>
    <row r="202" ht="12.0" customHeight="1">
      <c r="A202" s="221"/>
      <c r="B202" s="222"/>
      <c r="C202" s="223"/>
      <c r="D202" s="224"/>
      <c r="E202" s="225"/>
      <c r="F202" s="225"/>
      <c r="G202" s="225"/>
      <c r="H202" s="225"/>
      <c r="I202" s="225"/>
      <c r="J202" s="225"/>
      <c r="K202" s="229"/>
      <c r="L202" s="230"/>
      <c r="M202" s="225"/>
      <c r="N202" s="225"/>
      <c r="O202" s="225"/>
    </row>
    <row r="203" ht="12.0" customHeight="1">
      <c r="A203" s="221"/>
      <c r="B203" s="222"/>
      <c r="C203" s="223"/>
      <c r="D203" s="224"/>
      <c r="E203" s="225"/>
      <c r="F203" s="225"/>
      <c r="G203" s="225"/>
      <c r="H203" s="225"/>
      <c r="I203" s="225"/>
      <c r="J203" s="225"/>
      <c r="K203" s="229"/>
      <c r="L203" s="230"/>
      <c r="M203" s="225"/>
      <c r="N203" s="225"/>
      <c r="O203" s="225"/>
    </row>
    <row r="204" ht="12.0" customHeight="1">
      <c r="A204" s="221"/>
      <c r="B204" s="222"/>
      <c r="C204" s="223"/>
      <c r="D204" s="224"/>
      <c r="E204" s="225"/>
      <c r="F204" s="225"/>
      <c r="G204" s="225"/>
      <c r="H204" s="225"/>
      <c r="I204" s="225"/>
      <c r="J204" s="225"/>
      <c r="K204" s="229"/>
      <c r="L204" s="230"/>
      <c r="M204" s="225"/>
      <c r="N204" s="225"/>
      <c r="O204" s="225"/>
    </row>
    <row r="205" ht="12.0" customHeight="1">
      <c r="A205" s="221"/>
      <c r="B205" s="222"/>
      <c r="C205" s="223"/>
      <c r="D205" s="224"/>
      <c r="E205" s="225"/>
      <c r="F205" s="225"/>
      <c r="G205" s="225"/>
      <c r="H205" s="225"/>
      <c r="I205" s="225"/>
      <c r="J205" s="225"/>
      <c r="K205" s="229"/>
      <c r="L205" s="230"/>
      <c r="M205" s="225"/>
      <c r="N205" s="225"/>
      <c r="O205" s="225"/>
    </row>
    <row r="206" ht="12.0" customHeight="1">
      <c r="A206" s="221"/>
      <c r="B206" s="222"/>
      <c r="C206" s="223"/>
      <c r="D206" s="224"/>
      <c r="E206" s="225"/>
      <c r="F206" s="225"/>
      <c r="G206" s="225"/>
      <c r="H206" s="225"/>
      <c r="I206" s="225"/>
      <c r="J206" s="225"/>
      <c r="K206" s="229"/>
      <c r="L206" s="230"/>
      <c r="M206" s="225"/>
      <c r="N206" s="225"/>
      <c r="O206" s="225"/>
    </row>
    <row r="207" ht="12.0" customHeight="1">
      <c r="A207" s="221"/>
      <c r="B207" s="222"/>
      <c r="C207" s="223"/>
      <c r="D207" s="224"/>
      <c r="E207" s="225"/>
      <c r="F207" s="225"/>
      <c r="G207" s="225"/>
      <c r="H207" s="225"/>
      <c r="I207" s="225"/>
      <c r="J207" s="225"/>
      <c r="K207" s="229"/>
      <c r="L207" s="230"/>
      <c r="M207" s="225"/>
      <c r="N207" s="225"/>
      <c r="O207" s="225"/>
    </row>
    <row r="208" ht="12.0" customHeight="1">
      <c r="A208" s="221"/>
      <c r="B208" s="222"/>
      <c r="C208" s="223"/>
      <c r="D208" s="224"/>
      <c r="E208" s="225"/>
      <c r="F208" s="225"/>
      <c r="G208" s="225"/>
      <c r="H208" s="225"/>
      <c r="I208" s="225"/>
      <c r="J208" s="225"/>
      <c r="K208" s="229"/>
      <c r="L208" s="230"/>
      <c r="M208" s="225"/>
      <c r="N208" s="225"/>
      <c r="O208" s="225"/>
    </row>
    <row r="209" ht="12.0" customHeight="1">
      <c r="A209" s="221"/>
      <c r="B209" s="222"/>
      <c r="C209" s="223"/>
      <c r="D209" s="224"/>
      <c r="E209" s="225"/>
      <c r="F209" s="225"/>
      <c r="G209" s="225"/>
      <c r="H209" s="225"/>
      <c r="I209" s="225"/>
      <c r="J209" s="225"/>
      <c r="K209" s="229"/>
      <c r="L209" s="230"/>
      <c r="M209" s="225"/>
      <c r="N209" s="225"/>
      <c r="O209" s="225"/>
    </row>
    <row r="210" ht="12.0" customHeight="1">
      <c r="A210" s="221"/>
      <c r="B210" s="222"/>
      <c r="C210" s="223"/>
      <c r="D210" s="224"/>
      <c r="E210" s="225"/>
      <c r="F210" s="225"/>
      <c r="G210" s="225"/>
      <c r="H210" s="225"/>
      <c r="I210" s="225"/>
      <c r="J210" s="225"/>
      <c r="K210" s="229"/>
      <c r="L210" s="230"/>
      <c r="M210" s="225"/>
      <c r="N210" s="225"/>
      <c r="O210" s="225"/>
    </row>
    <row r="211" ht="12.0" customHeight="1">
      <c r="A211" s="221"/>
      <c r="B211" s="222"/>
      <c r="C211" s="223"/>
      <c r="D211" s="224"/>
      <c r="E211" s="225"/>
      <c r="F211" s="225"/>
      <c r="G211" s="225"/>
      <c r="H211" s="225"/>
      <c r="I211" s="225"/>
      <c r="J211" s="225"/>
      <c r="K211" s="229"/>
      <c r="L211" s="230"/>
      <c r="M211" s="225"/>
      <c r="N211" s="225"/>
      <c r="O211" s="225"/>
    </row>
    <row r="212" ht="12.0" customHeight="1">
      <c r="A212" s="221"/>
      <c r="B212" s="222"/>
      <c r="C212" s="223"/>
      <c r="D212" s="224"/>
      <c r="E212" s="225"/>
      <c r="F212" s="225"/>
      <c r="G212" s="225"/>
      <c r="H212" s="225"/>
      <c r="I212" s="225"/>
      <c r="J212" s="225"/>
      <c r="K212" s="229"/>
      <c r="L212" s="230"/>
      <c r="M212" s="225"/>
      <c r="N212" s="225"/>
      <c r="O212" s="225"/>
    </row>
    <row r="213" ht="12.0" customHeight="1">
      <c r="A213" s="221"/>
      <c r="B213" s="222"/>
      <c r="C213" s="223"/>
      <c r="D213" s="224"/>
      <c r="E213" s="225"/>
      <c r="F213" s="225"/>
      <c r="G213" s="225"/>
      <c r="H213" s="225"/>
      <c r="I213" s="225"/>
      <c r="J213" s="225"/>
      <c r="K213" s="229"/>
      <c r="L213" s="230"/>
      <c r="M213" s="225"/>
      <c r="N213" s="225"/>
      <c r="O213" s="225"/>
    </row>
    <row r="214" ht="12.0" customHeight="1">
      <c r="A214" s="221"/>
      <c r="B214" s="222"/>
      <c r="C214" s="223"/>
      <c r="D214" s="224"/>
      <c r="E214" s="225"/>
      <c r="F214" s="225"/>
      <c r="G214" s="225"/>
      <c r="H214" s="225"/>
      <c r="I214" s="225"/>
      <c r="J214" s="225"/>
      <c r="K214" s="229"/>
      <c r="L214" s="230"/>
      <c r="M214" s="225"/>
      <c r="N214" s="225"/>
      <c r="O214" s="225"/>
    </row>
    <row r="215" ht="12.0" customHeight="1">
      <c r="A215" s="221"/>
      <c r="B215" s="222"/>
      <c r="C215" s="223"/>
      <c r="D215" s="224"/>
      <c r="E215" s="225"/>
      <c r="F215" s="225"/>
      <c r="G215" s="225"/>
      <c r="H215" s="225"/>
      <c r="I215" s="225"/>
      <c r="J215" s="225"/>
      <c r="K215" s="229"/>
      <c r="L215" s="230"/>
      <c r="M215" s="225"/>
      <c r="N215" s="225"/>
      <c r="O215" s="225"/>
    </row>
    <row r="216" ht="12.0" customHeight="1">
      <c r="A216" s="221"/>
      <c r="B216" s="222"/>
      <c r="C216" s="223"/>
      <c r="D216" s="224"/>
      <c r="E216" s="225"/>
      <c r="F216" s="225"/>
      <c r="G216" s="225"/>
      <c r="H216" s="225"/>
      <c r="I216" s="225"/>
      <c r="J216" s="225"/>
      <c r="K216" s="229"/>
      <c r="L216" s="230"/>
      <c r="M216" s="225"/>
      <c r="N216" s="225"/>
      <c r="O216" s="225"/>
    </row>
    <row r="217" ht="12.0" customHeight="1">
      <c r="A217" s="221"/>
      <c r="B217" s="222"/>
      <c r="C217" s="223"/>
      <c r="D217" s="224"/>
      <c r="E217" s="225"/>
      <c r="F217" s="225"/>
      <c r="G217" s="225"/>
      <c r="H217" s="225"/>
      <c r="I217" s="225"/>
      <c r="J217" s="225"/>
      <c r="K217" s="229"/>
      <c r="L217" s="230"/>
      <c r="M217" s="225"/>
      <c r="N217" s="225"/>
      <c r="O217" s="225"/>
    </row>
    <row r="218" ht="12.0" customHeight="1">
      <c r="A218" s="221"/>
      <c r="B218" s="222"/>
      <c r="C218" s="223"/>
      <c r="D218" s="224"/>
      <c r="E218" s="225"/>
      <c r="F218" s="225"/>
      <c r="G218" s="225"/>
      <c r="H218" s="225"/>
      <c r="I218" s="225"/>
      <c r="J218" s="225"/>
      <c r="K218" s="229"/>
      <c r="L218" s="230"/>
      <c r="M218" s="225"/>
      <c r="N218" s="225"/>
      <c r="O218" s="225"/>
    </row>
    <row r="219" ht="12.0" customHeight="1">
      <c r="A219" s="221"/>
      <c r="B219" s="222"/>
      <c r="C219" s="223"/>
      <c r="D219" s="224"/>
      <c r="E219" s="225"/>
      <c r="F219" s="225"/>
      <c r="G219" s="225"/>
      <c r="H219" s="225"/>
      <c r="I219" s="225"/>
      <c r="J219" s="225"/>
      <c r="K219" s="229"/>
      <c r="L219" s="230"/>
      <c r="M219" s="225"/>
      <c r="N219" s="225"/>
      <c r="O219" s="225"/>
    </row>
    <row r="220" ht="12.0" customHeight="1">
      <c r="A220" s="221"/>
      <c r="B220" s="222"/>
      <c r="C220" s="223"/>
      <c r="D220" s="224"/>
      <c r="E220" s="225"/>
      <c r="F220" s="225"/>
      <c r="G220" s="225"/>
      <c r="H220" s="225"/>
      <c r="I220" s="225"/>
      <c r="J220" s="225"/>
      <c r="K220" s="229"/>
      <c r="L220" s="230"/>
      <c r="M220" s="225"/>
      <c r="N220" s="225"/>
      <c r="O220" s="225"/>
    </row>
    <row r="221" ht="12.0" customHeight="1">
      <c r="A221" s="221"/>
      <c r="B221" s="222"/>
      <c r="C221" s="223"/>
      <c r="D221" s="224"/>
      <c r="E221" s="225"/>
      <c r="F221" s="225"/>
      <c r="G221" s="225"/>
      <c r="H221" s="225"/>
      <c r="I221" s="225"/>
      <c r="J221" s="225"/>
      <c r="K221" s="229"/>
      <c r="L221" s="230"/>
      <c r="M221" s="225"/>
      <c r="N221" s="225"/>
      <c r="O221" s="225"/>
    </row>
    <row r="222" ht="12.0" customHeight="1">
      <c r="A222" s="221"/>
      <c r="B222" s="222"/>
      <c r="C222" s="223"/>
      <c r="D222" s="224"/>
      <c r="E222" s="225"/>
      <c r="F222" s="225"/>
      <c r="G222" s="225"/>
      <c r="H222" s="225"/>
      <c r="I222" s="225"/>
      <c r="J222" s="225"/>
      <c r="K222" s="229"/>
      <c r="L222" s="230"/>
      <c r="M222" s="225"/>
      <c r="N222" s="225"/>
      <c r="O222" s="225"/>
    </row>
    <row r="223" ht="12.0" customHeight="1">
      <c r="A223" s="221"/>
      <c r="B223" s="222"/>
      <c r="C223" s="223"/>
      <c r="D223" s="224"/>
      <c r="E223" s="225"/>
      <c r="F223" s="225"/>
      <c r="G223" s="225"/>
      <c r="H223" s="225"/>
      <c r="I223" s="225"/>
      <c r="J223" s="225"/>
      <c r="K223" s="229"/>
      <c r="L223" s="230"/>
      <c r="M223" s="225"/>
      <c r="N223" s="225"/>
      <c r="O223" s="225"/>
    </row>
    <row r="224" ht="12.0" customHeight="1">
      <c r="A224" s="221"/>
      <c r="B224" s="222"/>
      <c r="C224" s="223"/>
      <c r="D224" s="224"/>
      <c r="E224" s="225"/>
      <c r="F224" s="225"/>
      <c r="G224" s="225"/>
      <c r="H224" s="225"/>
      <c r="I224" s="225"/>
      <c r="J224" s="225"/>
      <c r="K224" s="229"/>
      <c r="L224" s="230"/>
      <c r="M224" s="225"/>
      <c r="N224" s="225"/>
      <c r="O224" s="225"/>
    </row>
    <row r="225" ht="12.0" customHeight="1">
      <c r="A225" s="221"/>
      <c r="B225" s="222"/>
      <c r="C225" s="223"/>
      <c r="D225" s="224"/>
      <c r="E225" s="225"/>
      <c r="F225" s="225"/>
      <c r="G225" s="225"/>
      <c r="H225" s="225"/>
      <c r="I225" s="225"/>
      <c r="J225" s="225"/>
      <c r="K225" s="229"/>
      <c r="L225" s="230"/>
      <c r="M225" s="225"/>
      <c r="N225" s="225"/>
      <c r="O225" s="225"/>
    </row>
    <row r="226" ht="12.0" customHeight="1">
      <c r="A226" s="221"/>
      <c r="B226" s="222"/>
      <c r="C226" s="223"/>
      <c r="D226" s="224"/>
      <c r="E226" s="225"/>
      <c r="F226" s="225"/>
      <c r="G226" s="225"/>
      <c r="H226" s="225"/>
      <c r="I226" s="225"/>
      <c r="J226" s="225"/>
      <c r="K226" s="229"/>
      <c r="L226" s="230"/>
      <c r="M226" s="225"/>
      <c r="N226" s="225"/>
      <c r="O226" s="225"/>
    </row>
    <row r="227" ht="12.0" customHeight="1">
      <c r="A227" s="221"/>
      <c r="B227" s="222"/>
      <c r="C227" s="223"/>
      <c r="D227" s="224"/>
      <c r="E227" s="225"/>
      <c r="F227" s="225"/>
      <c r="G227" s="225"/>
      <c r="H227" s="225"/>
      <c r="I227" s="225"/>
      <c r="J227" s="225"/>
      <c r="K227" s="229"/>
      <c r="L227" s="230"/>
      <c r="M227" s="225"/>
      <c r="N227" s="225"/>
      <c r="O227" s="225"/>
    </row>
    <row r="228" ht="12.0" customHeight="1">
      <c r="A228" s="221"/>
      <c r="B228" s="222"/>
      <c r="C228" s="223"/>
      <c r="D228" s="224"/>
      <c r="E228" s="225"/>
      <c r="F228" s="225"/>
      <c r="G228" s="225"/>
      <c r="H228" s="225"/>
      <c r="I228" s="225"/>
      <c r="J228" s="225"/>
      <c r="K228" s="229"/>
      <c r="L228" s="230"/>
      <c r="M228" s="225"/>
      <c r="N228" s="225"/>
      <c r="O228" s="225"/>
    </row>
    <row r="229" ht="12.0" customHeight="1">
      <c r="A229" s="221"/>
      <c r="B229" s="222"/>
      <c r="C229" s="223"/>
      <c r="D229" s="224"/>
      <c r="E229" s="225"/>
      <c r="F229" s="225"/>
      <c r="G229" s="225"/>
      <c r="H229" s="225"/>
      <c r="I229" s="225"/>
      <c r="J229" s="225"/>
      <c r="K229" s="229"/>
      <c r="L229" s="230"/>
      <c r="M229" s="225"/>
      <c r="N229" s="225"/>
      <c r="O229" s="225"/>
    </row>
    <row r="230" ht="12.0" customHeight="1">
      <c r="A230" s="221"/>
      <c r="B230" s="222"/>
      <c r="C230" s="223"/>
      <c r="D230" s="224"/>
      <c r="E230" s="225"/>
      <c r="F230" s="225"/>
      <c r="G230" s="225"/>
      <c r="H230" s="225"/>
      <c r="I230" s="225"/>
      <c r="J230" s="225"/>
      <c r="K230" s="229"/>
      <c r="L230" s="230"/>
      <c r="M230" s="225"/>
      <c r="N230" s="225"/>
      <c r="O230" s="225"/>
    </row>
    <row r="231" ht="12.0" customHeight="1">
      <c r="A231" s="221"/>
      <c r="B231" s="222"/>
      <c r="C231" s="223"/>
      <c r="D231" s="224"/>
      <c r="E231" s="225"/>
      <c r="F231" s="225"/>
      <c r="G231" s="225"/>
      <c r="H231" s="225"/>
      <c r="I231" s="225"/>
      <c r="J231" s="225"/>
      <c r="K231" s="229"/>
      <c r="L231" s="230"/>
      <c r="M231" s="225"/>
      <c r="N231" s="225"/>
      <c r="O231" s="225"/>
    </row>
    <row r="232" ht="12.0" customHeight="1">
      <c r="A232" s="221"/>
      <c r="B232" s="222"/>
      <c r="C232" s="223"/>
      <c r="D232" s="224"/>
      <c r="E232" s="225"/>
      <c r="F232" s="225"/>
      <c r="G232" s="225"/>
      <c r="H232" s="225"/>
      <c r="I232" s="225"/>
      <c r="J232" s="225"/>
      <c r="K232" s="229"/>
      <c r="L232" s="230"/>
      <c r="M232" s="225"/>
      <c r="N232" s="225"/>
      <c r="O232" s="225"/>
    </row>
    <row r="233" ht="12.0" customHeight="1">
      <c r="A233" s="221"/>
      <c r="B233" s="222"/>
      <c r="C233" s="223"/>
      <c r="D233" s="224"/>
      <c r="E233" s="225"/>
      <c r="F233" s="225"/>
      <c r="G233" s="225"/>
      <c r="H233" s="225"/>
      <c r="I233" s="225"/>
      <c r="J233" s="225"/>
      <c r="K233" s="229"/>
      <c r="L233" s="230"/>
      <c r="M233" s="225"/>
      <c r="N233" s="225"/>
      <c r="O233" s="225"/>
    </row>
    <row r="234" ht="12.0" customHeight="1">
      <c r="A234" s="221"/>
      <c r="B234" s="222"/>
      <c r="C234" s="223"/>
      <c r="D234" s="224"/>
      <c r="E234" s="225"/>
      <c r="F234" s="225"/>
      <c r="G234" s="225"/>
      <c r="H234" s="225"/>
      <c r="I234" s="225"/>
      <c r="J234" s="225"/>
      <c r="K234" s="229"/>
      <c r="L234" s="230"/>
      <c r="M234" s="225"/>
      <c r="N234" s="225"/>
      <c r="O234" s="225"/>
    </row>
    <row r="235" ht="12.0" customHeight="1">
      <c r="A235" s="221"/>
      <c r="B235" s="222"/>
      <c r="C235" s="223"/>
      <c r="D235" s="224"/>
      <c r="E235" s="225"/>
      <c r="F235" s="225"/>
      <c r="G235" s="225"/>
      <c r="H235" s="225"/>
      <c r="I235" s="225"/>
      <c r="J235" s="225"/>
      <c r="K235" s="229"/>
      <c r="L235" s="230"/>
      <c r="M235" s="225"/>
      <c r="N235" s="225"/>
      <c r="O235" s="225"/>
    </row>
    <row r="236" ht="12.0" customHeight="1">
      <c r="A236" s="221"/>
      <c r="B236" s="222"/>
      <c r="C236" s="223"/>
      <c r="D236" s="224"/>
      <c r="E236" s="225"/>
      <c r="F236" s="225"/>
      <c r="G236" s="225"/>
      <c r="H236" s="225"/>
      <c r="I236" s="225"/>
      <c r="J236" s="225"/>
      <c r="K236" s="229"/>
      <c r="L236" s="230"/>
      <c r="M236" s="225"/>
      <c r="N236" s="225"/>
      <c r="O236" s="225"/>
    </row>
    <row r="237" ht="12.0" customHeight="1">
      <c r="A237" s="221"/>
      <c r="B237" s="222"/>
      <c r="C237" s="223"/>
      <c r="D237" s="224"/>
      <c r="E237" s="225"/>
      <c r="F237" s="225"/>
      <c r="G237" s="225"/>
      <c r="H237" s="225"/>
      <c r="I237" s="225"/>
      <c r="J237" s="225"/>
      <c r="K237" s="229"/>
      <c r="L237" s="230"/>
      <c r="M237" s="225"/>
      <c r="N237" s="225"/>
      <c r="O237" s="225"/>
    </row>
    <row r="238" ht="12.0" customHeight="1">
      <c r="A238" s="221"/>
      <c r="B238" s="222"/>
      <c r="C238" s="223"/>
      <c r="D238" s="224"/>
      <c r="E238" s="225"/>
      <c r="F238" s="225"/>
      <c r="G238" s="225"/>
      <c r="H238" s="225"/>
      <c r="I238" s="225"/>
      <c r="J238" s="225"/>
      <c r="K238" s="229"/>
      <c r="L238" s="230"/>
      <c r="M238" s="225"/>
      <c r="N238" s="225"/>
      <c r="O238" s="225"/>
    </row>
    <row r="239" ht="12.0" customHeight="1">
      <c r="A239" s="221"/>
      <c r="B239" s="222"/>
      <c r="C239" s="223"/>
      <c r="D239" s="224"/>
      <c r="E239" s="225"/>
      <c r="F239" s="225"/>
      <c r="G239" s="225"/>
      <c r="H239" s="225"/>
      <c r="I239" s="225"/>
      <c r="J239" s="225"/>
      <c r="K239" s="229"/>
      <c r="L239" s="230"/>
      <c r="M239" s="225"/>
      <c r="N239" s="225"/>
      <c r="O239" s="22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7.43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63"/>
      <c r="B1" s="264"/>
      <c r="C1" s="264"/>
      <c r="D1" s="264"/>
      <c r="E1" s="264"/>
      <c r="F1" s="264"/>
      <c r="G1" s="11"/>
      <c r="H1" s="265"/>
      <c r="I1" s="266" t="s">
        <v>1</v>
      </c>
      <c r="J1" s="227" t="s">
        <v>193</v>
      </c>
      <c r="K1" s="228"/>
      <c r="L1" s="267"/>
      <c r="M1" s="264"/>
      <c r="N1" s="268"/>
      <c r="O1" s="11"/>
      <c r="P1" s="11"/>
    </row>
    <row r="2" ht="12.75" customHeight="1">
      <c r="A2" s="269"/>
      <c r="B2" s="270" t="s">
        <v>213</v>
      </c>
      <c r="C2" s="271"/>
      <c r="D2" s="271"/>
      <c r="E2" s="271"/>
      <c r="F2" s="272"/>
      <c r="G2" s="273" t="s">
        <v>214</v>
      </c>
      <c r="H2" s="274"/>
      <c r="I2" s="275" t="s">
        <v>215</v>
      </c>
      <c r="J2" s="275" t="s">
        <v>216</v>
      </c>
      <c r="K2" s="275" t="s">
        <v>214</v>
      </c>
      <c r="L2" s="276" t="s">
        <v>214</v>
      </c>
      <c r="M2" s="277" t="s">
        <v>217</v>
      </c>
      <c r="N2" s="278" t="s">
        <v>218</v>
      </c>
      <c r="O2" s="11"/>
      <c r="P2" s="11"/>
    </row>
    <row r="3" ht="12.75" customHeight="1">
      <c r="A3" s="279" t="s">
        <v>194</v>
      </c>
      <c r="B3" s="280" t="s">
        <v>8</v>
      </c>
      <c r="C3" s="281" t="s">
        <v>194</v>
      </c>
      <c r="D3" s="282" t="s">
        <v>218</v>
      </c>
      <c r="E3" s="282" t="s">
        <v>219</v>
      </c>
      <c r="F3" s="282" t="s">
        <v>218</v>
      </c>
      <c r="G3" s="282">
        <f>SUM(E3)</f>
        <v>0</v>
      </c>
      <c r="H3" s="283" t="s">
        <v>218</v>
      </c>
      <c r="I3" s="284"/>
      <c r="J3" s="284"/>
      <c r="K3" s="284" t="s">
        <v>194</v>
      </c>
      <c r="L3" s="285" t="s">
        <v>220</v>
      </c>
      <c r="M3" s="282" t="s">
        <v>221</v>
      </c>
      <c r="N3" s="286" t="s">
        <v>221</v>
      </c>
      <c r="O3" s="11"/>
      <c r="P3" s="11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</row>
    <row r="4" ht="12.75" customHeight="1">
      <c r="A4" s="287"/>
      <c r="B4" s="288"/>
      <c r="C4" s="246"/>
      <c r="D4" s="246"/>
      <c r="E4" s="246"/>
      <c r="F4" s="244"/>
      <c r="G4" s="246"/>
      <c r="H4" s="289"/>
      <c r="I4" s="244"/>
      <c r="J4" s="244"/>
      <c r="K4" s="244"/>
      <c r="L4" s="290"/>
      <c r="M4" s="246"/>
      <c r="N4" s="289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</row>
    <row r="5" ht="12.75" customHeight="1">
      <c r="A5" s="291" t="s">
        <v>206</v>
      </c>
      <c r="B5" s="292">
        <v>44682.0</v>
      </c>
      <c r="C5" s="293">
        <v>186.0</v>
      </c>
      <c r="D5" s="293">
        <v>2610.0</v>
      </c>
      <c r="E5" s="252"/>
      <c r="F5" s="243" t="str">
        <f t="shared" ref="F5:F15" si="1">IF(C5=0,"",((C5*D5)-K5)/E5)</f>
        <v>#DIV/0!</v>
      </c>
      <c r="G5" s="252">
        <f t="shared" ref="G5:G15" si="2">C5+E5</f>
        <v>186</v>
      </c>
      <c r="H5" s="294">
        <f t="shared" ref="H5:H37" si="3">IF(K5=0,"",K5/G5)</f>
        <v>2610.805914</v>
      </c>
      <c r="I5" s="241">
        <v>244599.9</v>
      </c>
      <c r="J5" s="241">
        <v>241010.0</v>
      </c>
      <c r="K5" s="243">
        <f t="shared" ref="K5:K37" si="4">I5+J5</f>
        <v>485609.9</v>
      </c>
      <c r="L5" s="295">
        <f t="shared" ref="L5:L6" si="5">L4+K5</f>
        <v>485609.9</v>
      </c>
      <c r="M5" s="252">
        <f t="shared" ref="M5:M37" si="6">M4+G5</f>
        <v>186</v>
      </c>
      <c r="N5" s="294">
        <f t="shared" ref="N5:N37" si="7">L5/M5</f>
        <v>2610.805914</v>
      </c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</row>
    <row r="6" ht="12.75" customHeight="1">
      <c r="A6" s="291" t="s">
        <v>207</v>
      </c>
      <c r="B6" s="292">
        <v>44683.0</v>
      </c>
      <c r="C6" s="293">
        <v>88.0</v>
      </c>
      <c r="D6" s="293">
        <v>1616.82</v>
      </c>
      <c r="E6" s="293">
        <v>59.0</v>
      </c>
      <c r="F6" s="243">
        <f t="shared" si="1"/>
        <v>-2923.895593</v>
      </c>
      <c r="G6" s="252">
        <f t="shared" si="2"/>
        <v>147</v>
      </c>
      <c r="H6" s="294">
        <f t="shared" si="3"/>
        <v>2141.428571</v>
      </c>
      <c r="I6" s="241">
        <v>147280.0</v>
      </c>
      <c r="J6" s="241">
        <v>167510.0</v>
      </c>
      <c r="K6" s="243">
        <f t="shared" si="4"/>
        <v>314790</v>
      </c>
      <c r="L6" s="295">
        <f t="shared" si="5"/>
        <v>800399.9</v>
      </c>
      <c r="M6" s="246">
        <f t="shared" si="6"/>
        <v>333</v>
      </c>
      <c r="N6" s="294">
        <f t="shared" si="7"/>
        <v>2403.603303</v>
      </c>
      <c r="O6" s="296"/>
      <c r="P6" s="297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</row>
    <row r="7" ht="12.75" customHeight="1">
      <c r="A7" s="291" t="s">
        <v>208</v>
      </c>
      <c r="B7" s="292">
        <v>44684.0</v>
      </c>
      <c r="C7" s="298">
        <v>93.0</v>
      </c>
      <c r="D7" s="299">
        <v>1823.98</v>
      </c>
      <c r="E7" s="299">
        <v>65.0</v>
      </c>
      <c r="F7" s="243">
        <f t="shared" si="1"/>
        <v>-2600.613231</v>
      </c>
      <c r="G7" s="246">
        <f t="shared" si="2"/>
        <v>158</v>
      </c>
      <c r="H7" s="294">
        <f t="shared" si="3"/>
        <v>2143.481013</v>
      </c>
      <c r="I7" s="247">
        <v>130960.0</v>
      </c>
      <c r="J7" s="247">
        <v>207710.0</v>
      </c>
      <c r="K7" s="244">
        <f t="shared" si="4"/>
        <v>338670</v>
      </c>
      <c r="L7" s="290">
        <f>SUM(L6+K7)</f>
        <v>1139069.9</v>
      </c>
      <c r="M7" s="246">
        <f t="shared" si="6"/>
        <v>491</v>
      </c>
      <c r="N7" s="289">
        <f t="shared" si="7"/>
        <v>2319.897963</v>
      </c>
      <c r="O7" s="296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</row>
    <row r="8" ht="12.75" customHeight="1">
      <c r="A8" s="291" t="s">
        <v>222</v>
      </c>
      <c r="B8" s="292">
        <v>44685.0</v>
      </c>
      <c r="C8" s="299">
        <v>92.0</v>
      </c>
      <c r="D8" s="299">
        <v>1667.39</v>
      </c>
      <c r="E8" s="299">
        <v>40.0</v>
      </c>
      <c r="F8" s="243">
        <f t="shared" si="1"/>
        <v>-2007.003</v>
      </c>
      <c r="G8" s="246">
        <f t="shared" si="2"/>
        <v>132</v>
      </c>
      <c r="H8" s="294">
        <f t="shared" si="3"/>
        <v>1770.30303</v>
      </c>
      <c r="I8" s="247">
        <v>114120.0</v>
      </c>
      <c r="J8" s="247">
        <v>119560.0</v>
      </c>
      <c r="K8" s="244">
        <f t="shared" si="4"/>
        <v>233680</v>
      </c>
      <c r="L8" s="290">
        <f t="shared" ref="L8:L37" si="8">L7+K8</f>
        <v>1372749.9</v>
      </c>
      <c r="M8" s="246">
        <f t="shared" si="6"/>
        <v>623</v>
      </c>
      <c r="N8" s="289">
        <f t="shared" si="7"/>
        <v>2203.450883</v>
      </c>
      <c r="O8" s="296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</row>
    <row r="9" ht="12.75" customHeight="1">
      <c r="A9" s="291" t="s">
        <v>210</v>
      </c>
      <c r="B9" s="292">
        <v>44686.0</v>
      </c>
      <c r="C9" s="299">
        <v>111.0</v>
      </c>
      <c r="D9" s="299">
        <v>1739.1</v>
      </c>
      <c r="E9" s="299">
        <v>65.0</v>
      </c>
      <c r="F9" s="243">
        <f t="shared" si="1"/>
        <v>-3041.536923</v>
      </c>
      <c r="G9" s="246">
        <f t="shared" si="2"/>
        <v>176</v>
      </c>
      <c r="H9" s="294">
        <f t="shared" si="3"/>
        <v>2220.113636</v>
      </c>
      <c r="I9" s="247">
        <v>193038.0</v>
      </c>
      <c r="J9" s="247">
        <v>197702.0</v>
      </c>
      <c r="K9" s="244">
        <f t="shared" si="4"/>
        <v>390740</v>
      </c>
      <c r="L9" s="290">
        <f t="shared" si="8"/>
        <v>1763489.9</v>
      </c>
      <c r="M9" s="246">
        <f t="shared" si="6"/>
        <v>799</v>
      </c>
      <c r="N9" s="289">
        <f t="shared" si="7"/>
        <v>2207.121277</v>
      </c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</row>
    <row r="10" ht="12.75" customHeight="1">
      <c r="A10" s="291" t="s">
        <v>211</v>
      </c>
      <c r="B10" s="292">
        <v>44687.0</v>
      </c>
      <c r="C10" s="299">
        <v>80.0</v>
      </c>
      <c r="D10" s="299">
        <v>1926.38</v>
      </c>
      <c r="E10" s="299">
        <v>137.0</v>
      </c>
      <c r="F10" s="243">
        <f t="shared" si="1"/>
        <v>-2677.661387</v>
      </c>
      <c r="G10" s="246">
        <f t="shared" si="2"/>
        <v>217</v>
      </c>
      <c r="H10" s="294">
        <f t="shared" si="3"/>
        <v>2400.69129</v>
      </c>
      <c r="I10" s="247">
        <v>184810.01</v>
      </c>
      <c r="J10" s="247">
        <v>336140.0</v>
      </c>
      <c r="K10" s="244">
        <f t="shared" si="4"/>
        <v>520950.01</v>
      </c>
      <c r="L10" s="290">
        <f t="shared" si="8"/>
        <v>2284439.91</v>
      </c>
      <c r="M10" s="246">
        <f t="shared" si="6"/>
        <v>1016</v>
      </c>
      <c r="N10" s="289">
        <f t="shared" si="7"/>
        <v>2248.464478</v>
      </c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</row>
    <row r="11" ht="12.75" customHeight="1">
      <c r="A11" s="291" t="s">
        <v>212</v>
      </c>
      <c r="B11" s="292">
        <v>44688.0</v>
      </c>
      <c r="C11" s="299">
        <v>86.0</v>
      </c>
      <c r="D11" s="299">
        <v>2560.23</v>
      </c>
      <c r="E11" s="299">
        <v>166.0</v>
      </c>
      <c r="F11" s="243">
        <f t="shared" si="1"/>
        <v>-2640.603795</v>
      </c>
      <c r="G11" s="246">
        <f t="shared" si="2"/>
        <v>252</v>
      </c>
      <c r="H11" s="294">
        <f t="shared" si="3"/>
        <v>2613.174643</v>
      </c>
      <c r="I11" s="247">
        <v>246590.0</v>
      </c>
      <c r="J11" s="247">
        <v>411930.01</v>
      </c>
      <c r="K11" s="244">
        <f t="shared" si="4"/>
        <v>658520.01</v>
      </c>
      <c r="L11" s="290">
        <f t="shared" si="8"/>
        <v>2942959.92</v>
      </c>
      <c r="M11" s="246">
        <f t="shared" si="6"/>
        <v>1268</v>
      </c>
      <c r="N11" s="289">
        <f t="shared" si="7"/>
        <v>2320.946309</v>
      </c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</row>
    <row r="12" ht="12.75" customHeight="1">
      <c r="A12" s="291" t="s">
        <v>206</v>
      </c>
      <c r="B12" s="292">
        <v>44689.0</v>
      </c>
      <c r="C12" s="299">
        <v>227.0</v>
      </c>
      <c r="D12" s="299">
        <v>2500.8</v>
      </c>
      <c r="E12" s="299">
        <v>29.0</v>
      </c>
      <c r="F12" s="243">
        <f t="shared" si="1"/>
        <v>-2714.082759</v>
      </c>
      <c r="G12" s="246">
        <f t="shared" si="2"/>
        <v>256</v>
      </c>
      <c r="H12" s="294">
        <f t="shared" si="3"/>
        <v>2524.960938</v>
      </c>
      <c r="I12" s="247">
        <v>355460.0</v>
      </c>
      <c r="J12" s="247">
        <v>290930.0</v>
      </c>
      <c r="K12" s="244">
        <f t="shared" si="4"/>
        <v>646390</v>
      </c>
      <c r="L12" s="290">
        <f t="shared" si="8"/>
        <v>3589349.92</v>
      </c>
      <c r="M12" s="246">
        <f t="shared" si="6"/>
        <v>1524</v>
      </c>
      <c r="N12" s="289">
        <f t="shared" si="7"/>
        <v>2355.216483</v>
      </c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</row>
    <row r="13" ht="12.75" customHeight="1">
      <c r="A13" s="291" t="s">
        <v>207</v>
      </c>
      <c r="B13" s="292">
        <v>44690.0</v>
      </c>
      <c r="C13" s="299">
        <v>120.0</v>
      </c>
      <c r="D13" s="299">
        <v>1830.02</v>
      </c>
      <c r="E13" s="299">
        <v>61.0</v>
      </c>
      <c r="F13" s="243">
        <f t="shared" si="1"/>
        <v>-2491.272951</v>
      </c>
      <c r="G13" s="246">
        <f t="shared" si="2"/>
        <v>181</v>
      </c>
      <c r="H13" s="294">
        <f t="shared" si="3"/>
        <v>2052.873204</v>
      </c>
      <c r="I13" s="247">
        <v>147390.0</v>
      </c>
      <c r="J13" s="247">
        <v>224180.05</v>
      </c>
      <c r="K13" s="244">
        <f t="shared" si="4"/>
        <v>371570.05</v>
      </c>
      <c r="L13" s="290">
        <f t="shared" si="8"/>
        <v>3960919.97</v>
      </c>
      <c r="M13" s="246">
        <f t="shared" si="6"/>
        <v>1705</v>
      </c>
      <c r="N13" s="289">
        <f t="shared" si="7"/>
        <v>2323.120217</v>
      </c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</row>
    <row r="14" ht="12.75" customHeight="1">
      <c r="A14" s="291" t="s">
        <v>208</v>
      </c>
      <c r="B14" s="292">
        <v>44691.0</v>
      </c>
      <c r="C14" s="299">
        <v>112.0</v>
      </c>
      <c r="D14" s="299">
        <v>1694.49</v>
      </c>
      <c r="E14" s="299">
        <v>66.0</v>
      </c>
      <c r="F14" s="243">
        <f t="shared" si="1"/>
        <v>-2417.092727</v>
      </c>
      <c r="G14" s="246">
        <f t="shared" si="2"/>
        <v>178</v>
      </c>
      <c r="H14" s="294">
        <f t="shared" si="3"/>
        <v>1962.421348</v>
      </c>
      <c r="I14" s="247">
        <v>131510.0</v>
      </c>
      <c r="J14" s="247">
        <v>217801.0</v>
      </c>
      <c r="K14" s="244">
        <f t="shared" si="4"/>
        <v>349311</v>
      </c>
      <c r="L14" s="290">
        <f t="shared" si="8"/>
        <v>4310230.97</v>
      </c>
      <c r="M14" s="246">
        <f t="shared" si="6"/>
        <v>1883</v>
      </c>
      <c r="N14" s="289">
        <f t="shared" si="7"/>
        <v>2289.023351</v>
      </c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</row>
    <row r="15" ht="12.75" customHeight="1">
      <c r="A15" s="291" t="s">
        <v>223</v>
      </c>
      <c r="B15" s="292">
        <v>44692.0</v>
      </c>
      <c r="C15" s="299">
        <v>118.0</v>
      </c>
      <c r="D15" s="299">
        <v>1694.49</v>
      </c>
      <c r="E15" s="299">
        <v>59.0</v>
      </c>
      <c r="F15" s="243">
        <f t="shared" si="1"/>
        <v>-2473.392881</v>
      </c>
      <c r="G15" s="246">
        <f t="shared" si="2"/>
        <v>177</v>
      </c>
      <c r="H15" s="294">
        <f t="shared" si="3"/>
        <v>1954.124294</v>
      </c>
      <c r="I15" s="247">
        <v>136560.0</v>
      </c>
      <c r="J15" s="247">
        <v>209320.0</v>
      </c>
      <c r="K15" s="244">
        <f t="shared" si="4"/>
        <v>345880</v>
      </c>
      <c r="L15" s="290">
        <f t="shared" si="8"/>
        <v>4656110.97</v>
      </c>
      <c r="M15" s="246">
        <f t="shared" si="6"/>
        <v>2060</v>
      </c>
      <c r="N15" s="289">
        <f t="shared" si="7"/>
        <v>2260.248044</v>
      </c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</row>
    <row r="16" ht="12.75" customHeight="1">
      <c r="A16" s="287" t="s">
        <v>210</v>
      </c>
      <c r="B16" s="292">
        <v>44693.0</v>
      </c>
      <c r="C16" s="299">
        <v>119.0</v>
      </c>
      <c r="D16" s="299">
        <v>1702.0</v>
      </c>
      <c r="E16" s="299">
        <v>122.0</v>
      </c>
      <c r="F16" s="241">
        <v>2473.39</v>
      </c>
      <c r="G16" s="299">
        <v>241.0</v>
      </c>
      <c r="H16" s="294">
        <f t="shared" si="3"/>
        <v>2363.112033</v>
      </c>
      <c r="I16" s="247">
        <v>201360.0</v>
      </c>
      <c r="J16" s="247">
        <v>368150.0</v>
      </c>
      <c r="K16" s="244">
        <f t="shared" si="4"/>
        <v>569510</v>
      </c>
      <c r="L16" s="290">
        <f t="shared" si="8"/>
        <v>5225620.97</v>
      </c>
      <c r="M16" s="246">
        <f t="shared" si="6"/>
        <v>2301</v>
      </c>
      <c r="N16" s="289">
        <f t="shared" si="7"/>
        <v>2271.021717</v>
      </c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</row>
    <row r="17" ht="12.75" customHeight="1">
      <c r="A17" s="291" t="s">
        <v>211</v>
      </c>
      <c r="B17" s="292">
        <v>44694.0</v>
      </c>
      <c r="C17" s="300">
        <v>105.0</v>
      </c>
      <c r="D17" s="299">
        <v>1769.33</v>
      </c>
      <c r="E17" s="299">
        <v>164.0</v>
      </c>
      <c r="F17" s="241">
        <v>2473.39</v>
      </c>
      <c r="G17" s="246">
        <f>C16+E17</f>
        <v>283</v>
      </c>
      <c r="H17" s="294">
        <f t="shared" si="3"/>
        <v>2256.819788</v>
      </c>
      <c r="I17" s="247">
        <v>176450.0</v>
      </c>
      <c r="J17" s="247">
        <v>462230.0</v>
      </c>
      <c r="K17" s="244">
        <f t="shared" si="4"/>
        <v>638680</v>
      </c>
      <c r="L17" s="290">
        <f t="shared" si="8"/>
        <v>5864300.97</v>
      </c>
      <c r="M17" s="246">
        <f t="shared" si="6"/>
        <v>2584</v>
      </c>
      <c r="N17" s="289">
        <f t="shared" si="7"/>
        <v>2269.46632</v>
      </c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</row>
    <row r="18" ht="12.75" customHeight="1">
      <c r="A18" s="291" t="s">
        <v>212</v>
      </c>
      <c r="B18" s="292">
        <v>44695.0</v>
      </c>
      <c r="C18" s="299">
        <v>107.0</v>
      </c>
      <c r="D18" s="299">
        <v>2551.78</v>
      </c>
      <c r="E18" s="299">
        <v>130.0</v>
      </c>
      <c r="F18" s="243">
        <f t="shared" ref="F18:F37" si="9">IF(C18=0,"",((C18*D18)-K18)/E18)</f>
        <v>-2487.611846</v>
      </c>
      <c r="G18" s="246">
        <f t="shared" ref="G18:G37" si="10">C18+E18</f>
        <v>237</v>
      </c>
      <c r="H18" s="294">
        <f t="shared" si="3"/>
        <v>2516.582278</v>
      </c>
      <c r="I18" s="247">
        <v>224690.0</v>
      </c>
      <c r="J18" s="247">
        <v>371740.0</v>
      </c>
      <c r="K18" s="244">
        <f t="shared" si="4"/>
        <v>596430</v>
      </c>
      <c r="L18" s="290">
        <f t="shared" si="8"/>
        <v>6460730.97</v>
      </c>
      <c r="M18" s="246">
        <f t="shared" si="6"/>
        <v>2821</v>
      </c>
      <c r="N18" s="289">
        <f t="shared" si="7"/>
        <v>2290.227214</v>
      </c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</row>
    <row r="19" ht="12.75" customHeight="1">
      <c r="A19" s="291" t="s">
        <v>206</v>
      </c>
      <c r="B19" s="292">
        <v>44696.0</v>
      </c>
      <c r="C19" s="299">
        <v>183.0</v>
      </c>
      <c r="D19" s="299">
        <v>2582.46</v>
      </c>
      <c r="E19" s="299">
        <v>42.0</v>
      </c>
      <c r="F19" s="243">
        <f t="shared" si="9"/>
        <v>-3348.329048</v>
      </c>
      <c r="G19" s="246">
        <f t="shared" si="10"/>
        <v>225</v>
      </c>
      <c r="H19" s="294">
        <f t="shared" si="3"/>
        <v>2725.422222</v>
      </c>
      <c r="I19" s="247">
        <v>271320.0</v>
      </c>
      <c r="J19" s="247">
        <v>341900.0</v>
      </c>
      <c r="K19" s="244">
        <f t="shared" si="4"/>
        <v>613220</v>
      </c>
      <c r="L19" s="290">
        <f t="shared" si="8"/>
        <v>7073950.97</v>
      </c>
      <c r="M19" s="246">
        <f t="shared" si="6"/>
        <v>3046</v>
      </c>
      <c r="N19" s="289">
        <f t="shared" si="7"/>
        <v>2322.373923</v>
      </c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</row>
    <row r="20" ht="12.75" customHeight="1">
      <c r="A20" s="291" t="s">
        <v>207</v>
      </c>
      <c r="B20" s="292">
        <v>44697.0</v>
      </c>
      <c r="C20" s="299">
        <v>93.0</v>
      </c>
      <c r="D20" s="299">
        <v>1570.2</v>
      </c>
      <c r="E20" s="299">
        <v>56.0</v>
      </c>
      <c r="F20" s="243">
        <f t="shared" si="9"/>
        <v>-2977.882143</v>
      </c>
      <c r="G20" s="246">
        <f t="shared" si="10"/>
        <v>149</v>
      </c>
      <c r="H20" s="294">
        <f t="shared" si="3"/>
        <v>2099.261745</v>
      </c>
      <c r="I20" s="247">
        <v>80540.0</v>
      </c>
      <c r="J20" s="247">
        <v>232250.0</v>
      </c>
      <c r="K20" s="244">
        <f t="shared" si="4"/>
        <v>312790</v>
      </c>
      <c r="L20" s="290">
        <f t="shared" si="8"/>
        <v>7386740.97</v>
      </c>
      <c r="M20" s="246">
        <f t="shared" si="6"/>
        <v>3195</v>
      </c>
      <c r="N20" s="289">
        <f t="shared" si="7"/>
        <v>2311.969005</v>
      </c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</row>
    <row r="21" ht="12.75" customHeight="1">
      <c r="A21" s="291" t="s">
        <v>208</v>
      </c>
      <c r="B21" s="292">
        <v>44698.0</v>
      </c>
      <c r="C21" s="299">
        <v>127.0</v>
      </c>
      <c r="D21" s="299">
        <v>1667.64</v>
      </c>
      <c r="E21" s="299">
        <v>85.0</v>
      </c>
      <c r="F21" s="243">
        <f t="shared" si="9"/>
        <v>-3689.290824</v>
      </c>
      <c r="G21" s="246">
        <f t="shared" si="10"/>
        <v>212</v>
      </c>
      <c r="H21" s="294">
        <f t="shared" si="3"/>
        <v>2478.207547</v>
      </c>
      <c r="I21" s="247">
        <v>217920.0</v>
      </c>
      <c r="J21" s="247">
        <v>307460.0</v>
      </c>
      <c r="K21" s="244">
        <f t="shared" si="4"/>
        <v>525380</v>
      </c>
      <c r="L21" s="290">
        <f t="shared" si="8"/>
        <v>7912120.97</v>
      </c>
      <c r="M21" s="246">
        <f t="shared" si="6"/>
        <v>3407</v>
      </c>
      <c r="N21" s="289">
        <f t="shared" si="7"/>
        <v>2322.31317</v>
      </c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</row>
    <row r="22" ht="12.75" customHeight="1">
      <c r="A22" s="291" t="s">
        <v>222</v>
      </c>
      <c r="B22" s="292">
        <v>44699.0</v>
      </c>
      <c r="C22" s="299">
        <v>0.0</v>
      </c>
      <c r="D22" s="299">
        <v>1023.0</v>
      </c>
      <c r="E22" s="299">
        <v>67.0</v>
      </c>
      <c r="F22" s="243" t="str">
        <f t="shared" si="9"/>
        <v/>
      </c>
      <c r="G22" s="246">
        <f t="shared" si="10"/>
        <v>67</v>
      </c>
      <c r="H22" s="294">
        <f t="shared" si="3"/>
        <v>2985.074627</v>
      </c>
      <c r="I22" s="247">
        <v>85090.0</v>
      </c>
      <c r="J22" s="247">
        <v>114910.0</v>
      </c>
      <c r="K22" s="244">
        <f t="shared" si="4"/>
        <v>200000</v>
      </c>
      <c r="L22" s="290">
        <f t="shared" si="8"/>
        <v>8112120.97</v>
      </c>
      <c r="M22" s="246">
        <f t="shared" si="6"/>
        <v>3474</v>
      </c>
      <c r="N22" s="289">
        <f t="shared" si="7"/>
        <v>2335.095271</v>
      </c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</row>
    <row r="23" ht="12.75" customHeight="1">
      <c r="A23" s="291" t="s">
        <v>210</v>
      </c>
      <c r="B23" s="292">
        <v>44700.0</v>
      </c>
      <c r="C23" s="299">
        <v>131.0</v>
      </c>
      <c r="D23" s="299">
        <v>1642.82</v>
      </c>
      <c r="E23" s="299">
        <v>73.0</v>
      </c>
      <c r="F23" s="243">
        <f t="shared" si="9"/>
        <v>-2864.117534</v>
      </c>
      <c r="G23" s="246">
        <f t="shared" si="10"/>
        <v>204</v>
      </c>
      <c r="H23" s="294">
        <f t="shared" si="3"/>
        <v>2079.852941</v>
      </c>
      <c r="I23" s="247">
        <v>163160.0</v>
      </c>
      <c r="J23" s="247">
        <v>261130.0</v>
      </c>
      <c r="K23" s="244">
        <f t="shared" si="4"/>
        <v>424290</v>
      </c>
      <c r="L23" s="290">
        <f t="shared" si="8"/>
        <v>8536410.97</v>
      </c>
      <c r="M23" s="246">
        <f t="shared" si="6"/>
        <v>3678</v>
      </c>
      <c r="N23" s="289">
        <f t="shared" si="7"/>
        <v>2320.938274</v>
      </c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</row>
    <row r="24" ht="12.75" customHeight="1">
      <c r="A24" s="301" t="s">
        <v>211</v>
      </c>
      <c r="B24" s="292">
        <v>44701.0</v>
      </c>
      <c r="C24" s="299">
        <v>131.0</v>
      </c>
      <c r="D24" s="299">
        <v>1710.08</v>
      </c>
      <c r="E24" s="299">
        <v>114.0</v>
      </c>
      <c r="F24" s="243">
        <f t="shared" si="9"/>
        <v>-2803.241404</v>
      </c>
      <c r="G24" s="246">
        <f t="shared" si="10"/>
        <v>245</v>
      </c>
      <c r="H24" s="294">
        <f t="shared" si="3"/>
        <v>2218.734694</v>
      </c>
      <c r="I24" s="247">
        <v>232750.0</v>
      </c>
      <c r="J24" s="247">
        <v>310840.0</v>
      </c>
      <c r="K24" s="244">
        <f t="shared" si="4"/>
        <v>543590</v>
      </c>
      <c r="L24" s="290">
        <f t="shared" si="8"/>
        <v>9080000.97</v>
      </c>
      <c r="M24" s="246">
        <f t="shared" si="6"/>
        <v>3923</v>
      </c>
      <c r="N24" s="289">
        <f t="shared" si="7"/>
        <v>2314.555435</v>
      </c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</row>
    <row r="25" ht="12.75" customHeight="1">
      <c r="A25" s="301" t="s">
        <v>212</v>
      </c>
      <c r="B25" s="292">
        <v>44702.0</v>
      </c>
      <c r="C25" s="299">
        <v>75.0</v>
      </c>
      <c r="D25" s="299">
        <v>2888.27</v>
      </c>
      <c r="E25" s="299">
        <v>170.0</v>
      </c>
      <c r="F25" s="243">
        <f t="shared" si="9"/>
        <v>-2686.998529</v>
      </c>
      <c r="G25" s="246">
        <f t="shared" si="10"/>
        <v>245</v>
      </c>
      <c r="H25" s="294">
        <f t="shared" si="3"/>
        <v>2748.612245</v>
      </c>
      <c r="I25" s="247">
        <v>278606.0</v>
      </c>
      <c r="J25" s="247">
        <v>394804.0</v>
      </c>
      <c r="K25" s="244">
        <f t="shared" si="4"/>
        <v>673410</v>
      </c>
      <c r="L25" s="290">
        <f t="shared" si="8"/>
        <v>9753410.97</v>
      </c>
      <c r="M25" s="246">
        <f t="shared" si="6"/>
        <v>4168</v>
      </c>
      <c r="N25" s="289">
        <f t="shared" si="7"/>
        <v>2340.06981</v>
      </c>
      <c r="O25" s="230"/>
      <c r="P25" s="230"/>
      <c r="Q25" s="230"/>
      <c r="R25" s="230"/>
      <c r="S25" s="230"/>
      <c r="T25" s="230"/>
      <c r="U25" s="230"/>
      <c r="V25" s="230"/>
      <c r="W25" s="230"/>
      <c r="X25" s="230"/>
      <c r="Y25" s="230"/>
      <c r="Z25" s="230"/>
      <c r="AA25" s="230"/>
      <c r="AB25" s="230"/>
    </row>
    <row r="26" ht="12.75" customHeight="1">
      <c r="A26" s="291" t="s">
        <v>206</v>
      </c>
      <c r="B26" s="292">
        <v>44703.0</v>
      </c>
      <c r="C26" s="299">
        <v>173.0</v>
      </c>
      <c r="D26" s="299">
        <v>2734.42</v>
      </c>
      <c r="E26" s="299">
        <v>50.0</v>
      </c>
      <c r="F26" s="243">
        <f t="shared" si="9"/>
        <v>-2861.9068</v>
      </c>
      <c r="G26" s="246">
        <f t="shared" si="10"/>
        <v>223</v>
      </c>
      <c r="H26" s="294">
        <f t="shared" si="3"/>
        <v>2763.004484</v>
      </c>
      <c r="I26" s="247">
        <v>305380.0</v>
      </c>
      <c r="J26" s="247">
        <v>310770.0</v>
      </c>
      <c r="K26" s="244">
        <f t="shared" si="4"/>
        <v>616150</v>
      </c>
      <c r="L26" s="290">
        <f t="shared" si="8"/>
        <v>10369560.97</v>
      </c>
      <c r="M26" s="246">
        <f t="shared" si="6"/>
        <v>4391</v>
      </c>
      <c r="N26" s="289">
        <f t="shared" si="7"/>
        <v>2361.548843</v>
      </c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</row>
    <row r="27" ht="12.75" customHeight="1">
      <c r="A27" s="291" t="s">
        <v>207</v>
      </c>
      <c r="B27" s="292">
        <v>44704.0</v>
      </c>
      <c r="C27" s="293">
        <v>107.0</v>
      </c>
      <c r="D27" s="293">
        <v>1552.9</v>
      </c>
      <c r="E27" s="293">
        <v>69.0</v>
      </c>
      <c r="F27" s="243">
        <f t="shared" si="9"/>
        <v>-3056.227536</v>
      </c>
      <c r="G27" s="252">
        <f t="shared" si="10"/>
        <v>176</v>
      </c>
      <c r="H27" s="294">
        <f t="shared" si="3"/>
        <v>2142.272727</v>
      </c>
      <c r="I27" s="241">
        <v>81320.0</v>
      </c>
      <c r="J27" s="241">
        <v>295720.0</v>
      </c>
      <c r="K27" s="243">
        <f t="shared" si="4"/>
        <v>377040</v>
      </c>
      <c r="L27" s="295">
        <f t="shared" si="8"/>
        <v>10746600.97</v>
      </c>
      <c r="M27" s="252">
        <f t="shared" si="6"/>
        <v>4567</v>
      </c>
      <c r="N27" s="294">
        <f t="shared" si="7"/>
        <v>2353.098526</v>
      </c>
      <c r="O27" s="302"/>
      <c r="P27" s="302"/>
      <c r="Q27" s="302"/>
      <c r="R27" s="302"/>
      <c r="S27" s="302"/>
      <c r="T27" s="230"/>
      <c r="U27" s="230"/>
      <c r="V27" s="230"/>
      <c r="W27" s="230"/>
      <c r="X27" s="230"/>
      <c r="Y27" s="230"/>
      <c r="Z27" s="230"/>
      <c r="AA27" s="230"/>
      <c r="AB27" s="230"/>
    </row>
    <row r="28" ht="12.75" customHeight="1">
      <c r="A28" s="291" t="s">
        <v>208</v>
      </c>
      <c r="B28" s="292">
        <v>44705.0</v>
      </c>
      <c r="C28" s="293">
        <v>144.0</v>
      </c>
      <c r="D28" s="293">
        <v>1624.38</v>
      </c>
      <c r="E28" s="293">
        <v>113.0</v>
      </c>
      <c r="F28" s="243">
        <f t="shared" si="9"/>
        <v>-3083.533363</v>
      </c>
      <c r="G28" s="252">
        <f t="shared" si="10"/>
        <v>257</v>
      </c>
      <c r="H28" s="294">
        <f t="shared" si="3"/>
        <v>2265.953268</v>
      </c>
      <c r="I28" s="241">
        <v>264130.0</v>
      </c>
      <c r="J28" s="241">
        <v>318219.99</v>
      </c>
      <c r="K28" s="243">
        <f t="shared" si="4"/>
        <v>582349.99</v>
      </c>
      <c r="L28" s="295">
        <f t="shared" si="8"/>
        <v>11328950.96</v>
      </c>
      <c r="M28" s="252">
        <f t="shared" si="6"/>
        <v>4824</v>
      </c>
      <c r="N28" s="294">
        <f t="shared" si="7"/>
        <v>2348.455837</v>
      </c>
      <c r="O28" s="303"/>
      <c r="P28" s="304"/>
      <c r="Q28" s="304"/>
      <c r="R28" s="304"/>
      <c r="S28" s="304"/>
      <c r="T28" s="239"/>
      <c r="U28" s="239"/>
      <c r="V28" s="239"/>
      <c r="W28" s="239"/>
      <c r="X28" s="239"/>
      <c r="Y28" s="239"/>
      <c r="Z28" s="239"/>
      <c r="AA28" s="239"/>
      <c r="AB28" s="239"/>
    </row>
    <row r="29" ht="12.75" customHeight="1">
      <c r="A29" s="291" t="s">
        <v>206</v>
      </c>
      <c r="B29" s="292">
        <v>44706.0</v>
      </c>
      <c r="C29" s="293">
        <v>86.0</v>
      </c>
      <c r="D29" s="293">
        <v>2597.56</v>
      </c>
      <c r="E29" s="293">
        <v>67.0</v>
      </c>
      <c r="F29" s="243">
        <f t="shared" si="9"/>
        <v>-2269.10209</v>
      </c>
      <c r="G29" s="252">
        <f t="shared" si="10"/>
        <v>153</v>
      </c>
      <c r="H29" s="294">
        <f t="shared" si="3"/>
        <v>2453.72549</v>
      </c>
      <c r="I29" s="241">
        <v>123870.0</v>
      </c>
      <c r="J29" s="241">
        <v>251550.0</v>
      </c>
      <c r="K29" s="243">
        <f t="shared" si="4"/>
        <v>375420</v>
      </c>
      <c r="L29" s="295">
        <f t="shared" si="8"/>
        <v>11704370.96</v>
      </c>
      <c r="M29" s="252">
        <f t="shared" si="6"/>
        <v>4977</v>
      </c>
      <c r="N29" s="294">
        <f t="shared" si="7"/>
        <v>2351.691975</v>
      </c>
      <c r="O29" s="303"/>
      <c r="P29" s="304"/>
      <c r="Q29" s="304"/>
      <c r="R29" s="304"/>
      <c r="S29" s="304"/>
      <c r="T29" s="239"/>
      <c r="U29" s="239"/>
      <c r="V29" s="239"/>
      <c r="W29" s="239"/>
      <c r="X29" s="239"/>
      <c r="Y29" s="239"/>
      <c r="Z29" s="239"/>
      <c r="AA29" s="239"/>
      <c r="AB29" s="239"/>
    </row>
    <row r="30" ht="12.75" customHeight="1">
      <c r="A30" s="291" t="s">
        <v>208</v>
      </c>
      <c r="B30" s="292">
        <v>44707.0</v>
      </c>
      <c r="C30" s="293">
        <v>109.0</v>
      </c>
      <c r="D30" s="293">
        <v>1766.51</v>
      </c>
      <c r="E30" s="293">
        <v>79.0</v>
      </c>
      <c r="F30" s="243">
        <f t="shared" si="9"/>
        <v>-1993.422911</v>
      </c>
      <c r="G30" s="252">
        <f t="shared" si="10"/>
        <v>188</v>
      </c>
      <c r="H30" s="294">
        <f t="shared" si="3"/>
        <v>1861.861702</v>
      </c>
      <c r="I30" s="241">
        <v>182800.0</v>
      </c>
      <c r="J30" s="241">
        <v>167230.0</v>
      </c>
      <c r="K30" s="243">
        <f t="shared" si="4"/>
        <v>350030</v>
      </c>
      <c r="L30" s="295">
        <f t="shared" si="8"/>
        <v>12054400.96</v>
      </c>
      <c r="M30" s="252">
        <f t="shared" si="6"/>
        <v>5165</v>
      </c>
      <c r="N30" s="294">
        <f t="shared" si="7"/>
        <v>2333.862722</v>
      </c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</row>
    <row r="31" ht="12.75" customHeight="1">
      <c r="A31" s="291" t="s">
        <v>206</v>
      </c>
      <c r="B31" s="292">
        <v>44708.0</v>
      </c>
      <c r="C31" s="293">
        <v>127.0</v>
      </c>
      <c r="D31" s="293">
        <v>1712.13</v>
      </c>
      <c r="E31" s="293">
        <v>122.0</v>
      </c>
      <c r="F31" s="243">
        <f t="shared" si="9"/>
        <v>-2841.389344</v>
      </c>
      <c r="G31" s="252">
        <f t="shared" si="10"/>
        <v>249</v>
      </c>
      <c r="H31" s="294">
        <f t="shared" si="3"/>
        <v>2265.421727</v>
      </c>
      <c r="I31" s="241">
        <v>179930.01</v>
      </c>
      <c r="J31" s="241">
        <v>384160.0</v>
      </c>
      <c r="K31" s="243">
        <f t="shared" si="4"/>
        <v>564090.01</v>
      </c>
      <c r="L31" s="295">
        <f t="shared" si="8"/>
        <v>12618490.97</v>
      </c>
      <c r="M31" s="252">
        <f t="shared" si="6"/>
        <v>5414</v>
      </c>
      <c r="N31" s="294">
        <f t="shared" si="7"/>
        <v>2330.714993</v>
      </c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  <c r="AA31" s="302"/>
      <c r="AB31" s="302"/>
    </row>
    <row r="32" ht="12.75" customHeight="1">
      <c r="A32" s="291" t="s">
        <v>207</v>
      </c>
      <c r="B32" s="292">
        <v>44709.0</v>
      </c>
      <c r="C32" s="293">
        <v>73.0</v>
      </c>
      <c r="D32" s="293">
        <v>2645.34</v>
      </c>
      <c r="E32" s="293">
        <v>88.0</v>
      </c>
      <c r="F32" s="243">
        <f t="shared" si="9"/>
        <v>-2819.661023</v>
      </c>
      <c r="G32" s="252">
        <f t="shared" si="10"/>
        <v>161</v>
      </c>
      <c r="H32" s="294">
        <f t="shared" si="3"/>
        <v>2740.621056</v>
      </c>
      <c r="I32" s="241">
        <v>169090.0</v>
      </c>
      <c r="J32" s="241">
        <v>272149.99</v>
      </c>
      <c r="K32" s="243">
        <f t="shared" si="4"/>
        <v>441239.99</v>
      </c>
      <c r="L32" s="295">
        <f t="shared" si="8"/>
        <v>13059730.96</v>
      </c>
      <c r="M32" s="252">
        <f t="shared" si="6"/>
        <v>5575</v>
      </c>
      <c r="N32" s="294">
        <f t="shared" si="7"/>
        <v>2342.552639</v>
      </c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302"/>
      <c r="AB32" s="302"/>
    </row>
    <row r="33" ht="12.75" customHeight="1">
      <c r="A33" s="291" t="s">
        <v>208</v>
      </c>
      <c r="B33" s="292">
        <v>44710.0</v>
      </c>
      <c r="C33" s="293">
        <v>182.0</v>
      </c>
      <c r="D33" s="293">
        <v>2768.13</v>
      </c>
      <c r="E33" s="293">
        <v>23.0</v>
      </c>
      <c r="F33" s="243">
        <f t="shared" si="9"/>
        <v>-3069.58</v>
      </c>
      <c r="G33" s="252">
        <f t="shared" si="10"/>
        <v>205</v>
      </c>
      <c r="H33" s="294">
        <f t="shared" si="3"/>
        <v>2801.95122</v>
      </c>
      <c r="I33" s="241">
        <v>281180.0</v>
      </c>
      <c r="J33" s="241">
        <v>293220.0</v>
      </c>
      <c r="K33" s="243">
        <f t="shared" si="4"/>
        <v>574400</v>
      </c>
      <c r="L33" s="295">
        <f t="shared" si="8"/>
        <v>13634130.96</v>
      </c>
      <c r="M33" s="252">
        <f t="shared" si="6"/>
        <v>5780</v>
      </c>
      <c r="N33" s="294">
        <f t="shared" si="7"/>
        <v>2358.846187</v>
      </c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302"/>
      <c r="AB33" s="302"/>
    </row>
    <row r="34" ht="12.75" customHeight="1">
      <c r="A34" s="291" t="s">
        <v>206</v>
      </c>
      <c r="B34" s="292">
        <v>44711.0</v>
      </c>
      <c r="C34" s="293">
        <v>113.0</v>
      </c>
      <c r="D34" s="293">
        <v>1789.12</v>
      </c>
      <c r="E34" s="293">
        <v>55.0</v>
      </c>
      <c r="F34" s="243">
        <f t="shared" si="9"/>
        <v>-2644.717091</v>
      </c>
      <c r="G34" s="252">
        <f t="shared" si="10"/>
        <v>168</v>
      </c>
      <c r="H34" s="294">
        <f t="shared" si="3"/>
        <v>2069.22619</v>
      </c>
      <c r="I34" s="241">
        <v>105700.0</v>
      </c>
      <c r="J34" s="241">
        <v>241930.0</v>
      </c>
      <c r="K34" s="243">
        <f t="shared" si="4"/>
        <v>347630</v>
      </c>
      <c r="L34" s="295">
        <f t="shared" si="8"/>
        <v>13981760.96</v>
      </c>
      <c r="M34" s="252">
        <f t="shared" si="6"/>
        <v>5948</v>
      </c>
      <c r="N34" s="294">
        <f t="shared" si="7"/>
        <v>2350.665931</v>
      </c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  <c r="AA34" s="302"/>
      <c r="AB34" s="302"/>
    </row>
    <row r="35" ht="12.75" customHeight="1">
      <c r="A35" s="291" t="s">
        <v>208</v>
      </c>
      <c r="B35" s="292">
        <v>44712.0</v>
      </c>
      <c r="C35" s="293">
        <v>113.0</v>
      </c>
      <c r="D35" s="293">
        <v>1856.9</v>
      </c>
      <c r="E35" s="293">
        <v>63.0</v>
      </c>
      <c r="F35" s="243">
        <f t="shared" si="9"/>
        <v>-3537.306349</v>
      </c>
      <c r="G35" s="252">
        <f t="shared" si="10"/>
        <v>176</v>
      </c>
      <c r="H35" s="294">
        <f t="shared" si="3"/>
        <v>2458.409091</v>
      </c>
      <c r="I35" s="241">
        <v>204670.0</v>
      </c>
      <c r="J35" s="241">
        <v>228010.0</v>
      </c>
      <c r="K35" s="243">
        <f t="shared" si="4"/>
        <v>432680</v>
      </c>
      <c r="L35" s="295">
        <f t="shared" si="8"/>
        <v>14414440.96</v>
      </c>
      <c r="M35" s="252">
        <f t="shared" si="6"/>
        <v>6124</v>
      </c>
      <c r="N35" s="294">
        <f t="shared" si="7"/>
        <v>2353.762404</v>
      </c>
      <c r="O35" s="303"/>
      <c r="P35" s="304"/>
      <c r="Q35" s="304"/>
      <c r="R35" s="304"/>
      <c r="S35" s="304"/>
      <c r="T35" s="305"/>
      <c r="U35" s="305"/>
      <c r="V35" s="305"/>
      <c r="W35" s="305"/>
      <c r="X35" s="305"/>
      <c r="Y35" s="305"/>
      <c r="Z35" s="305"/>
      <c r="AA35" s="305"/>
      <c r="AB35" s="305"/>
    </row>
    <row r="36" ht="12.75" customHeight="1">
      <c r="A36" s="291" t="s">
        <v>206</v>
      </c>
      <c r="B36" s="292">
        <v>44713.0</v>
      </c>
      <c r="C36" s="252"/>
      <c r="D36" s="252"/>
      <c r="E36" s="252"/>
      <c r="F36" s="243" t="str">
        <f t="shared" si="9"/>
        <v/>
      </c>
      <c r="G36" s="252">
        <f t="shared" si="10"/>
        <v>0</v>
      </c>
      <c r="H36" s="294" t="str">
        <f t="shared" si="3"/>
        <v/>
      </c>
      <c r="I36" s="243"/>
      <c r="J36" s="243"/>
      <c r="K36" s="243">
        <f t="shared" si="4"/>
        <v>0</v>
      </c>
      <c r="L36" s="295">
        <f t="shared" si="8"/>
        <v>14414440.96</v>
      </c>
      <c r="M36" s="252">
        <f t="shared" si="6"/>
        <v>6124</v>
      </c>
      <c r="N36" s="294">
        <f t="shared" si="7"/>
        <v>2353.762404</v>
      </c>
      <c r="O36" s="302"/>
      <c r="P36" s="302"/>
      <c r="Q36" s="302"/>
      <c r="R36" s="302"/>
      <c r="S36" s="302"/>
      <c r="T36" s="306"/>
      <c r="U36" s="306"/>
      <c r="V36" s="306"/>
      <c r="W36" s="306"/>
      <c r="X36" s="306"/>
      <c r="Y36" s="306"/>
      <c r="Z36" s="306"/>
      <c r="AA36" s="306"/>
      <c r="AB36" s="306"/>
    </row>
    <row r="37" ht="12.75" customHeight="1">
      <c r="A37" s="291" t="s">
        <v>207</v>
      </c>
      <c r="B37" s="288"/>
      <c r="C37" s="246"/>
      <c r="D37" s="246"/>
      <c r="E37" s="246"/>
      <c r="F37" s="243" t="str">
        <f t="shared" si="9"/>
        <v/>
      </c>
      <c r="G37" s="246">
        <f t="shared" si="10"/>
        <v>0</v>
      </c>
      <c r="H37" s="294" t="str">
        <f t="shared" si="3"/>
        <v/>
      </c>
      <c r="I37" s="244"/>
      <c r="J37" s="244"/>
      <c r="K37" s="244">
        <f t="shared" si="4"/>
        <v>0</v>
      </c>
      <c r="L37" s="295">
        <f t="shared" si="8"/>
        <v>14414440.96</v>
      </c>
      <c r="M37" s="252">
        <f t="shared" si="6"/>
        <v>6124</v>
      </c>
      <c r="N37" s="294">
        <f t="shared" si="7"/>
        <v>2353.762404</v>
      </c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</row>
    <row r="38" ht="12.0" customHeight="1">
      <c r="A38" s="291" t="s">
        <v>208</v>
      </c>
      <c r="B38" s="264"/>
      <c r="C38" s="225"/>
      <c r="D38" s="225"/>
      <c r="E38" s="225"/>
      <c r="F38" s="225"/>
      <c r="G38" s="225"/>
      <c r="H38" s="223"/>
      <c r="I38" s="297"/>
      <c r="J38" s="297"/>
      <c r="K38" s="297"/>
      <c r="L38" s="229"/>
      <c r="M38" s="225"/>
      <c r="N38" s="223"/>
    </row>
    <row r="39" ht="12.75" customHeight="1">
      <c r="A39" s="291" t="s">
        <v>223</v>
      </c>
      <c r="B39" s="264"/>
      <c r="C39" s="225">
        <f>SUM(C4:C38)</f>
        <v>3611</v>
      </c>
      <c r="D39" s="225"/>
      <c r="E39" s="225">
        <f>SUM(E4:E38)</f>
        <v>2499</v>
      </c>
      <c r="F39" s="225"/>
      <c r="G39" s="225"/>
      <c r="H39" s="223"/>
      <c r="I39" s="297"/>
      <c r="J39" s="297"/>
      <c r="K39" s="297"/>
      <c r="L39" s="229"/>
      <c r="M39" s="225"/>
      <c r="N39" s="223"/>
    </row>
    <row r="40" ht="12.75" customHeight="1">
      <c r="A40" s="291" t="s">
        <v>207</v>
      </c>
      <c r="B40" s="264"/>
      <c r="C40" s="230"/>
      <c r="D40" s="230"/>
      <c r="E40" s="230"/>
      <c r="F40" s="230"/>
      <c r="G40" s="307" t="s">
        <v>224</v>
      </c>
      <c r="H40" s="308"/>
      <c r="I40" s="10" t="s">
        <v>215</v>
      </c>
      <c r="J40" s="10" t="s">
        <v>12</v>
      </c>
      <c r="K40" s="10" t="s">
        <v>125</v>
      </c>
      <c r="L40" s="309"/>
      <c r="N40" s="223"/>
    </row>
    <row r="41" ht="12.75" customHeight="1">
      <c r="A41" s="291" t="s">
        <v>208</v>
      </c>
      <c r="B41" s="264"/>
      <c r="C41" s="230"/>
      <c r="D41" s="230"/>
      <c r="E41" s="230"/>
      <c r="F41" s="230"/>
      <c r="G41" s="310">
        <f>SUM(G4:G40)</f>
        <v>6124</v>
      </c>
      <c r="H41" s="311"/>
      <c r="I41" s="312">
        <f t="shared" ref="I41:J41" si="11">SUM(I4:I40)</f>
        <v>5862273.92</v>
      </c>
      <c r="J41" s="313">
        <f t="shared" si="11"/>
        <v>8552167.04</v>
      </c>
      <c r="K41" s="312">
        <f>SUM(I41+J41)</f>
        <v>14414440.96</v>
      </c>
      <c r="L41" s="309"/>
      <c r="M41" s="230"/>
      <c r="N41" s="223"/>
    </row>
    <row r="42" ht="12.0" customHeight="1">
      <c r="A42" s="291" t="s">
        <v>223</v>
      </c>
      <c r="B42" s="225"/>
      <c r="C42" s="230"/>
      <c r="D42" s="230"/>
      <c r="E42" s="230"/>
      <c r="F42" s="230"/>
      <c r="G42" s="230"/>
      <c r="H42" s="224"/>
      <c r="I42" s="314"/>
      <c r="J42" s="314"/>
      <c r="K42" s="314"/>
      <c r="L42" s="309"/>
      <c r="N42" s="223"/>
    </row>
    <row r="43" ht="12.0" customHeight="1">
      <c r="A43" s="291" t="s">
        <v>207</v>
      </c>
      <c r="B43" s="225"/>
      <c r="C43" s="230"/>
      <c r="D43" s="230"/>
      <c r="E43" s="230"/>
      <c r="F43" s="230"/>
      <c r="G43" s="230"/>
      <c r="H43" s="224"/>
      <c r="I43" s="314"/>
      <c r="J43" s="314"/>
      <c r="K43" s="314"/>
      <c r="L43" s="309"/>
      <c r="N43" s="223"/>
    </row>
    <row r="44" ht="12.0" customHeight="1">
      <c r="A44" s="291" t="s">
        <v>208</v>
      </c>
      <c r="B44" s="225"/>
      <c r="C44" s="230"/>
      <c r="D44" s="230"/>
      <c r="E44" s="230"/>
      <c r="F44" s="230"/>
      <c r="G44" s="230"/>
      <c r="H44" s="224"/>
      <c r="I44" s="314"/>
      <c r="J44" s="314"/>
      <c r="K44" s="314"/>
      <c r="L44" s="309"/>
      <c r="N44" s="223"/>
    </row>
    <row r="45" ht="12.0" customHeight="1">
      <c r="A45" s="291" t="s">
        <v>223</v>
      </c>
      <c r="B45" s="225"/>
      <c r="C45" s="230"/>
      <c r="D45" s="230"/>
      <c r="E45" s="230"/>
      <c r="F45" s="230"/>
      <c r="G45" s="230"/>
      <c r="H45" s="224"/>
      <c r="I45" s="314"/>
      <c r="J45" s="314"/>
      <c r="K45" s="314"/>
      <c r="L45" s="309"/>
      <c r="N45" s="223"/>
    </row>
    <row r="46" ht="12.0" customHeight="1">
      <c r="A46" s="291" t="s">
        <v>207</v>
      </c>
      <c r="B46" s="225"/>
      <c r="C46" s="230"/>
      <c r="D46" s="230"/>
      <c r="E46" s="230"/>
      <c r="F46" s="230"/>
      <c r="G46" s="230"/>
      <c r="H46" s="224"/>
      <c r="I46" s="314"/>
      <c r="J46" s="314"/>
      <c r="K46" s="314"/>
      <c r="L46" s="309"/>
      <c r="N46" s="223"/>
    </row>
    <row r="47" ht="12.0" customHeight="1">
      <c r="A47" s="291" t="s">
        <v>208</v>
      </c>
      <c r="B47" s="225"/>
      <c r="C47" s="230"/>
      <c r="D47" s="230"/>
      <c r="E47" s="230"/>
      <c r="F47" s="230"/>
      <c r="G47" s="230"/>
      <c r="H47" s="224"/>
      <c r="I47" s="314"/>
      <c r="J47" s="314"/>
      <c r="K47" s="314"/>
      <c r="L47" s="309"/>
      <c r="N47" s="223"/>
    </row>
    <row r="48" ht="12.0" customHeight="1">
      <c r="A48" s="291" t="s">
        <v>223</v>
      </c>
      <c r="B48" s="225"/>
      <c r="C48" s="230"/>
      <c r="D48" s="230"/>
      <c r="E48" s="230"/>
      <c r="F48" s="230"/>
      <c r="G48" s="230"/>
      <c r="H48" s="224"/>
      <c r="I48" s="314"/>
      <c r="J48" s="314"/>
      <c r="K48" s="314"/>
      <c r="L48" s="309"/>
      <c r="N48" s="223"/>
    </row>
    <row r="49" ht="12.0" customHeight="1">
      <c r="A49" s="315"/>
      <c r="B49" s="225"/>
      <c r="C49" s="230"/>
      <c r="D49" s="230"/>
      <c r="E49" s="230"/>
      <c r="F49" s="230"/>
      <c r="G49" s="230"/>
      <c r="H49" s="224"/>
      <c r="I49" s="314"/>
      <c r="J49" s="314"/>
      <c r="K49" s="314"/>
      <c r="L49" s="309"/>
      <c r="N49" s="223"/>
    </row>
    <row r="50" ht="12.0" customHeight="1">
      <c r="A50" s="315"/>
      <c r="B50" s="225"/>
      <c r="C50" s="230"/>
      <c r="D50" s="230"/>
      <c r="E50" s="230"/>
      <c r="F50" s="230"/>
      <c r="G50" s="230"/>
      <c r="H50" s="224"/>
      <c r="I50" s="314"/>
      <c r="J50" s="314"/>
      <c r="K50" s="314"/>
      <c r="L50" s="309"/>
      <c r="N50" s="223"/>
    </row>
    <row r="51" ht="12.0" customHeight="1">
      <c r="A51" s="315"/>
      <c r="B51" s="225"/>
      <c r="C51" s="230"/>
      <c r="D51" s="230"/>
      <c r="E51" s="230"/>
      <c r="F51" s="230"/>
      <c r="G51" s="230"/>
      <c r="H51" s="224"/>
      <c r="I51" s="314"/>
      <c r="J51" s="314"/>
      <c r="K51" s="314"/>
      <c r="L51" s="309"/>
      <c r="N51" s="223"/>
    </row>
    <row r="52" ht="12.0" customHeight="1">
      <c r="A52" s="315"/>
      <c r="B52" s="225"/>
      <c r="C52" s="230"/>
      <c r="D52" s="230"/>
      <c r="E52" s="230"/>
      <c r="F52" s="230"/>
      <c r="G52" s="230"/>
      <c r="H52" s="224"/>
      <c r="I52" s="314"/>
      <c r="J52" s="314"/>
      <c r="K52" s="314"/>
      <c r="L52" s="309"/>
      <c r="N52" s="223"/>
    </row>
    <row r="53" ht="12.0" customHeight="1">
      <c r="A53" s="315"/>
      <c r="B53" s="225"/>
      <c r="C53" s="230"/>
      <c r="D53" s="230"/>
      <c r="E53" s="230"/>
      <c r="F53" s="230"/>
      <c r="G53" s="230"/>
      <c r="H53" s="224"/>
      <c r="I53" s="314"/>
      <c r="J53" s="314"/>
      <c r="K53" s="314"/>
      <c r="L53" s="309"/>
      <c r="N53" s="223"/>
    </row>
    <row r="54" ht="12.0" customHeight="1">
      <c r="A54" s="315"/>
      <c r="B54" s="225"/>
      <c r="C54" s="230"/>
      <c r="D54" s="230"/>
      <c r="E54" s="230"/>
      <c r="F54" s="230"/>
      <c r="G54" s="230"/>
      <c r="H54" s="224"/>
      <c r="I54" s="314"/>
      <c r="J54" s="314"/>
      <c r="K54" s="314"/>
      <c r="L54" s="309"/>
      <c r="N54" s="223"/>
    </row>
    <row r="55" ht="12.0" customHeight="1">
      <c r="A55" s="315"/>
      <c r="B55" s="225"/>
      <c r="C55" s="230"/>
      <c r="D55" s="230"/>
      <c r="E55" s="230"/>
      <c r="F55" s="230"/>
      <c r="G55" s="230"/>
      <c r="H55" s="224"/>
      <c r="I55" s="314"/>
      <c r="J55" s="314"/>
      <c r="K55" s="314"/>
      <c r="L55" s="309"/>
      <c r="N55" s="223"/>
    </row>
    <row r="56" ht="12.0" customHeight="1">
      <c r="A56" s="315"/>
      <c r="B56" s="225"/>
      <c r="C56" s="230"/>
      <c r="D56" s="230"/>
      <c r="E56" s="230"/>
      <c r="F56" s="230"/>
      <c r="G56" s="230"/>
      <c r="H56" s="224"/>
      <c r="I56" s="314"/>
      <c r="J56" s="314"/>
      <c r="K56" s="314"/>
      <c r="L56" s="309"/>
      <c r="N56" s="223"/>
    </row>
    <row r="57" ht="12.0" customHeight="1">
      <c r="A57" s="315"/>
      <c r="B57" s="225"/>
      <c r="C57" s="230"/>
      <c r="D57" s="230"/>
      <c r="E57" s="230"/>
      <c r="F57" s="230"/>
      <c r="G57" s="230"/>
      <c r="H57" s="224"/>
      <c r="I57" s="314"/>
      <c r="J57" s="314"/>
      <c r="K57" s="314"/>
      <c r="L57" s="309"/>
      <c r="N57" s="223"/>
    </row>
    <row r="58" ht="12.0" customHeight="1">
      <c r="A58" s="315"/>
      <c r="B58" s="225"/>
      <c r="C58" s="230"/>
      <c r="D58" s="230"/>
      <c r="E58" s="230"/>
      <c r="F58" s="230"/>
      <c r="G58" s="230"/>
      <c r="H58" s="224"/>
      <c r="I58" s="314"/>
      <c r="J58" s="314"/>
      <c r="K58" s="314"/>
      <c r="L58" s="309"/>
      <c r="N58" s="223"/>
    </row>
    <row r="59" ht="12.0" customHeight="1">
      <c r="A59" s="315"/>
      <c r="B59" s="225"/>
      <c r="C59" s="230"/>
      <c r="D59" s="230"/>
      <c r="E59" s="230"/>
      <c r="F59" s="230"/>
      <c r="G59" s="230"/>
      <c r="H59" s="224"/>
      <c r="I59" s="314"/>
      <c r="J59" s="314"/>
      <c r="K59" s="314"/>
      <c r="L59" s="309"/>
      <c r="N59" s="223"/>
    </row>
    <row r="60" ht="12.0" customHeight="1">
      <c r="A60" s="315"/>
      <c r="B60" s="225"/>
      <c r="C60" s="230"/>
      <c r="D60" s="230"/>
      <c r="E60" s="230"/>
      <c r="F60" s="230"/>
      <c r="G60" s="230"/>
      <c r="H60" s="224"/>
      <c r="I60" s="314"/>
      <c r="J60" s="314"/>
      <c r="K60" s="314"/>
      <c r="L60" s="309"/>
      <c r="N60" s="223"/>
    </row>
    <row r="61" ht="12.0" customHeight="1">
      <c r="A61" s="315"/>
      <c r="B61" s="225"/>
      <c r="C61" s="230"/>
      <c r="D61" s="230"/>
      <c r="E61" s="230"/>
      <c r="F61" s="230"/>
      <c r="G61" s="230"/>
      <c r="H61" s="224"/>
      <c r="I61" s="314"/>
      <c r="J61" s="314"/>
      <c r="K61" s="314"/>
      <c r="L61" s="309"/>
      <c r="N61" s="223"/>
    </row>
    <row r="62" ht="12.0" customHeight="1">
      <c r="A62" s="315"/>
      <c r="B62" s="225"/>
      <c r="C62" s="230"/>
      <c r="D62" s="230"/>
      <c r="E62" s="230"/>
      <c r="F62" s="230"/>
      <c r="G62" s="230"/>
      <c r="H62" s="224"/>
      <c r="I62" s="314"/>
      <c r="J62" s="314"/>
      <c r="K62" s="314"/>
      <c r="L62" s="309"/>
      <c r="N62" s="223"/>
    </row>
    <row r="63" ht="12.0" customHeight="1">
      <c r="A63" s="315"/>
      <c r="B63" s="225"/>
      <c r="C63" s="230"/>
      <c r="D63" s="230"/>
      <c r="E63" s="230"/>
      <c r="F63" s="230"/>
      <c r="G63" s="230"/>
      <c r="H63" s="224"/>
      <c r="I63" s="314"/>
      <c r="J63" s="314"/>
      <c r="K63" s="314"/>
      <c r="L63" s="309"/>
      <c r="N63" s="223"/>
    </row>
    <row r="64" ht="12.0" customHeight="1">
      <c r="A64" s="315"/>
      <c r="B64" s="225"/>
      <c r="C64" s="230"/>
      <c r="D64" s="230"/>
      <c r="E64" s="230"/>
      <c r="F64" s="230"/>
      <c r="G64" s="230"/>
      <c r="H64" s="224"/>
      <c r="I64" s="314"/>
      <c r="J64" s="314"/>
      <c r="K64" s="314"/>
      <c r="L64" s="309"/>
      <c r="N64" s="223"/>
    </row>
    <row r="65" ht="12.0" customHeight="1">
      <c r="A65" s="315"/>
      <c r="B65" s="225"/>
      <c r="C65" s="230"/>
      <c r="D65" s="230"/>
      <c r="E65" s="230"/>
      <c r="F65" s="230"/>
      <c r="G65" s="230"/>
      <c r="H65" s="224"/>
      <c r="I65" s="314"/>
      <c r="J65" s="314"/>
      <c r="K65" s="314"/>
      <c r="L65" s="309"/>
      <c r="N65" s="223"/>
    </row>
    <row r="66" ht="12.0" customHeight="1">
      <c r="A66" s="315"/>
      <c r="B66" s="225"/>
      <c r="C66" s="230"/>
      <c r="D66" s="230"/>
      <c r="E66" s="230"/>
      <c r="F66" s="230"/>
      <c r="G66" s="230"/>
      <c r="H66" s="224"/>
      <c r="I66" s="314"/>
      <c r="J66" s="314"/>
      <c r="K66" s="314"/>
      <c r="L66" s="309"/>
      <c r="N66" s="223"/>
    </row>
    <row r="67" ht="12.0" customHeight="1">
      <c r="A67" s="315"/>
      <c r="B67" s="225"/>
      <c r="C67" s="230"/>
      <c r="D67" s="230"/>
      <c r="E67" s="230"/>
      <c r="F67" s="230"/>
      <c r="G67" s="230"/>
      <c r="H67" s="224"/>
      <c r="I67" s="314"/>
      <c r="J67" s="314"/>
      <c r="K67" s="314"/>
      <c r="L67" s="309"/>
      <c r="N67" s="223"/>
    </row>
    <row r="68" ht="12.0" customHeight="1">
      <c r="A68" s="315"/>
      <c r="B68" s="225"/>
      <c r="C68" s="230"/>
      <c r="D68" s="230"/>
      <c r="E68" s="230"/>
      <c r="F68" s="230"/>
      <c r="G68" s="230"/>
      <c r="H68" s="224"/>
      <c r="I68" s="314"/>
      <c r="J68" s="314"/>
      <c r="K68" s="314"/>
      <c r="L68" s="309"/>
      <c r="N68" s="223"/>
    </row>
    <row r="69" ht="12.0" customHeight="1">
      <c r="A69" s="315"/>
      <c r="B69" s="225"/>
      <c r="C69" s="230"/>
      <c r="D69" s="230"/>
      <c r="E69" s="230"/>
      <c r="F69" s="230"/>
      <c r="G69" s="230"/>
      <c r="H69" s="224"/>
      <c r="I69" s="314"/>
      <c r="J69" s="314"/>
      <c r="K69" s="314"/>
      <c r="L69" s="309"/>
      <c r="N69" s="223"/>
    </row>
    <row r="70" ht="12.0" customHeight="1">
      <c r="A70" s="315"/>
      <c r="B70" s="225"/>
      <c r="C70" s="230"/>
      <c r="D70" s="230"/>
      <c r="E70" s="230"/>
      <c r="F70" s="230"/>
      <c r="G70" s="230"/>
      <c r="H70" s="224"/>
      <c r="I70" s="314"/>
      <c r="J70" s="314"/>
      <c r="K70" s="314"/>
      <c r="L70" s="309"/>
      <c r="N70" s="223"/>
    </row>
    <row r="71" ht="12.0" customHeight="1">
      <c r="A71" s="315"/>
      <c r="B71" s="225"/>
      <c r="C71" s="230"/>
      <c r="D71" s="230"/>
      <c r="E71" s="230"/>
      <c r="F71" s="230"/>
      <c r="G71" s="230"/>
      <c r="H71" s="224"/>
      <c r="I71" s="314"/>
      <c r="J71" s="314"/>
      <c r="K71" s="314"/>
      <c r="L71" s="309"/>
      <c r="N71" s="223"/>
    </row>
    <row r="72" ht="12.0" customHeight="1">
      <c r="A72" s="315"/>
      <c r="B72" s="225"/>
      <c r="C72" s="230"/>
      <c r="D72" s="230"/>
      <c r="E72" s="230"/>
      <c r="F72" s="230"/>
      <c r="G72" s="230"/>
      <c r="H72" s="224"/>
      <c r="I72" s="314"/>
      <c r="J72" s="314"/>
      <c r="K72" s="314"/>
      <c r="L72" s="309"/>
      <c r="N72" s="223"/>
    </row>
    <row r="73" ht="12.0" customHeight="1">
      <c r="A73" s="315"/>
      <c r="B73" s="225"/>
      <c r="C73" s="230"/>
      <c r="D73" s="230"/>
      <c r="E73" s="230"/>
      <c r="F73" s="230"/>
      <c r="G73" s="230"/>
      <c r="H73" s="224"/>
      <c r="I73" s="314"/>
      <c r="J73" s="314"/>
      <c r="K73" s="314"/>
      <c r="L73" s="309"/>
      <c r="N73" s="223"/>
    </row>
    <row r="74" ht="12.0" customHeight="1">
      <c r="A74" s="315"/>
      <c r="B74" s="225"/>
      <c r="C74" s="230"/>
      <c r="D74" s="230"/>
      <c r="E74" s="230"/>
      <c r="F74" s="230"/>
      <c r="G74" s="230"/>
      <c r="H74" s="224"/>
      <c r="I74" s="314"/>
      <c r="J74" s="314"/>
      <c r="K74" s="314"/>
      <c r="L74" s="309"/>
      <c r="N74" s="223"/>
    </row>
    <row r="75" ht="12.0" customHeight="1">
      <c r="A75" s="315"/>
      <c r="B75" s="225"/>
      <c r="C75" s="230"/>
      <c r="D75" s="230"/>
      <c r="E75" s="230"/>
      <c r="F75" s="230"/>
      <c r="G75" s="230"/>
      <c r="H75" s="224"/>
      <c r="I75" s="314"/>
      <c r="J75" s="314"/>
      <c r="K75" s="314"/>
      <c r="L75" s="309"/>
      <c r="N75" s="223"/>
    </row>
    <row r="76" ht="12.0" customHeight="1">
      <c r="A76" s="315"/>
      <c r="B76" s="225"/>
      <c r="C76" s="230"/>
      <c r="D76" s="230"/>
      <c r="E76" s="230"/>
      <c r="F76" s="230"/>
      <c r="G76" s="230"/>
      <c r="H76" s="224"/>
      <c r="I76" s="314"/>
      <c r="J76" s="314"/>
      <c r="K76" s="314"/>
      <c r="L76" s="309"/>
      <c r="N76" s="223"/>
    </row>
    <row r="77" ht="12.0" customHeight="1">
      <c r="A77" s="315"/>
      <c r="B77" s="225"/>
      <c r="C77" s="230"/>
      <c r="D77" s="230"/>
      <c r="E77" s="230"/>
      <c r="F77" s="230"/>
      <c r="G77" s="230"/>
      <c r="H77" s="224"/>
      <c r="I77" s="314"/>
      <c r="J77" s="314"/>
      <c r="K77" s="314"/>
      <c r="L77" s="309"/>
      <c r="N77" s="223"/>
    </row>
    <row r="78" ht="12.0" customHeight="1">
      <c r="A78" s="315"/>
      <c r="B78" s="225"/>
      <c r="C78" s="230"/>
      <c r="D78" s="230"/>
      <c r="E78" s="230"/>
      <c r="F78" s="230"/>
      <c r="G78" s="230"/>
      <c r="H78" s="224"/>
      <c r="I78" s="314"/>
      <c r="J78" s="314"/>
      <c r="K78" s="314"/>
      <c r="L78" s="309"/>
      <c r="N78" s="223"/>
    </row>
    <row r="79" ht="12.0" customHeight="1">
      <c r="A79" s="315"/>
      <c r="B79" s="225"/>
      <c r="C79" s="230"/>
      <c r="D79" s="230"/>
      <c r="E79" s="230"/>
      <c r="F79" s="230"/>
      <c r="G79" s="230"/>
      <c r="H79" s="224"/>
      <c r="I79" s="314"/>
      <c r="J79" s="314"/>
      <c r="K79" s="314"/>
      <c r="L79" s="309"/>
      <c r="N79" s="223"/>
    </row>
    <row r="80" ht="12.0" customHeight="1">
      <c r="A80" s="315"/>
      <c r="B80" s="225"/>
      <c r="C80" s="230"/>
      <c r="D80" s="230"/>
      <c r="E80" s="230"/>
      <c r="F80" s="230"/>
      <c r="G80" s="230"/>
      <c r="H80" s="224"/>
      <c r="I80" s="314"/>
      <c r="J80" s="314"/>
      <c r="K80" s="314"/>
      <c r="L80" s="309"/>
      <c r="N80" s="223"/>
    </row>
    <row r="81" ht="12.0" customHeight="1">
      <c r="A81" s="315"/>
      <c r="B81" s="225"/>
      <c r="C81" s="230"/>
      <c r="D81" s="230"/>
      <c r="E81" s="230"/>
      <c r="F81" s="230"/>
      <c r="G81" s="230"/>
      <c r="H81" s="224"/>
      <c r="I81" s="314"/>
      <c r="J81" s="314"/>
      <c r="K81" s="314"/>
      <c r="L81" s="309"/>
      <c r="N81" s="223"/>
    </row>
    <row r="82" ht="12.0" customHeight="1">
      <c r="A82" s="315"/>
      <c r="B82" s="225"/>
      <c r="C82" s="230"/>
      <c r="D82" s="230"/>
      <c r="E82" s="230"/>
      <c r="F82" s="230"/>
      <c r="G82" s="230"/>
      <c r="H82" s="224"/>
      <c r="I82" s="314"/>
      <c r="J82" s="314"/>
      <c r="K82" s="314"/>
      <c r="L82" s="309"/>
      <c r="N82" s="223"/>
    </row>
    <row r="83" ht="12.0" customHeight="1">
      <c r="A83" s="315"/>
      <c r="B83" s="225"/>
      <c r="C83" s="230"/>
      <c r="D83" s="230"/>
      <c r="E83" s="230"/>
      <c r="F83" s="230"/>
      <c r="G83" s="230"/>
      <c r="H83" s="224"/>
      <c r="I83" s="314"/>
      <c r="J83" s="314"/>
      <c r="K83" s="314"/>
      <c r="L83" s="309"/>
      <c r="N83" s="223"/>
    </row>
    <row r="84" ht="12.0" customHeight="1">
      <c r="A84" s="315"/>
      <c r="B84" s="225"/>
      <c r="C84" s="230"/>
      <c r="D84" s="230"/>
      <c r="E84" s="230"/>
      <c r="F84" s="230"/>
      <c r="G84" s="230"/>
      <c r="H84" s="224"/>
      <c r="I84" s="314"/>
      <c r="J84" s="314"/>
      <c r="K84" s="314"/>
      <c r="L84" s="309"/>
      <c r="N84" s="223"/>
    </row>
    <row r="85" ht="12.0" customHeight="1">
      <c r="A85" s="315"/>
      <c r="B85" s="225"/>
      <c r="C85" s="230"/>
      <c r="D85" s="230"/>
      <c r="E85" s="230"/>
      <c r="F85" s="230"/>
      <c r="G85" s="230"/>
      <c r="H85" s="224"/>
      <c r="I85" s="314"/>
      <c r="J85" s="314"/>
      <c r="K85" s="314"/>
      <c r="L85" s="309"/>
      <c r="N85" s="223"/>
    </row>
    <row r="86" ht="12.0" customHeight="1">
      <c r="A86" s="315"/>
      <c r="B86" s="225"/>
      <c r="C86" s="230"/>
      <c r="D86" s="230"/>
      <c r="E86" s="230"/>
      <c r="F86" s="230"/>
      <c r="G86" s="230"/>
      <c r="H86" s="224"/>
      <c r="I86" s="314"/>
      <c r="J86" s="314"/>
      <c r="K86" s="314"/>
      <c r="L86" s="309"/>
      <c r="N86" s="223"/>
    </row>
    <row r="87" ht="12.0" customHeight="1">
      <c r="A87" s="315"/>
      <c r="B87" s="225"/>
      <c r="C87" s="230"/>
      <c r="D87" s="230"/>
      <c r="E87" s="230"/>
      <c r="F87" s="230"/>
      <c r="G87" s="230"/>
      <c r="H87" s="224"/>
      <c r="I87" s="314"/>
      <c r="J87" s="314"/>
      <c r="K87" s="314"/>
      <c r="L87" s="309"/>
      <c r="N87" s="223"/>
    </row>
    <row r="88" ht="12.0" customHeight="1">
      <c r="A88" s="315"/>
      <c r="B88" s="225"/>
      <c r="C88" s="230"/>
      <c r="D88" s="230"/>
      <c r="E88" s="230"/>
      <c r="F88" s="230"/>
      <c r="G88" s="230"/>
      <c r="H88" s="224"/>
      <c r="I88" s="314"/>
      <c r="J88" s="314"/>
      <c r="K88" s="314"/>
      <c r="L88" s="309"/>
      <c r="N88" s="223"/>
    </row>
    <row r="89" ht="12.0" customHeight="1">
      <c r="A89" s="315"/>
      <c r="B89" s="225"/>
      <c r="C89" s="230"/>
      <c r="D89" s="230"/>
      <c r="E89" s="230"/>
      <c r="F89" s="230"/>
      <c r="G89" s="230"/>
      <c r="H89" s="224"/>
      <c r="I89" s="314"/>
      <c r="J89" s="314"/>
      <c r="K89" s="314"/>
      <c r="L89" s="309"/>
      <c r="N89" s="223"/>
    </row>
    <row r="90" ht="12.0" customHeight="1">
      <c r="A90" s="315"/>
      <c r="B90" s="225"/>
      <c r="C90" s="230"/>
      <c r="D90" s="230"/>
      <c r="E90" s="230"/>
      <c r="F90" s="230"/>
      <c r="G90" s="230"/>
      <c r="H90" s="224"/>
      <c r="I90" s="314"/>
      <c r="J90" s="314"/>
      <c r="K90" s="314"/>
      <c r="L90" s="309"/>
      <c r="N90" s="223"/>
    </row>
    <row r="91" ht="12.0" customHeight="1">
      <c r="A91" s="315"/>
      <c r="B91" s="225"/>
      <c r="C91" s="230"/>
      <c r="D91" s="230"/>
      <c r="E91" s="230"/>
      <c r="F91" s="230"/>
      <c r="G91" s="230"/>
      <c r="H91" s="224"/>
      <c r="I91" s="314"/>
      <c r="J91" s="314"/>
      <c r="K91" s="314"/>
      <c r="L91" s="309"/>
      <c r="N91" s="223"/>
    </row>
    <row r="92" ht="12.0" customHeight="1">
      <c r="A92" s="315"/>
      <c r="B92" s="225"/>
      <c r="C92" s="230"/>
      <c r="D92" s="230"/>
      <c r="E92" s="230"/>
      <c r="F92" s="230"/>
      <c r="G92" s="230"/>
      <c r="H92" s="224"/>
      <c r="I92" s="314"/>
      <c r="J92" s="314"/>
      <c r="K92" s="314"/>
      <c r="L92" s="309"/>
      <c r="N92" s="223"/>
    </row>
    <row r="93" ht="12.0" customHeight="1">
      <c r="A93" s="315"/>
      <c r="B93" s="225"/>
      <c r="C93" s="230"/>
      <c r="D93" s="230"/>
      <c r="E93" s="230"/>
      <c r="F93" s="230"/>
      <c r="G93" s="230"/>
      <c r="H93" s="224"/>
      <c r="I93" s="314"/>
      <c r="J93" s="314"/>
      <c r="K93" s="314"/>
      <c r="L93" s="309"/>
      <c r="N93" s="223"/>
    </row>
    <row r="94" ht="12.0" customHeight="1">
      <c r="A94" s="315"/>
      <c r="B94" s="225"/>
      <c r="C94" s="230"/>
      <c r="D94" s="230"/>
      <c r="E94" s="230"/>
      <c r="F94" s="230"/>
      <c r="G94" s="230"/>
      <c r="H94" s="224"/>
      <c r="I94" s="314"/>
      <c r="J94" s="314"/>
      <c r="K94" s="314"/>
      <c r="L94" s="309"/>
      <c r="N94" s="223"/>
    </row>
    <row r="95" ht="12.0" customHeight="1">
      <c r="A95" s="315"/>
      <c r="B95" s="225"/>
      <c r="C95" s="230"/>
      <c r="D95" s="230"/>
      <c r="E95" s="230"/>
      <c r="F95" s="230"/>
      <c r="G95" s="230"/>
      <c r="H95" s="224"/>
      <c r="I95" s="314"/>
      <c r="J95" s="314"/>
      <c r="K95" s="314"/>
      <c r="L95" s="309"/>
      <c r="N95" s="223"/>
    </row>
    <row r="96" ht="12.0" customHeight="1">
      <c r="A96" s="315"/>
      <c r="B96" s="225"/>
      <c r="C96" s="230"/>
      <c r="D96" s="230"/>
      <c r="E96" s="230"/>
      <c r="F96" s="230"/>
      <c r="G96" s="230"/>
      <c r="H96" s="224"/>
      <c r="I96" s="314"/>
      <c r="J96" s="314"/>
      <c r="K96" s="314"/>
      <c r="L96" s="309"/>
      <c r="N96" s="223"/>
    </row>
    <row r="97" ht="12.0" customHeight="1">
      <c r="A97" s="315"/>
      <c r="B97" s="225"/>
      <c r="C97" s="230"/>
      <c r="D97" s="230"/>
      <c r="E97" s="230"/>
      <c r="F97" s="230"/>
      <c r="G97" s="230"/>
      <c r="H97" s="224"/>
      <c r="I97" s="314"/>
      <c r="J97" s="314"/>
      <c r="K97" s="314"/>
      <c r="L97" s="309"/>
      <c r="N97" s="223"/>
    </row>
    <row r="98" ht="12.0" customHeight="1">
      <c r="A98" s="315"/>
      <c r="B98" s="225"/>
      <c r="C98" s="230"/>
      <c r="D98" s="230"/>
      <c r="E98" s="230"/>
      <c r="F98" s="230"/>
      <c r="G98" s="230"/>
      <c r="H98" s="224"/>
      <c r="I98" s="314"/>
      <c r="J98" s="314"/>
      <c r="K98" s="314"/>
      <c r="L98" s="309"/>
      <c r="N98" s="223"/>
    </row>
    <row r="99" ht="12.0" customHeight="1">
      <c r="A99" s="315"/>
      <c r="B99" s="225"/>
      <c r="C99" s="230"/>
      <c r="D99" s="230"/>
      <c r="E99" s="230"/>
      <c r="F99" s="230"/>
      <c r="G99" s="230"/>
      <c r="H99" s="224"/>
      <c r="I99" s="314"/>
      <c r="J99" s="314"/>
      <c r="K99" s="314"/>
      <c r="L99" s="309"/>
      <c r="N99" s="223"/>
    </row>
    <row r="100" ht="12.0" customHeight="1">
      <c r="A100" s="315"/>
      <c r="B100" s="225"/>
      <c r="C100" s="230"/>
      <c r="D100" s="230"/>
      <c r="E100" s="230"/>
      <c r="F100" s="230"/>
      <c r="G100" s="230"/>
      <c r="H100" s="224"/>
      <c r="I100" s="314"/>
      <c r="J100" s="314"/>
      <c r="K100" s="314"/>
      <c r="L100" s="309"/>
      <c r="N100" s="223"/>
    </row>
    <row r="101" ht="12.0" customHeight="1">
      <c r="A101" s="315"/>
      <c r="B101" s="225"/>
      <c r="C101" s="230"/>
      <c r="D101" s="230"/>
      <c r="E101" s="230"/>
      <c r="F101" s="230"/>
      <c r="G101" s="230"/>
      <c r="H101" s="224"/>
      <c r="I101" s="314"/>
      <c r="J101" s="314"/>
      <c r="K101" s="314"/>
      <c r="L101" s="309"/>
      <c r="N101" s="223"/>
    </row>
    <row r="102" ht="12.0" customHeight="1">
      <c r="A102" s="315"/>
      <c r="B102" s="225"/>
      <c r="C102" s="230"/>
      <c r="D102" s="230"/>
      <c r="E102" s="230"/>
      <c r="F102" s="230"/>
      <c r="G102" s="230"/>
      <c r="H102" s="224"/>
      <c r="I102" s="314"/>
      <c r="J102" s="314"/>
      <c r="K102" s="314"/>
      <c r="L102" s="309"/>
      <c r="N102" s="223"/>
    </row>
    <row r="103" ht="12.0" customHeight="1">
      <c r="A103" s="315"/>
      <c r="B103" s="225"/>
      <c r="C103" s="230"/>
      <c r="D103" s="230"/>
      <c r="E103" s="230"/>
      <c r="F103" s="230"/>
      <c r="G103" s="230"/>
      <c r="H103" s="224"/>
      <c r="I103" s="314"/>
      <c r="J103" s="314"/>
      <c r="K103" s="314"/>
      <c r="L103" s="309"/>
      <c r="N103" s="223"/>
    </row>
    <row r="104" ht="12.0" customHeight="1">
      <c r="A104" s="315"/>
      <c r="B104" s="225"/>
      <c r="C104" s="230"/>
      <c r="D104" s="230"/>
      <c r="E104" s="230"/>
      <c r="F104" s="230"/>
      <c r="G104" s="230"/>
      <c r="H104" s="224"/>
      <c r="I104" s="314"/>
      <c r="J104" s="314"/>
      <c r="K104" s="314"/>
      <c r="L104" s="309"/>
      <c r="N104" s="223"/>
    </row>
    <row r="105" ht="12.0" customHeight="1">
      <c r="A105" s="315"/>
      <c r="B105" s="225"/>
      <c r="C105" s="230"/>
      <c r="D105" s="230"/>
      <c r="E105" s="230"/>
      <c r="F105" s="230"/>
      <c r="G105" s="230"/>
      <c r="H105" s="224"/>
      <c r="I105" s="314"/>
      <c r="J105" s="314"/>
      <c r="K105" s="314"/>
      <c r="L105" s="309"/>
      <c r="N105" s="223"/>
    </row>
    <row r="106" ht="12.0" customHeight="1">
      <c r="A106" s="315"/>
      <c r="B106" s="225"/>
      <c r="C106" s="230"/>
      <c r="D106" s="230"/>
      <c r="E106" s="230"/>
      <c r="F106" s="230"/>
      <c r="G106" s="230"/>
      <c r="H106" s="224"/>
      <c r="I106" s="314"/>
      <c r="J106" s="314"/>
      <c r="K106" s="314"/>
      <c r="L106" s="309"/>
      <c r="N106" s="223"/>
    </row>
    <row r="107" ht="12.0" customHeight="1">
      <c r="A107" s="315"/>
      <c r="B107" s="225"/>
      <c r="C107" s="230"/>
      <c r="D107" s="230"/>
      <c r="E107" s="230"/>
      <c r="F107" s="230"/>
      <c r="G107" s="230"/>
      <c r="H107" s="224"/>
      <c r="I107" s="314"/>
      <c r="J107" s="314"/>
      <c r="K107" s="314"/>
      <c r="L107" s="309"/>
      <c r="N107" s="223"/>
    </row>
    <row r="108" ht="12.0" customHeight="1">
      <c r="A108" s="315"/>
      <c r="B108" s="225"/>
      <c r="C108" s="230"/>
      <c r="D108" s="230"/>
      <c r="E108" s="230"/>
      <c r="F108" s="230"/>
      <c r="G108" s="230"/>
      <c r="H108" s="224"/>
      <c r="I108" s="314"/>
      <c r="J108" s="314"/>
      <c r="K108" s="314"/>
      <c r="L108" s="309"/>
      <c r="N108" s="223"/>
    </row>
    <row r="109" ht="12.0" customHeight="1">
      <c r="A109" s="315"/>
      <c r="B109" s="225"/>
      <c r="C109" s="230"/>
      <c r="D109" s="230"/>
      <c r="E109" s="230"/>
      <c r="F109" s="230"/>
      <c r="G109" s="230"/>
      <c r="H109" s="224"/>
      <c r="I109" s="314"/>
      <c r="J109" s="314"/>
      <c r="K109" s="314"/>
      <c r="L109" s="309"/>
      <c r="N109" s="223"/>
    </row>
    <row r="110" ht="12.0" customHeight="1">
      <c r="A110" s="315"/>
      <c r="B110" s="225"/>
      <c r="C110" s="230"/>
      <c r="D110" s="230"/>
      <c r="E110" s="230"/>
      <c r="F110" s="230"/>
      <c r="G110" s="230"/>
      <c r="H110" s="224"/>
      <c r="I110" s="314"/>
      <c r="J110" s="314"/>
      <c r="K110" s="314"/>
      <c r="L110" s="309"/>
      <c r="N110" s="223"/>
    </row>
    <row r="111" ht="12.0" customHeight="1">
      <c r="A111" s="315"/>
      <c r="B111" s="225"/>
      <c r="C111" s="230"/>
      <c r="D111" s="230"/>
      <c r="E111" s="230"/>
      <c r="F111" s="230"/>
      <c r="G111" s="230"/>
      <c r="H111" s="224"/>
      <c r="I111" s="314"/>
      <c r="J111" s="314"/>
      <c r="K111" s="314"/>
      <c r="L111" s="309"/>
      <c r="N111" s="223"/>
    </row>
    <row r="112" ht="12.0" customHeight="1">
      <c r="A112" s="315"/>
      <c r="B112" s="225"/>
      <c r="C112" s="230"/>
      <c r="D112" s="230"/>
      <c r="E112" s="230"/>
      <c r="F112" s="230"/>
      <c r="G112" s="230"/>
      <c r="H112" s="224"/>
      <c r="I112" s="314"/>
      <c r="J112" s="314"/>
      <c r="K112" s="314"/>
      <c r="L112" s="309"/>
      <c r="N112" s="223"/>
    </row>
    <row r="113" ht="12.0" customHeight="1">
      <c r="A113" s="315"/>
      <c r="B113" s="225"/>
      <c r="C113" s="230"/>
      <c r="D113" s="230"/>
      <c r="E113" s="230"/>
      <c r="F113" s="230"/>
      <c r="G113" s="230"/>
      <c r="H113" s="224"/>
      <c r="I113" s="314"/>
      <c r="J113" s="314"/>
      <c r="K113" s="314"/>
      <c r="L113" s="309"/>
      <c r="N113" s="223"/>
    </row>
    <row r="114" ht="12.0" customHeight="1">
      <c r="A114" s="315"/>
      <c r="B114" s="225"/>
      <c r="C114" s="230"/>
      <c r="D114" s="230"/>
      <c r="E114" s="230"/>
      <c r="F114" s="230"/>
      <c r="G114" s="230"/>
      <c r="H114" s="224"/>
      <c r="I114" s="314"/>
      <c r="J114" s="314"/>
      <c r="K114" s="314"/>
      <c r="L114" s="309"/>
      <c r="N114" s="223"/>
    </row>
    <row r="115" ht="12.0" customHeight="1">
      <c r="A115" s="315"/>
      <c r="B115" s="225"/>
      <c r="C115" s="230"/>
      <c r="D115" s="230"/>
      <c r="E115" s="230"/>
      <c r="F115" s="230"/>
      <c r="G115" s="230"/>
      <c r="H115" s="224"/>
      <c r="I115" s="314"/>
      <c r="J115" s="314"/>
      <c r="K115" s="314"/>
      <c r="L115" s="309"/>
      <c r="N115" s="223"/>
    </row>
    <row r="116" ht="12.0" customHeight="1">
      <c r="A116" s="315"/>
      <c r="B116" s="225"/>
      <c r="C116" s="230"/>
      <c r="D116" s="230"/>
      <c r="E116" s="230"/>
      <c r="F116" s="230"/>
      <c r="G116" s="230"/>
      <c r="H116" s="224"/>
      <c r="I116" s="314"/>
      <c r="J116" s="314"/>
      <c r="K116" s="314"/>
      <c r="L116" s="309"/>
      <c r="N116" s="223"/>
    </row>
    <row r="117" ht="12.0" customHeight="1">
      <c r="A117" s="315"/>
      <c r="B117" s="225"/>
      <c r="C117" s="230"/>
      <c r="D117" s="230"/>
      <c r="E117" s="230"/>
      <c r="F117" s="230"/>
      <c r="G117" s="230"/>
      <c r="H117" s="224"/>
      <c r="I117" s="314"/>
      <c r="J117" s="314"/>
      <c r="K117" s="314"/>
      <c r="L117" s="309"/>
      <c r="N117" s="223"/>
    </row>
    <row r="118" ht="12.0" customHeight="1">
      <c r="A118" s="315"/>
      <c r="B118" s="225"/>
      <c r="C118" s="230"/>
      <c r="D118" s="230"/>
      <c r="E118" s="230"/>
      <c r="F118" s="230"/>
      <c r="G118" s="230"/>
      <c r="H118" s="224"/>
      <c r="I118" s="314"/>
      <c r="J118" s="314"/>
      <c r="K118" s="314"/>
      <c r="L118" s="309"/>
      <c r="N118" s="223"/>
    </row>
    <row r="119" ht="12.0" customHeight="1">
      <c r="A119" s="315"/>
      <c r="B119" s="225"/>
      <c r="C119" s="230"/>
      <c r="D119" s="230"/>
      <c r="E119" s="230"/>
      <c r="F119" s="230"/>
      <c r="G119" s="230"/>
      <c r="H119" s="224"/>
      <c r="I119" s="314"/>
      <c r="J119" s="314"/>
      <c r="K119" s="314"/>
      <c r="L119" s="309"/>
      <c r="N119" s="223"/>
    </row>
    <row r="120" ht="12.0" customHeight="1">
      <c r="A120" s="315"/>
      <c r="B120" s="225"/>
      <c r="C120" s="230"/>
      <c r="D120" s="230"/>
      <c r="E120" s="230"/>
      <c r="F120" s="230"/>
      <c r="G120" s="230"/>
      <c r="H120" s="224"/>
      <c r="I120" s="314"/>
      <c r="J120" s="314"/>
      <c r="K120" s="314"/>
      <c r="L120" s="309"/>
      <c r="N120" s="223"/>
    </row>
    <row r="121" ht="12.0" customHeight="1">
      <c r="A121" s="315"/>
      <c r="B121" s="225"/>
      <c r="C121" s="230"/>
      <c r="D121" s="230"/>
      <c r="E121" s="230"/>
      <c r="F121" s="230"/>
      <c r="G121" s="230"/>
      <c r="H121" s="224"/>
      <c r="I121" s="314"/>
      <c r="J121" s="314"/>
      <c r="K121" s="314"/>
      <c r="L121" s="309"/>
      <c r="N121" s="223"/>
    </row>
    <row r="122" ht="12.0" customHeight="1">
      <c r="A122" s="315"/>
      <c r="B122" s="225"/>
      <c r="C122" s="230"/>
      <c r="D122" s="230"/>
      <c r="E122" s="230"/>
      <c r="F122" s="230"/>
      <c r="G122" s="230"/>
      <c r="H122" s="224"/>
      <c r="I122" s="314"/>
      <c r="J122" s="314"/>
      <c r="K122" s="314"/>
      <c r="L122" s="309"/>
      <c r="N122" s="223"/>
    </row>
    <row r="123" ht="12.0" customHeight="1">
      <c r="A123" s="315"/>
      <c r="B123" s="225"/>
      <c r="C123" s="230"/>
      <c r="D123" s="230"/>
      <c r="E123" s="230"/>
      <c r="F123" s="230"/>
      <c r="G123" s="230"/>
      <c r="H123" s="224"/>
      <c r="I123" s="314"/>
      <c r="J123" s="314"/>
      <c r="K123" s="314"/>
      <c r="L123" s="309"/>
      <c r="N123" s="223"/>
    </row>
    <row r="124" ht="12.0" customHeight="1">
      <c r="A124" s="315"/>
      <c r="B124" s="225"/>
      <c r="C124" s="230"/>
      <c r="D124" s="230"/>
      <c r="E124" s="230"/>
      <c r="F124" s="230"/>
      <c r="G124" s="230"/>
      <c r="H124" s="224"/>
      <c r="I124" s="314"/>
      <c r="J124" s="314"/>
      <c r="K124" s="314"/>
      <c r="L124" s="309"/>
      <c r="N124" s="223"/>
    </row>
    <row r="125" ht="12.0" customHeight="1">
      <c r="A125" s="315"/>
      <c r="B125" s="225"/>
      <c r="C125" s="230"/>
      <c r="D125" s="230"/>
      <c r="E125" s="230"/>
      <c r="F125" s="230"/>
      <c r="G125" s="230"/>
      <c r="H125" s="224"/>
      <c r="I125" s="314"/>
      <c r="J125" s="314"/>
      <c r="K125" s="314"/>
      <c r="L125" s="309"/>
      <c r="N125" s="223"/>
    </row>
    <row r="126" ht="12.0" customHeight="1">
      <c r="A126" s="315"/>
      <c r="B126" s="225"/>
      <c r="C126" s="230"/>
      <c r="D126" s="230"/>
      <c r="E126" s="230"/>
      <c r="F126" s="230"/>
      <c r="G126" s="230"/>
      <c r="H126" s="224"/>
      <c r="I126" s="314"/>
      <c r="J126" s="314"/>
      <c r="K126" s="314"/>
      <c r="L126" s="309"/>
      <c r="N126" s="223"/>
    </row>
    <row r="127" ht="12.0" customHeight="1">
      <c r="A127" s="315"/>
      <c r="B127" s="225"/>
      <c r="C127" s="230"/>
      <c r="D127" s="230"/>
      <c r="E127" s="230"/>
      <c r="F127" s="230"/>
      <c r="G127" s="230"/>
      <c r="H127" s="224"/>
      <c r="I127" s="314"/>
      <c r="J127" s="314"/>
      <c r="K127" s="314"/>
      <c r="L127" s="309"/>
      <c r="N127" s="223"/>
    </row>
    <row r="128" ht="12.0" customHeight="1">
      <c r="A128" s="315"/>
      <c r="B128" s="225"/>
      <c r="C128" s="230"/>
      <c r="D128" s="230"/>
      <c r="E128" s="230"/>
      <c r="F128" s="230"/>
      <c r="G128" s="230"/>
      <c r="H128" s="224"/>
      <c r="I128" s="314"/>
      <c r="J128" s="314"/>
      <c r="K128" s="314"/>
      <c r="L128" s="309"/>
      <c r="N128" s="223"/>
    </row>
    <row r="129" ht="12.0" customHeight="1">
      <c r="A129" s="315"/>
      <c r="B129" s="225"/>
      <c r="C129" s="230"/>
      <c r="D129" s="230"/>
      <c r="E129" s="230"/>
      <c r="F129" s="230"/>
      <c r="G129" s="230"/>
      <c r="H129" s="224"/>
      <c r="I129" s="314"/>
      <c r="J129" s="314"/>
      <c r="K129" s="314"/>
      <c r="L129" s="309"/>
      <c r="N129" s="223"/>
    </row>
    <row r="130" ht="12.0" customHeight="1">
      <c r="A130" s="315"/>
      <c r="B130" s="225"/>
      <c r="C130" s="230"/>
      <c r="D130" s="230"/>
      <c r="E130" s="230"/>
      <c r="F130" s="230"/>
      <c r="G130" s="230"/>
      <c r="H130" s="224"/>
      <c r="I130" s="314"/>
      <c r="J130" s="314"/>
      <c r="K130" s="314"/>
      <c r="L130" s="309"/>
      <c r="N130" s="223"/>
    </row>
    <row r="131" ht="12.0" customHeight="1">
      <c r="A131" s="315"/>
      <c r="B131" s="225"/>
      <c r="C131" s="230"/>
      <c r="D131" s="230"/>
      <c r="E131" s="230"/>
      <c r="F131" s="230"/>
      <c r="G131" s="230"/>
      <c r="H131" s="224"/>
      <c r="I131" s="314"/>
      <c r="J131" s="314"/>
      <c r="K131" s="314"/>
      <c r="L131" s="309"/>
      <c r="N131" s="223"/>
    </row>
    <row r="132" ht="12.0" customHeight="1">
      <c r="A132" s="315"/>
      <c r="B132" s="225"/>
      <c r="C132" s="230"/>
      <c r="D132" s="230"/>
      <c r="E132" s="230"/>
      <c r="F132" s="230"/>
      <c r="G132" s="230"/>
      <c r="H132" s="224"/>
      <c r="I132" s="314"/>
      <c r="J132" s="314"/>
      <c r="K132" s="314"/>
      <c r="L132" s="309"/>
      <c r="N132" s="223"/>
    </row>
    <row r="133" ht="12.0" customHeight="1">
      <c r="A133" s="315"/>
      <c r="B133" s="225"/>
      <c r="C133" s="230"/>
      <c r="D133" s="230"/>
      <c r="E133" s="230"/>
      <c r="F133" s="230"/>
      <c r="G133" s="230"/>
      <c r="H133" s="224"/>
      <c r="I133" s="314"/>
      <c r="J133" s="314"/>
      <c r="K133" s="314"/>
      <c r="L133" s="309"/>
      <c r="N133" s="223"/>
    </row>
    <row r="134" ht="12.0" customHeight="1">
      <c r="A134" s="315"/>
      <c r="B134" s="225"/>
      <c r="C134" s="230"/>
      <c r="D134" s="230"/>
      <c r="E134" s="230"/>
      <c r="F134" s="230"/>
      <c r="G134" s="230"/>
      <c r="H134" s="224"/>
      <c r="I134" s="314"/>
      <c r="J134" s="314"/>
      <c r="K134" s="314"/>
      <c r="L134" s="309"/>
      <c r="N134" s="223"/>
    </row>
    <row r="135" ht="12.0" customHeight="1">
      <c r="A135" s="315"/>
      <c r="B135" s="225"/>
      <c r="C135" s="230"/>
      <c r="D135" s="230"/>
      <c r="E135" s="230"/>
      <c r="F135" s="230"/>
      <c r="G135" s="230"/>
      <c r="H135" s="224"/>
      <c r="I135" s="314"/>
      <c r="J135" s="314"/>
      <c r="K135" s="314"/>
      <c r="L135" s="309"/>
      <c r="N135" s="223"/>
    </row>
    <row r="136" ht="12.0" customHeight="1">
      <c r="A136" s="315"/>
      <c r="B136" s="225"/>
      <c r="C136" s="230"/>
      <c r="D136" s="230"/>
      <c r="E136" s="230"/>
      <c r="F136" s="230"/>
      <c r="G136" s="230"/>
      <c r="H136" s="224"/>
      <c r="I136" s="314"/>
      <c r="J136" s="314"/>
      <c r="K136" s="314"/>
      <c r="L136" s="309"/>
      <c r="N136" s="223"/>
    </row>
    <row r="137" ht="12.0" customHeight="1">
      <c r="A137" s="315"/>
      <c r="B137" s="225"/>
      <c r="C137" s="230"/>
      <c r="D137" s="230"/>
      <c r="E137" s="230"/>
      <c r="F137" s="230"/>
      <c r="G137" s="230"/>
      <c r="H137" s="224"/>
      <c r="I137" s="314"/>
      <c r="J137" s="314"/>
      <c r="K137" s="314"/>
      <c r="L137" s="309"/>
      <c r="N137" s="223"/>
    </row>
    <row r="138" ht="12.0" customHeight="1">
      <c r="A138" s="315"/>
      <c r="B138" s="225"/>
      <c r="C138" s="230"/>
      <c r="D138" s="230"/>
      <c r="E138" s="230"/>
      <c r="F138" s="230"/>
      <c r="G138" s="230"/>
      <c r="H138" s="224"/>
      <c r="I138" s="314"/>
      <c r="J138" s="314"/>
      <c r="K138" s="314"/>
      <c r="L138" s="309"/>
      <c r="N138" s="223"/>
    </row>
    <row r="139" ht="12.0" customHeight="1">
      <c r="A139" s="315"/>
      <c r="B139" s="225"/>
      <c r="C139" s="230"/>
      <c r="D139" s="230"/>
      <c r="E139" s="230"/>
      <c r="F139" s="230"/>
      <c r="G139" s="230"/>
      <c r="H139" s="224"/>
      <c r="I139" s="314"/>
      <c r="J139" s="314"/>
      <c r="K139" s="314"/>
      <c r="L139" s="309"/>
      <c r="N139" s="223"/>
    </row>
    <row r="140" ht="12.0" customHeight="1">
      <c r="A140" s="315"/>
      <c r="B140" s="225"/>
      <c r="C140" s="230"/>
      <c r="D140" s="230"/>
      <c r="E140" s="230"/>
      <c r="F140" s="230"/>
      <c r="G140" s="230"/>
      <c r="H140" s="224"/>
      <c r="I140" s="314"/>
      <c r="J140" s="314"/>
      <c r="K140" s="314"/>
      <c r="L140" s="309"/>
      <c r="N140" s="223"/>
    </row>
    <row r="141" ht="12.0" customHeight="1">
      <c r="A141" s="315"/>
      <c r="B141" s="225"/>
      <c r="C141" s="230"/>
      <c r="D141" s="230"/>
      <c r="E141" s="230"/>
      <c r="F141" s="230"/>
      <c r="G141" s="230"/>
      <c r="H141" s="224"/>
      <c r="I141" s="314"/>
      <c r="J141" s="314"/>
      <c r="K141" s="314"/>
      <c r="L141" s="309"/>
      <c r="N141" s="223"/>
    </row>
    <row r="142" ht="12.0" customHeight="1">
      <c r="A142" s="315"/>
      <c r="B142" s="225"/>
      <c r="C142" s="230"/>
      <c r="D142" s="230"/>
      <c r="E142" s="230"/>
      <c r="F142" s="230"/>
      <c r="G142" s="230"/>
      <c r="H142" s="224"/>
      <c r="I142" s="314"/>
      <c r="J142" s="314"/>
      <c r="K142" s="314"/>
      <c r="L142" s="309"/>
      <c r="N142" s="223"/>
    </row>
    <row r="143" ht="12.0" customHeight="1">
      <c r="A143" s="315"/>
      <c r="B143" s="225"/>
      <c r="C143" s="230"/>
      <c r="D143" s="230"/>
      <c r="E143" s="230"/>
      <c r="F143" s="230"/>
      <c r="G143" s="230"/>
      <c r="H143" s="224"/>
      <c r="I143" s="314"/>
      <c r="J143" s="314"/>
      <c r="K143" s="314"/>
      <c r="L143" s="309"/>
      <c r="N143" s="223"/>
    </row>
    <row r="144" ht="12.0" customHeight="1">
      <c r="A144" s="315"/>
      <c r="B144" s="225"/>
      <c r="C144" s="230"/>
      <c r="D144" s="230"/>
      <c r="E144" s="230"/>
      <c r="F144" s="230"/>
      <c r="G144" s="230"/>
      <c r="H144" s="224"/>
      <c r="I144" s="314"/>
      <c r="J144" s="314"/>
      <c r="K144" s="314"/>
      <c r="L144" s="309"/>
      <c r="N144" s="223"/>
    </row>
    <row r="145" ht="12.0" customHeight="1">
      <c r="A145" s="315"/>
      <c r="B145" s="225"/>
      <c r="C145" s="230"/>
      <c r="D145" s="230"/>
      <c r="E145" s="230"/>
      <c r="F145" s="230"/>
      <c r="G145" s="230"/>
      <c r="H145" s="224"/>
      <c r="I145" s="314"/>
      <c r="J145" s="314"/>
      <c r="K145" s="314"/>
      <c r="L145" s="309"/>
      <c r="N145" s="223"/>
    </row>
    <row r="146" ht="12.0" customHeight="1">
      <c r="A146" s="315"/>
      <c r="B146" s="225"/>
      <c r="C146" s="230"/>
      <c r="D146" s="230"/>
      <c r="E146" s="230"/>
      <c r="F146" s="230"/>
      <c r="G146" s="230"/>
      <c r="H146" s="224"/>
      <c r="I146" s="314"/>
      <c r="J146" s="314"/>
      <c r="K146" s="314"/>
      <c r="L146" s="309"/>
      <c r="N146" s="223"/>
    </row>
    <row r="147" ht="12.0" customHeight="1">
      <c r="A147" s="315"/>
      <c r="B147" s="225"/>
      <c r="C147" s="230"/>
      <c r="D147" s="230"/>
      <c r="E147" s="230"/>
      <c r="F147" s="230"/>
      <c r="G147" s="230"/>
      <c r="H147" s="224"/>
      <c r="I147" s="314"/>
      <c r="J147" s="314"/>
      <c r="K147" s="314"/>
      <c r="L147" s="309"/>
      <c r="N147" s="223"/>
    </row>
    <row r="148" ht="12.0" customHeight="1">
      <c r="A148" s="315"/>
      <c r="B148" s="225"/>
      <c r="C148" s="230"/>
      <c r="D148" s="230"/>
      <c r="E148" s="230"/>
      <c r="F148" s="230"/>
      <c r="G148" s="230"/>
      <c r="H148" s="224"/>
      <c r="I148" s="314"/>
      <c r="J148" s="314"/>
      <c r="K148" s="314"/>
      <c r="L148" s="309"/>
      <c r="N148" s="223"/>
    </row>
    <row r="149" ht="12.0" customHeight="1">
      <c r="A149" s="315"/>
      <c r="B149" s="225"/>
      <c r="C149" s="230"/>
      <c r="D149" s="230"/>
      <c r="E149" s="230"/>
      <c r="F149" s="230"/>
      <c r="G149" s="230"/>
      <c r="H149" s="224"/>
      <c r="I149" s="314"/>
      <c r="J149" s="314"/>
      <c r="K149" s="314"/>
      <c r="L149" s="309"/>
      <c r="N149" s="223"/>
    </row>
    <row r="150" ht="12.0" customHeight="1">
      <c r="A150" s="315"/>
      <c r="B150" s="225"/>
      <c r="C150" s="230"/>
      <c r="D150" s="230"/>
      <c r="E150" s="230"/>
      <c r="F150" s="230"/>
      <c r="G150" s="230"/>
      <c r="H150" s="224"/>
      <c r="I150" s="314"/>
      <c r="J150" s="314"/>
      <c r="K150" s="314"/>
      <c r="L150" s="309"/>
      <c r="N150" s="223"/>
    </row>
    <row r="151" ht="12.0" customHeight="1">
      <c r="A151" s="315"/>
      <c r="B151" s="225"/>
      <c r="C151" s="230"/>
      <c r="D151" s="230"/>
      <c r="E151" s="230"/>
      <c r="F151" s="230"/>
      <c r="G151" s="230"/>
      <c r="H151" s="224"/>
      <c r="I151" s="314"/>
      <c r="J151" s="314"/>
      <c r="K151" s="314"/>
      <c r="L151" s="309"/>
      <c r="N151" s="223"/>
    </row>
    <row r="152" ht="12.0" customHeight="1">
      <c r="A152" s="315"/>
      <c r="B152" s="225"/>
      <c r="C152" s="230"/>
      <c r="D152" s="230"/>
      <c r="E152" s="230"/>
      <c r="F152" s="230"/>
      <c r="G152" s="230"/>
      <c r="H152" s="224"/>
      <c r="I152" s="314"/>
      <c r="J152" s="314"/>
      <c r="K152" s="314"/>
      <c r="L152" s="309"/>
      <c r="N152" s="223"/>
    </row>
    <row r="153" ht="12.0" customHeight="1">
      <c r="A153" s="315"/>
      <c r="B153" s="225"/>
      <c r="C153" s="230"/>
      <c r="D153" s="230"/>
      <c r="E153" s="230"/>
      <c r="F153" s="230"/>
      <c r="G153" s="230"/>
      <c r="H153" s="224"/>
      <c r="I153" s="314"/>
      <c r="J153" s="314"/>
      <c r="K153" s="314"/>
      <c r="L153" s="309"/>
      <c r="N153" s="223"/>
    </row>
    <row r="154" ht="12.0" customHeight="1">
      <c r="A154" s="315"/>
      <c r="B154" s="225"/>
      <c r="C154" s="230"/>
      <c r="D154" s="230"/>
      <c r="E154" s="230"/>
      <c r="F154" s="230"/>
      <c r="G154" s="230"/>
      <c r="H154" s="224"/>
      <c r="I154" s="314"/>
      <c r="J154" s="314"/>
      <c r="K154" s="314"/>
      <c r="L154" s="309"/>
      <c r="N154" s="223"/>
    </row>
    <row r="155" ht="12.0" customHeight="1">
      <c r="A155" s="315"/>
      <c r="B155" s="225"/>
      <c r="C155" s="230"/>
      <c r="D155" s="230"/>
      <c r="E155" s="230"/>
      <c r="F155" s="230"/>
      <c r="G155" s="230"/>
      <c r="H155" s="224"/>
      <c r="I155" s="314"/>
      <c r="J155" s="314"/>
      <c r="K155" s="314"/>
      <c r="L155" s="309"/>
      <c r="N155" s="223"/>
    </row>
    <row r="156" ht="12.0" customHeight="1">
      <c r="A156" s="315"/>
      <c r="B156" s="225"/>
      <c r="C156" s="230"/>
      <c r="D156" s="230"/>
      <c r="E156" s="230"/>
      <c r="F156" s="230"/>
      <c r="G156" s="230"/>
      <c r="H156" s="224"/>
      <c r="I156" s="314"/>
      <c r="J156" s="314"/>
      <c r="K156" s="314"/>
      <c r="L156" s="309"/>
      <c r="N156" s="223"/>
    </row>
    <row r="157" ht="12.0" customHeight="1">
      <c r="A157" s="315"/>
      <c r="B157" s="225"/>
      <c r="C157" s="230"/>
      <c r="D157" s="230"/>
      <c r="E157" s="230"/>
      <c r="F157" s="230"/>
      <c r="G157" s="230"/>
      <c r="H157" s="224"/>
      <c r="I157" s="314"/>
      <c r="J157" s="314"/>
      <c r="K157" s="314"/>
      <c r="L157" s="309"/>
      <c r="N157" s="223"/>
    </row>
    <row r="158" ht="12.0" customHeight="1">
      <c r="A158" s="315"/>
      <c r="B158" s="225"/>
      <c r="C158" s="230"/>
      <c r="D158" s="230"/>
      <c r="E158" s="230"/>
      <c r="F158" s="230"/>
      <c r="G158" s="230"/>
      <c r="H158" s="224"/>
      <c r="I158" s="314"/>
      <c r="J158" s="314"/>
      <c r="K158" s="314"/>
      <c r="L158" s="309"/>
      <c r="N158" s="223"/>
    </row>
    <row r="159" ht="12.0" customHeight="1">
      <c r="A159" s="315"/>
      <c r="B159" s="225"/>
      <c r="C159" s="230"/>
      <c r="D159" s="230"/>
      <c r="E159" s="230"/>
      <c r="F159" s="230"/>
      <c r="G159" s="230"/>
      <c r="H159" s="224"/>
      <c r="I159" s="314"/>
      <c r="J159" s="314"/>
      <c r="K159" s="314"/>
      <c r="L159" s="309"/>
      <c r="N159" s="223"/>
    </row>
    <row r="160" ht="12.0" customHeight="1">
      <c r="A160" s="315"/>
      <c r="B160" s="225"/>
      <c r="C160" s="230"/>
      <c r="D160" s="230"/>
      <c r="E160" s="230"/>
      <c r="F160" s="230"/>
      <c r="G160" s="230"/>
      <c r="H160" s="224"/>
      <c r="I160" s="314"/>
      <c r="J160" s="314"/>
      <c r="K160" s="314"/>
      <c r="L160" s="309"/>
      <c r="N160" s="223"/>
    </row>
    <row r="161" ht="12.0" customHeight="1">
      <c r="A161" s="315"/>
      <c r="B161" s="225"/>
      <c r="C161" s="230"/>
      <c r="D161" s="230"/>
      <c r="E161" s="230"/>
      <c r="F161" s="230"/>
      <c r="G161" s="230"/>
      <c r="H161" s="224"/>
      <c r="I161" s="314"/>
      <c r="J161" s="314"/>
      <c r="K161" s="314"/>
      <c r="L161" s="309"/>
      <c r="N161" s="223"/>
    </row>
    <row r="162" ht="12.0" customHeight="1">
      <c r="A162" s="315"/>
      <c r="B162" s="225"/>
      <c r="C162" s="230"/>
      <c r="D162" s="230"/>
      <c r="E162" s="230"/>
      <c r="F162" s="230"/>
      <c r="G162" s="230"/>
      <c r="H162" s="224"/>
      <c r="I162" s="314"/>
      <c r="J162" s="314"/>
      <c r="K162" s="314"/>
      <c r="L162" s="309"/>
      <c r="N162" s="223"/>
    </row>
    <row r="163" ht="12.0" customHeight="1">
      <c r="A163" s="315"/>
      <c r="B163" s="225"/>
      <c r="C163" s="230"/>
      <c r="D163" s="230"/>
      <c r="E163" s="230"/>
      <c r="F163" s="230"/>
      <c r="G163" s="230"/>
      <c r="H163" s="224"/>
      <c r="I163" s="314"/>
      <c r="J163" s="314"/>
      <c r="K163" s="314"/>
      <c r="L163" s="309"/>
      <c r="N163" s="223"/>
    </row>
    <row r="164" ht="12.0" customHeight="1">
      <c r="A164" s="315"/>
      <c r="B164" s="225"/>
      <c r="C164" s="230"/>
      <c r="D164" s="230"/>
      <c r="E164" s="230"/>
      <c r="F164" s="230"/>
      <c r="G164" s="230"/>
      <c r="H164" s="224"/>
      <c r="I164" s="314"/>
      <c r="J164" s="314"/>
      <c r="K164" s="314"/>
      <c r="L164" s="309"/>
      <c r="N164" s="223"/>
    </row>
    <row r="165" ht="12.0" customHeight="1">
      <c r="A165" s="315"/>
      <c r="B165" s="225"/>
      <c r="C165" s="230"/>
      <c r="D165" s="230"/>
      <c r="E165" s="230"/>
      <c r="F165" s="230"/>
      <c r="G165" s="230"/>
      <c r="H165" s="224"/>
      <c r="I165" s="314"/>
      <c r="J165" s="314"/>
      <c r="K165" s="314"/>
      <c r="L165" s="309"/>
      <c r="N165" s="223"/>
    </row>
    <row r="166" ht="12.0" customHeight="1">
      <c r="A166" s="315"/>
      <c r="B166" s="225"/>
      <c r="C166" s="230"/>
      <c r="D166" s="230"/>
      <c r="E166" s="230"/>
      <c r="F166" s="230"/>
      <c r="G166" s="230"/>
      <c r="H166" s="224"/>
      <c r="I166" s="314"/>
      <c r="J166" s="314"/>
      <c r="K166" s="314"/>
      <c r="L166" s="309"/>
      <c r="N166" s="223"/>
    </row>
    <row r="167" ht="12.0" customHeight="1">
      <c r="A167" s="315"/>
      <c r="B167" s="225"/>
      <c r="C167" s="230"/>
      <c r="D167" s="230"/>
      <c r="E167" s="230"/>
      <c r="F167" s="230"/>
      <c r="G167" s="230"/>
      <c r="H167" s="224"/>
      <c r="I167" s="314"/>
      <c r="J167" s="314"/>
      <c r="K167" s="314"/>
      <c r="L167" s="309"/>
      <c r="N167" s="223"/>
    </row>
    <row r="168" ht="12.0" customHeight="1">
      <c r="A168" s="315"/>
      <c r="B168" s="225"/>
      <c r="C168" s="230"/>
      <c r="D168" s="230"/>
      <c r="E168" s="230"/>
      <c r="F168" s="230"/>
      <c r="G168" s="230"/>
      <c r="H168" s="224"/>
      <c r="I168" s="314"/>
      <c r="J168" s="314"/>
      <c r="K168" s="314"/>
      <c r="L168" s="309"/>
      <c r="N168" s="223"/>
    </row>
    <row r="169" ht="12.0" customHeight="1">
      <c r="A169" s="315"/>
      <c r="B169" s="225"/>
      <c r="C169" s="230"/>
      <c r="D169" s="230"/>
      <c r="E169" s="230"/>
      <c r="F169" s="230"/>
      <c r="G169" s="230"/>
      <c r="H169" s="224"/>
      <c r="I169" s="314"/>
      <c r="J169" s="314"/>
      <c r="K169" s="314"/>
      <c r="L169" s="309"/>
      <c r="N169" s="223"/>
    </row>
    <row r="170" ht="12.0" customHeight="1">
      <c r="A170" s="315"/>
      <c r="B170" s="225"/>
      <c r="C170" s="230"/>
      <c r="D170" s="230"/>
      <c r="E170" s="230"/>
      <c r="F170" s="230"/>
      <c r="G170" s="230"/>
      <c r="H170" s="224"/>
      <c r="I170" s="314"/>
      <c r="J170" s="314"/>
      <c r="K170" s="314"/>
      <c r="L170" s="309"/>
      <c r="N170" s="223"/>
    </row>
    <row r="171" ht="12.0" customHeight="1">
      <c r="A171" s="315"/>
      <c r="B171" s="225"/>
      <c r="C171" s="230"/>
      <c r="D171" s="230"/>
      <c r="E171" s="230"/>
      <c r="F171" s="230"/>
      <c r="G171" s="230"/>
      <c r="H171" s="224"/>
      <c r="I171" s="314"/>
      <c r="J171" s="314"/>
      <c r="K171" s="314"/>
      <c r="L171" s="309"/>
      <c r="N171" s="223"/>
    </row>
    <row r="172" ht="12.0" customHeight="1">
      <c r="A172" s="315"/>
      <c r="B172" s="225"/>
      <c r="C172" s="230"/>
      <c r="D172" s="230"/>
      <c r="E172" s="230"/>
      <c r="F172" s="230"/>
      <c r="G172" s="230"/>
      <c r="H172" s="224"/>
      <c r="I172" s="314"/>
      <c r="J172" s="314"/>
      <c r="K172" s="314"/>
      <c r="L172" s="309"/>
      <c r="N172" s="223"/>
    </row>
    <row r="173" ht="12.0" customHeight="1">
      <c r="A173" s="315"/>
      <c r="B173" s="225"/>
      <c r="C173" s="230"/>
      <c r="D173" s="230"/>
      <c r="E173" s="230"/>
      <c r="F173" s="230"/>
      <c r="G173" s="230"/>
      <c r="H173" s="224"/>
      <c r="I173" s="314"/>
      <c r="J173" s="314"/>
      <c r="K173" s="314"/>
      <c r="L173" s="309"/>
      <c r="N173" s="223"/>
    </row>
    <row r="174" ht="12.0" customHeight="1">
      <c r="A174" s="315"/>
      <c r="B174" s="225"/>
      <c r="C174" s="230"/>
      <c r="D174" s="230"/>
      <c r="E174" s="230"/>
      <c r="F174" s="230"/>
      <c r="G174" s="230"/>
      <c r="H174" s="224"/>
      <c r="I174" s="314"/>
      <c r="J174" s="314"/>
      <c r="K174" s="314"/>
      <c r="L174" s="309"/>
      <c r="N174" s="223"/>
    </row>
    <row r="175" ht="12.0" customHeight="1">
      <c r="A175" s="315"/>
      <c r="B175" s="225"/>
      <c r="C175" s="230"/>
      <c r="D175" s="230"/>
      <c r="E175" s="230"/>
      <c r="F175" s="230"/>
      <c r="G175" s="230"/>
      <c r="H175" s="224"/>
      <c r="I175" s="314"/>
      <c r="J175" s="314"/>
      <c r="K175" s="314"/>
      <c r="L175" s="309"/>
      <c r="N175" s="223"/>
    </row>
    <row r="176" ht="12.0" customHeight="1">
      <c r="A176" s="315"/>
      <c r="B176" s="225"/>
      <c r="C176" s="230"/>
      <c r="D176" s="230"/>
      <c r="E176" s="230"/>
      <c r="F176" s="230"/>
      <c r="G176" s="230"/>
      <c r="H176" s="224"/>
      <c r="I176" s="314"/>
      <c r="J176" s="314"/>
      <c r="K176" s="314"/>
      <c r="L176" s="309"/>
      <c r="N176" s="223"/>
    </row>
    <row r="177" ht="12.0" customHeight="1">
      <c r="A177" s="315"/>
      <c r="B177" s="225"/>
      <c r="C177" s="230"/>
      <c r="D177" s="230"/>
      <c r="E177" s="230"/>
      <c r="F177" s="230"/>
      <c r="G177" s="230"/>
      <c r="H177" s="224"/>
      <c r="I177" s="314"/>
      <c r="J177" s="314"/>
      <c r="K177" s="314"/>
      <c r="L177" s="309"/>
      <c r="N177" s="223"/>
    </row>
    <row r="178" ht="12.0" customHeight="1">
      <c r="A178" s="315"/>
      <c r="B178" s="225"/>
      <c r="C178" s="230"/>
      <c r="D178" s="230"/>
      <c r="E178" s="230"/>
      <c r="F178" s="230"/>
      <c r="G178" s="230"/>
      <c r="H178" s="224"/>
      <c r="I178" s="314"/>
      <c r="J178" s="314"/>
      <c r="K178" s="314"/>
      <c r="L178" s="309"/>
      <c r="N178" s="223"/>
    </row>
    <row r="179" ht="12.0" customHeight="1">
      <c r="A179" s="315"/>
      <c r="B179" s="225"/>
      <c r="C179" s="230"/>
      <c r="D179" s="230"/>
      <c r="E179" s="230"/>
      <c r="F179" s="230"/>
      <c r="G179" s="230"/>
      <c r="H179" s="224"/>
      <c r="I179" s="314"/>
      <c r="J179" s="314"/>
      <c r="K179" s="314"/>
      <c r="L179" s="309"/>
      <c r="N179" s="223"/>
    </row>
    <row r="180" ht="12.0" customHeight="1">
      <c r="A180" s="315"/>
      <c r="B180" s="225"/>
      <c r="C180" s="230"/>
      <c r="D180" s="230"/>
      <c r="E180" s="230"/>
      <c r="F180" s="230"/>
      <c r="G180" s="230"/>
      <c r="H180" s="224"/>
      <c r="I180" s="314"/>
      <c r="J180" s="314"/>
      <c r="K180" s="314"/>
      <c r="L180" s="309"/>
      <c r="N180" s="223"/>
    </row>
    <row r="181" ht="12.0" customHeight="1">
      <c r="A181" s="315"/>
      <c r="B181" s="225"/>
      <c r="C181" s="230"/>
      <c r="D181" s="230"/>
      <c r="E181" s="230"/>
      <c r="F181" s="230"/>
      <c r="G181" s="230"/>
      <c r="H181" s="224"/>
      <c r="I181" s="314"/>
      <c r="J181" s="314"/>
      <c r="K181" s="314"/>
      <c r="L181" s="309"/>
      <c r="N181" s="223"/>
    </row>
    <row r="182" ht="12.0" customHeight="1">
      <c r="A182" s="315"/>
      <c r="B182" s="225"/>
      <c r="C182" s="230"/>
      <c r="D182" s="230"/>
      <c r="E182" s="230"/>
      <c r="F182" s="230"/>
      <c r="G182" s="230"/>
      <c r="H182" s="224"/>
      <c r="I182" s="314"/>
      <c r="J182" s="314"/>
      <c r="K182" s="314"/>
      <c r="L182" s="309"/>
      <c r="N182" s="223"/>
    </row>
    <row r="183" ht="12.0" customHeight="1">
      <c r="A183" s="315"/>
      <c r="B183" s="225"/>
      <c r="C183" s="230"/>
      <c r="D183" s="230"/>
      <c r="E183" s="230"/>
      <c r="F183" s="230"/>
      <c r="G183" s="230"/>
      <c r="H183" s="224"/>
      <c r="I183" s="314"/>
      <c r="J183" s="314"/>
      <c r="K183" s="314"/>
      <c r="L183" s="309"/>
      <c r="N183" s="223"/>
    </row>
    <row r="184" ht="12.0" customHeight="1">
      <c r="A184" s="315"/>
      <c r="B184" s="225"/>
      <c r="C184" s="230"/>
      <c r="D184" s="230"/>
      <c r="E184" s="230"/>
      <c r="F184" s="230"/>
      <c r="G184" s="230"/>
      <c r="H184" s="224"/>
      <c r="I184" s="314"/>
      <c r="J184" s="314"/>
      <c r="K184" s="314"/>
      <c r="L184" s="309"/>
      <c r="N184" s="223"/>
    </row>
    <row r="185" ht="12.0" customHeight="1">
      <c r="A185" s="315"/>
      <c r="B185" s="225"/>
      <c r="C185" s="230"/>
      <c r="D185" s="230"/>
      <c r="E185" s="230"/>
      <c r="F185" s="230"/>
      <c r="G185" s="230"/>
      <c r="H185" s="224"/>
      <c r="I185" s="314"/>
      <c r="J185" s="314"/>
      <c r="K185" s="314"/>
      <c r="L185" s="309"/>
      <c r="N185" s="223"/>
    </row>
    <row r="186" ht="12.0" customHeight="1">
      <c r="A186" s="315"/>
      <c r="B186" s="225"/>
      <c r="C186" s="230"/>
      <c r="D186" s="230"/>
      <c r="E186" s="230"/>
      <c r="F186" s="230"/>
      <c r="G186" s="230"/>
      <c r="H186" s="224"/>
      <c r="I186" s="314"/>
      <c r="J186" s="314"/>
      <c r="K186" s="314"/>
      <c r="L186" s="309"/>
      <c r="N186" s="223"/>
    </row>
    <row r="187" ht="12.0" customHeight="1">
      <c r="A187" s="315"/>
      <c r="B187" s="225"/>
      <c r="C187" s="230"/>
      <c r="D187" s="230"/>
      <c r="E187" s="230"/>
      <c r="F187" s="230"/>
      <c r="G187" s="230"/>
      <c r="H187" s="224"/>
      <c r="I187" s="314"/>
      <c r="J187" s="314"/>
      <c r="K187" s="314"/>
      <c r="L187" s="309"/>
      <c r="N187" s="223"/>
    </row>
    <row r="188" ht="12.0" customHeight="1">
      <c r="A188" s="315"/>
      <c r="B188" s="225"/>
      <c r="C188" s="230"/>
      <c r="D188" s="230"/>
      <c r="E188" s="230"/>
      <c r="F188" s="230"/>
      <c r="G188" s="230"/>
      <c r="H188" s="224"/>
      <c r="I188" s="314"/>
      <c r="J188" s="314"/>
      <c r="K188" s="314"/>
      <c r="L188" s="309"/>
      <c r="N188" s="223"/>
    </row>
    <row r="189" ht="12.0" customHeight="1">
      <c r="A189" s="315"/>
      <c r="B189" s="225"/>
      <c r="C189" s="230"/>
      <c r="D189" s="230"/>
      <c r="E189" s="230"/>
      <c r="F189" s="230"/>
      <c r="G189" s="230"/>
      <c r="H189" s="224"/>
      <c r="I189" s="314"/>
      <c r="J189" s="314"/>
      <c r="K189" s="314"/>
      <c r="L189" s="309"/>
      <c r="N189" s="223"/>
    </row>
    <row r="190" ht="12.0" customHeight="1">
      <c r="A190" s="315"/>
      <c r="B190" s="225"/>
      <c r="C190" s="230"/>
      <c r="D190" s="230"/>
      <c r="E190" s="230"/>
      <c r="F190" s="230"/>
      <c r="G190" s="230"/>
      <c r="H190" s="224"/>
      <c r="I190" s="314"/>
      <c r="J190" s="314"/>
      <c r="K190" s="314"/>
      <c r="L190" s="309"/>
      <c r="N190" s="223"/>
    </row>
    <row r="191" ht="12.0" customHeight="1">
      <c r="A191" s="315"/>
      <c r="B191" s="225"/>
      <c r="C191" s="230"/>
      <c r="D191" s="230"/>
      <c r="E191" s="230"/>
      <c r="F191" s="230"/>
      <c r="G191" s="230"/>
      <c r="H191" s="224"/>
      <c r="I191" s="314"/>
      <c r="J191" s="314"/>
      <c r="K191" s="314"/>
      <c r="L191" s="309"/>
      <c r="N191" s="223"/>
    </row>
    <row r="192" ht="12.0" customHeight="1">
      <c r="A192" s="315"/>
      <c r="B192" s="225"/>
      <c r="C192" s="230"/>
      <c r="D192" s="230"/>
      <c r="E192" s="230"/>
      <c r="F192" s="230"/>
      <c r="G192" s="230"/>
      <c r="H192" s="224"/>
      <c r="I192" s="314"/>
      <c r="J192" s="314"/>
      <c r="K192" s="314"/>
      <c r="L192" s="309"/>
      <c r="N192" s="223"/>
    </row>
    <row r="193" ht="12.0" customHeight="1">
      <c r="A193" s="315"/>
      <c r="B193" s="225"/>
      <c r="C193" s="230"/>
      <c r="D193" s="230"/>
      <c r="E193" s="230"/>
      <c r="F193" s="230"/>
      <c r="G193" s="230"/>
      <c r="H193" s="224"/>
      <c r="I193" s="314"/>
      <c r="J193" s="314"/>
      <c r="K193" s="314"/>
      <c r="L193" s="309"/>
      <c r="N193" s="223"/>
    </row>
    <row r="194" ht="12.0" customHeight="1">
      <c r="A194" s="315"/>
      <c r="B194" s="225"/>
      <c r="C194" s="230"/>
      <c r="D194" s="230"/>
      <c r="E194" s="230"/>
      <c r="F194" s="230"/>
      <c r="G194" s="230"/>
      <c r="H194" s="224"/>
      <c r="I194" s="314"/>
      <c r="J194" s="314"/>
      <c r="K194" s="314"/>
      <c r="L194" s="309"/>
      <c r="N194" s="223"/>
    </row>
    <row r="195" ht="12.0" customHeight="1">
      <c r="A195" s="315"/>
      <c r="B195" s="225"/>
      <c r="C195" s="230"/>
      <c r="D195" s="230"/>
      <c r="E195" s="230"/>
      <c r="F195" s="230"/>
      <c r="G195" s="230"/>
      <c r="H195" s="224"/>
      <c r="I195" s="314"/>
      <c r="J195" s="314"/>
      <c r="K195" s="314"/>
      <c r="L195" s="309"/>
      <c r="N195" s="223"/>
    </row>
    <row r="196" ht="12.0" customHeight="1">
      <c r="A196" s="315"/>
      <c r="B196" s="225"/>
      <c r="C196" s="230"/>
      <c r="D196" s="230"/>
      <c r="E196" s="230"/>
      <c r="F196" s="230"/>
      <c r="G196" s="230"/>
      <c r="H196" s="224"/>
      <c r="I196" s="314"/>
      <c r="J196" s="314"/>
      <c r="K196" s="314"/>
      <c r="L196" s="309"/>
      <c r="N196" s="223"/>
    </row>
    <row r="197" ht="12.0" customHeight="1">
      <c r="A197" s="315"/>
      <c r="B197" s="225"/>
      <c r="C197" s="230"/>
      <c r="D197" s="230"/>
      <c r="E197" s="230"/>
      <c r="F197" s="230"/>
      <c r="G197" s="230"/>
      <c r="H197" s="224"/>
      <c r="I197" s="314"/>
      <c r="J197" s="314"/>
      <c r="K197" s="314"/>
      <c r="L197" s="309"/>
      <c r="N197" s="223"/>
    </row>
    <row r="198" ht="12.0" customHeight="1">
      <c r="A198" s="315"/>
      <c r="B198" s="225"/>
      <c r="C198" s="230"/>
      <c r="D198" s="230"/>
      <c r="E198" s="230"/>
      <c r="F198" s="230"/>
      <c r="G198" s="230"/>
      <c r="H198" s="224"/>
      <c r="I198" s="314"/>
      <c r="J198" s="314"/>
      <c r="K198" s="314"/>
      <c r="L198" s="309"/>
      <c r="N198" s="223"/>
    </row>
    <row r="199" ht="12.0" customHeight="1">
      <c r="A199" s="315"/>
      <c r="B199" s="225"/>
      <c r="C199" s="230"/>
      <c r="D199" s="230"/>
      <c r="E199" s="230"/>
      <c r="F199" s="230"/>
      <c r="G199" s="230"/>
      <c r="H199" s="224"/>
      <c r="I199" s="314"/>
      <c r="J199" s="314"/>
      <c r="K199" s="314"/>
      <c r="L199" s="309"/>
      <c r="N199" s="223"/>
    </row>
    <row r="200" ht="12.0" customHeight="1">
      <c r="A200" s="315"/>
      <c r="B200" s="225"/>
      <c r="C200" s="230"/>
      <c r="D200" s="230"/>
      <c r="E200" s="230"/>
      <c r="F200" s="230"/>
      <c r="G200" s="230"/>
      <c r="H200" s="224"/>
      <c r="I200" s="314"/>
      <c r="J200" s="314"/>
      <c r="K200" s="314"/>
      <c r="L200" s="309"/>
      <c r="N200" s="223"/>
    </row>
    <row r="201" ht="12.0" customHeight="1">
      <c r="A201" s="315"/>
      <c r="B201" s="225"/>
      <c r="C201" s="230"/>
      <c r="D201" s="230"/>
      <c r="E201" s="230"/>
      <c r="F201" s="230"/>
      <c r="G201" s="230"/>
      <c r="H201" s="224"/>
      <c r="I201" s="314"/>
      <c r="J201" s="314"/>
      <c r="K201" s="314"/>
      <c r="L201" s="309"/>
      <c r="N201" s="223"/>
    </row>
    <row r="202" ht="12.0" customHeight="1">
      <c r="A202" s="315"/>
      <c r="B202" s="225"/>
      <c r="C202" s="230"/>
      <c r="D202" s="230"/>
      <c r="E202" s="230"/>
      <c r="F202" s="230"/>
      <c r="G202" s="230"/>
      <c r="H202" s="224"/>
      <c r="I202" s="314"/>
      <c r="J202" s="314"/>
      <c r="K202" s="314"/>
      <c r="L202" s="309"/>
      <c r="N202" s="223"/>
    </row>
    <row r="203" ht="12.0" customHeight="1">
      <c r="A203" s="315"/>
      <c r="B203" s="225"/>
      <c r="C203" s="230"/>
      <c r="D203" s="230"/>
      <c r="E203" s="230"/>
      <c r="F203" s="230"/>
      <c r="G203" s="230"/>
      <c r="H203" s="224"/>
      <c r="I203" s="314"/>
      <c r="J203" s="314"/>
      <c r="K203" s="314"/>
      <c r="L203" s="309"/>
      <c r="N203" s="223"/>
    </row>
    <row r="204" ht="12.0" customHeight="1">
      <c r="A204" s="315"/>
      <c r="B204" s="225"/>
      <c r="C204" s="230"/>
      <c r="D204" s="230"/>
      <c r="E204" s="230"/>
      <c r="F204" s="230"/>
      <c r="G204" s="230"/>
      <c r="H204" s="224"/>
      <c r="I204" s="314"/>
      <c r="J204" s="314"/>
      <c r="K204" s="314"/>
      <c r="L204" s="309"/>
      <c r="N204" s="223"/>
    </row>
    <row r="205" ht="12.0" customHeight="1">
      <c r="A205" s="315"/>
      <c r="B205" s="225"/>
      <c r="C205" s="230"/>
      <c r="D205" s="230"/>
      <c r="E205" s="230"/>
      <c r="F205" s="230"/>
      <c r="G205" s="230"/>
      <c r="H205" s="224"/>
      <c r="I205" s="314"/>
      <c r="J205" s="314"/>
      <c r="K205" s="314"/>
      <c r="L205" s="309"/>
      <c r="N205" s="223"/>
    </row>
    <row r="206" ht="12.0" customHeight="1">
      <c r="A206" s="315"/>
      <c r="B206" s="225"/>
      <c r="C206" s="230"/>
      <c r="D206" s="230"/>
      <c r="E206" s="230"/>
      <c r="F206" s="230"/>
      <c r="G206" s="230"/>
      <c r="H206" s="224"/>
      <c r="I206" s="314"/>
      <c r="J206" s="314"/>
      <c r="K206" s="314"/>
      <c r="L206" s="309"/>
      <c r="N206" s="223"/>
    </row>
    <row r="207" ht="12.0" customHeight="1">
      <c r="A207" s="315"/>
      <c r="B207" s="225"/>
      <c r="C207" s="230"/>
      <c r="D207" s="230"/>
      <c r="E207" s="230"/>
      <c r="F207" s="230"/>
      <c r="G207" s="230"/>
      <c r="H207" s="224"/>
      <c r="I207" s="314"/>
      <c r="J207" s="314"/>
      <c r="K207" s="314"/>
      <c r="L207" s="309"/>
      <c r="N207" s="223"/>
    </row>
    <row r="208" ht="12.0" customHeight="1">
      <c r="A208" s="315"/>
      <c r="B208" s="225"/>
      <c r="C208" s="230"/>
      <c r="D208" s="230"/>
      <c r="E208" s="230"/>
      <c r="F208" s="230"/>
      <c r="G208" s="230"/>
      <c r="H208" s="224"/>
      <c r="I208" s="314"/>
      <c r="J208" s="314"/>
      <c r="K208" s="314"/>
      <c r="L208" s="309"/>
      <c r="N208" s="223"/>
    </row>
    <row r="209" ht="12.0" customHeight="1">
      <c r="A209" s="315"/>
      <c r="B209" s="225"/>
      <c r="C209" s="230"/>
      <c r="D209" s="230"/>
      <c r="E209" s="230"/>
      <c r="F209" s="230"/>
      <c r="G209" s="230"/>
      <c r="H209" s="224"/>
      <c r="I209" s="314"/>
      <c r="J209" s="314"/>
      <c r="K209" s="314"/>
      <c r="L209" s="309"/>
      <c r="N209" s="223"/>
    </row>
    <row r="210" ht="12.0" customHeight="1">
      <c r="A210" s="315"/>
      <c r="B210" s="225"/>
      <c r="C210" s="230"/>
      <c r="D210" s="230"/>
      <c r="E210" s="230"/>
      <c r="F210" s="230"/>
      <c r="G210" s="230"/>
      <c r="H210" s="224"/>
      <c r="I210" s="314"/>
      <c r="J210" s="314"/>
      <c r="K210" s="314"/>
      <c r="L210" s="309"/>
      <c r="N210" s="223"/>
    </row>
    <row r="211" ht="12.0" customHeight="1">
      <c r="A211" s="315"/>
      <c r="B211" s="225"/>
      <c r="C211" s="230"/>
      <c r="D211" s="230"/>
      <c r="E211" s="230"/>
      <c r="F211" s="230"/>
      <c r="G211" s="230"/>
      <c r="H211" s="224"/>
      <c r="I211" s="314"/>
      <c r="J211" s="314"/>
      <c r="K211" s="314"/>
      <c r="L211" s="309"/>
      <c r="N211" s="223"/>
    </row>
    <row r="212" ht="12.0" customHeight="1">
      <c r="A212" s="315"/>
      <c r="B212" s="225"/>
      <c r="C212" s="230"/>
      <c r="D212" s="230"/>
      <c r="E212" s="230"/>
      <c r="F212" s="230"/>
      <c r="G212" s="230"/>
      <c r="H212" s="224"/>
      <c r="I212" s="314"/>
      <c r="J212" s="314"/>
      <c r="K212" s="314"/>
      <c r="L212" s="309"/>
      <c r="N212" s="223"/>
    </row>
    <row r="213" ht="12.0" customHeight="1">
      <c r="A213" s="315"/>
      <c r="B213" s="225"/>
      <c r="C213" s="230"/>
      <c r="D213" s="230"/>
      <c r="E213" s="230"/>
      <c r="F213" s="230"/>
      <c r="G213" s="230"/>
      <c r="H213" s="224"/>
      <c r="I213" s="314"/>
      <c r="J213" s="314"/>
      <c r="K213" s="314"/>
      <c r="L213" s="309"/>
      <c r="N213" s="223"/>
    </row>
    <row r="214" ht="12.0" customHeight="1">
      <c r="A214" s="315"/>
      <c r="B214" s="225"/>
      <c r="C214" s="230"/>
      <c r="D214" s="230"/>
      <c r="E214" s="230"/>
      <c r="F214" s="230"/>
      <c r="G214" s="230"/>
      <c r="H214" s="224"/>
      <c r="I214" s="314"/>
      <c r="J214" s="314"/>
      <c r="K214" s="314"/>
      <c r="L214" s="309"/>
      <c r="N214" s="223"/>
    </row>
    <row r="215" ht="12.0" customHeight="1">
      <c r="A215" s="315"/>
      <c r="B215" s="225"/>
      <c r="C215" s="230"/>
      <c r="D215" s="230"/>
      <c r="E215" s="230"/>
      <c r="F215" s="230"/>
      <c r="G215" s="230"/>
      <c r="H215" s="224"/>
      <c r="I215" s="314"/>
      <c r="J215" s="314"/>
      <c r="K215" s="314"/>
      <c r="L215" s="309"/>
      <c r="N215" s="223"/>
    </row>
    <row r="216" ht="12.0" customHeight="1">
      <c r="A216" s="315"/>
      <c r="B216" s="225"/>
      <c r="C216" s="230"/>
      <c r="D216" s="230"/>
      <c r="E216" s="230"/>
      <c r="F216" s="230"/>
      <c r="G216" s="230"/>
      <c r="H216" s="224"/>
      <c r="I216" s="314"/>
      <c r="J216" s="314"/>
      <c r="K216" s="314"/>
      <c r="L216" s="309"/>
      <c r="N216" s="223"/>
    </row>
    <row r="217" ht="12.0" customHeight="1">
      <c r="A217" s="315"/>
      <c r="B217" s="225"/>
      <c r="C217" s="230"/>
      <c r="D217" s="230"/>
      <c r="E217" s="230"/>
      <c r="F217" s="230"/>
      <c r="G217" s="230"/>
      <c r="H217" s="224"/>
      <c r="I217" s="314"/>
      <c r="J217" s="314"/>
      <c r="K217" s="314"/>
      <c r="L217" s="309"/>
      <c r="N217" s="223"/>
    </row>
    <row r="218" ht="12.0" customHeight="1">
      <c r="A218" s="315"/>
      <c r="B218" s="225"/>
      <c r="C218" s="230"/>
      <c r="D218" s="230"/>
      <c r="E218" s="230"/>
      <c r="F218" s="230"/>
      <c r="G218" s="230"/>
      <c r="H218" s="224"/>
      <c r="I218" s="314"/>
      <c r="J218" s="314"/>
      <c r="K218" s="314"/>
      <c r="L218" s="309"/>
      <c r="N218" s="223"/>
    </row>
    <row r="219" ht="12.0" customHeight="1">
      <c r="A219" s="315"/>
      <c r="B219" s="225"/>
      <c r="C219" s="230"/>
      <c r="D219" s="230"/>
      <c r="E219" s="230"/>
      <c r="F219" s="230"/>
      <c r="G219" s="230"/>
      <c r="H219" s="224"/>
      <c r="I219" s="314"/>
      <c r="J219" s="314"/>
      <c r="K219" s="314"/>
      <c r="L219" s="309"/>
      <c r="N219" s="223"/>
    </row>
    <row r="220" ht="12.0" customHeight="1">
      <c r="A220" s="315"/>
      <c r="B220" s="225"/>
      <c r="C220" s="230"/>
      <c r="D220" s="230"/>
      <c r="E220" s="230"/>
      <c r="F220" s="230"/>
      <c r="G220" s="230"/>
      <c r="H220" s="224"/>
      <c r="I220" s="314"/>
      <c r="J220" s="314"/>
      <c r="K220" s="314"/>
      <c r="L220" s="309"/>
      <c r="N220" s="223"/>
    </row>
    <row r="221" ht="12.0" customHeight="1">
      <c r="A221" s="315"/>
      <c r="B221" s="225"/>
      <c r="C221" s="230"/>
      <c r="D221" s="230"/>
      <c r="E221" s="230"/>
      <c r="F221" s="230"/>
      <c r="G221" s="230"/>
      <c r="H221" s="224"/>
      <c r="I221" s="314"/>
      <c r="J221" s="314"/>
      <c r="K221" s="314"/>
      <c r="L221" s="309"/>
      <c r="N221" s="223"/>
    </row>
    <row r="222" ht="12.0" customHeight="1">
      <c r="A222" s="315"/>
      <c r="B222" s="225"/>
      <c r="C222" s="230"/>
      <c r="D222" s="230"/>
      <c r="E222" s="230"/>
      <c r="F222" s="230"/>
      <c r="G222" s="230"/>
      <c r="H222" s="224"/>
      <c r="I222" s="314"/>
      <c r="J222" s="314"/>
      <c r="K222" s="314"/>
      <c r="L222" s="309"/>
      <c r="N222" s="223"/>
    </row>
    <row r="223" ht="12.0" customHeight="1">
      <c r="A223" s="315"/>
      <c r="B223" s="225"/>
      <c r="C223" s="230"/>
      <c r="D223" s="230"/>
      <c r="E223" s="230"/>
      <c r="F223" s="230"/>
      <c r="G223" s="230"/>
      <c r="H223" s="224"/>
      <c r="I223" s="314"/>
      <c r="J223" s="314"/>
      <c r="K223" s="314"/>
      <c r="L223" s="309"/>
      <c r="N223" s="223"/>
    </row>
    <row r="224" ht="12.0" customHeight="1">
      <c r="A224" s="315"/>
      <c r="B224" s="225"/>
      <c r="C224" s="230"/>
      <c r="D224" s="230"/>
      <c r="E224" s="230"/>
      <c r="F224" s="230"/>
      <c r="G224" s="230"/>
      <c r="H224" s="224"/>
      <c r="I224" s="314"/>
      <c r="J224" s="314"/>
      <c r="K224" s="314"/>
      <c r="L224" s="309"/>
      <c r="N224" s="223"/>
    </row>
    <row r="225" ht="12.0" customHeight="1">
      <c r="A225" s="315"/>
      <c r="B225" s="225"/>
      <c r="C225" s="230"/>
      <c r="D225" s="230"/>
      <c r="E225" s="230"/>
      <c r="F225" s="230"/>
      <c r="G225" s="230"/>
      <c r="H225" s="224"/>
      <c r="I225" s="314"/>
      <c r="J225" s="314"/>
      <c r="K225" s="314"/>
      <c r="L225" s="309"/>
      <c r="N225" s="223"/>
    </row>
    <row r="226" ht="12.0" customHeight="1">
      <c r="A226" s="315"/>
      <c r="B226" s="225"/>
      <c r="C226" s="230"/>
      <c r="D226" s="230"/>
      <c r="E226" s="230"/>
      <c r="F226" s="230"/>
      <c r="G226" s="230"/>
      <c r="H226" s="224"/>
      <c r="I226" s="314"/>
      <c r="J226" s="314"/>
      <c r="K226" s="314"/>
      <c r="L226" s="309"/>
      <c r="N226" s="223"/>
    </row>
    <row r="227" ht="12.0" customHeight="1">
      <c r="A227" s="315"/>
      <c r="B227" s="225"/>
      <c r="C227" s="230"/>
      <c r="D227" s="230"/>
      <c r="E227" s="230"/>
      <c r="F227" s="230"/>
      <c r="G227" s="230"/>
      <c r="H227" s="224"/>
      <c r="I227" s="314"/>
      <c r="J227" s="314"/>
      <c r="K227" s="314"/>
      <c r="L227" s="309"/>
      <c r="N227" s="223"/>
    </row>
    <row r="228" ht="12.0" customHeight="1">
      <c r="A228" s="315"/>
      <c r="B228" s="225"/>
      <c r="C228" s="230"/>
      <c r="D228" s="230"/>
      <c r="E228" s="230"/>
      <c r="F228" s="230"/>
      <c r="G228" s="230"/>
      <c r="H228" s="224"/>
      <c r="I228" s="314"/>
      <c r="J228" s="314"/>
      <c r="K228" s="314"/>
      <c r="L228" s="309"/>
      <c r="N228" s="223"/>
    </row>
    <row r="229" ht="12.0" customHeight="1">
      <c r="A229" s="315"/>
      <c r="B229" s="225"/>
      <c r="C229" s="230"/>
      <c r="D229" s="230"/>
      <c r="E229" s="230"/>
      <c r="F229" s="230"/>
      <c r="G229" s="230"/>
      <c r="H229" s="224"/>
      <c r="I229" s="314"/>
      <c r="J229" s="314"/>
      <c r="K229" s="314"/>
      <c r="L229" s="309"/>
      <c r="N229" s="223"/>
    </row>
    <row r="230" ht="12.0" customHeight="1">
      <c r="A230" s="315"/>
      <c r="B230" s="225"/>
      <c r="C230" s="230"/>
      <c r="D230" s="230"/>
      <c r="E230" s="230"/>
      <c r="F230" s="230"/>
      <c r="G230" s="230"/>
      <c r="H230" s="224"/>
      <c r="I230" s="314"/>
      <c r="J230" s="314"/>
      <c r="K230" s="314"/>
      <c r="L230" s="309"/>
      <c r="N230" s="223"/>
    </row>
    <row r="231" ht="12.0" customHeight="1">
      <c r="A231" s="315"/>
      <c r="B231" s="225"/>
      <c r="C231" s="230"/>
      <c r="D231" s="230"/>
      <c r="E231" s="230"/>
      <c r="F231" s="230"/>
      <c r="G231" s="230"/>
      <c r="H231" s="224"/>
      <c r="I231" s="314"/>
      <c r="J231" s="314"/>
      <c r="K231" s="314"/>
      <c r="L231" s="309"/>
      <c r="N231" s="223"/>
    </row>
    <row r="232" ht="12.0" customHeight="1">
      <c r="A232" s="315"/>
      <c r="B232" s="225"/>
      <c r="C232" s="230"/>
      <c r="D232" s="230"/>
      <c r="E232" s="230"/>
      <c r="F232" s="230"/>
      <c r="G232" s="230"/>
      <c r="H232" s="224"/>
      <c r="I232" s="314"/>
      <c r="J232" s="314"/>
      <c r="K232" s="314"/>
      <c r="L232" s="309"/>
      <c r="N232" s="223"/>
    </row>
    <row r="233" ht="12.0" customHeight="1">
      <c r="A233" s="315"/>
      <c r="B233" s="225"/>
      <c r="C233" s="230"/>
      <c r="D233" s="230"/>
      <c r="E233" s="230"/>
      <c r="F233" s="230"/>
      <c r="G233" s="230"/>
      <c r="H233" s="224"/>
      <c r="I233" s="314"/>
      <c r="J233" s="314"/>
      <c r="K233" s="314"/>
      <c r="L233" s="309"/>
      <c r="N233" s="223"/>
    </row>
    <row r="234" ht="12.0" customHeight="1">
      <c r="A234" s="315"/>
      <c r="B234" s="225"/>
      <c r="C234" s="230"/>
      <c r="D234" s="230"/>
      <c r="E234" s="230"/>
      <c r="F234" s="230"/>
      <c r="G234" s="230"/>
      <c r="H234" s="224"/>
      <c r="I234" s="314"/>
      <c r="J234" s="314"/>
      <c r="K234" s="314"/>
      <c r="L234" s="309"/>
      <c r="N234" s="223"/>
    </row>
    <row r="235" ht="12.0" customHeight="1">
      <c r="A235" s="315"/>
      <c r="B235" s="225"/>
      <c r="C235" s="230"/>
      <c r="D235" s="230"/>
      <c r="E235" s="230"/>
      <c r="F235" s="230"/>
      <c r="G235" s="230"/>
      <c r="H235" s="224"/>
      <c r="I235" s="314"/>
      <c r="J235" s="314"/>
      <c r="K235" s="314"/>
      <c r="L235" s="309"/>
      <c r="N235" s="223"/>
    </row>
    <row r="236" ht="12.0" customHeight="1">
      <c r="A236" s="315"/>
      <c r="B236" s="225"/>
      <c r="C236" s="230"/>
      <c r="D236" s="230"/>
      <c r="E236" s="230"/>
      <c r="F236" s="230"/>
      <c r="G236" s="230"/>
      <c r="H236" s="224"/>
      <c r="I236" s="314"/>
      <c r="J236" s="314"/>
      <c r="K236" s="314"/>
      <c r="L236" s="309"/>
      <c r="N236" s="223"/>
    </row>
    <row r="237" ht="12.0" customHeight="1">
      <c r="A237" s="315"/>
      <c r="B237" s="225"/>
      <c r="C237" s="230"/>
      <c r="D237" s="230"/>
      <c r="E237" s="230"/>
      <c r="F237" s="230"/>
      <c r="G237" s="230"/>
      <c r="H237" s="224"/>
      <c r="I237" s="314"/>
      <c r="J237" s="314"/>
      <c r="K237" s="314"/>
      <c r="L237" s="309"/>
      <c r="N237" s="223"/>
    </row>
    <row r="238" ht="12.0" customHeight="1">
      <c r="A238" s="315"/>
      <c r="B238" s="225"/>
      <c r="C238" s="230"/>
      <c r="D238" s="230"/>
      <c r="E238" s="230"/>
      <c r="F238" s="230"/>
      <c r="G238" s="230"/>
      <c r="H238" s="224"/>
      <c r="I238" s="314"/>
      <c r="J238" s="314"/>
      <c r="K238" s="314"/>
      <c r="L238" s="309"/>
      <c r="N238" s="223"/>
    </row>
    <row r="239" ht="12.0" customHeight="1">
      <c r="A239" s="315"/>
      <c r="B239" s="225"/>
      <c r="C239" s="230"/>
      <c r="D239" s="230"/>
      <c r="E239" s="230"/>
      <c r="F239" s="230"/>
      <c r="G239" s="230"/>
      <c r="H239" s="224"/>
      <c r="I239" s="314"/>
      <c r="J239" s="314"/>
      <c r="K239" s="314"/>
      <c r="L239" s="309"/>
      <c r="N239" s="223"/>
    </row>
    <row r="240" ht="12.0" customHeight="1">
      <c r="A240" s="315"/>
      <c r="B240" s="225"/>
      <c r="C240" s="230"/>
      <c r="D240" s="230"/>
      <c r="E240" s="230"/>
      <c r="F240" s="230"/>
      <c r="G240" s="230"/>
      <c r="H240" s="224"/>
      <c r="I240" s="314"/>
      <c r="J240" s="314"/>
      <c r="K240" s="314"/>
      <c r="L240" s="309"/>
      <c r="N240" s="223"/>
    </row>
    <row r="241" ht="12.0" customHeight="1">
      <c r="A241" s="315"/>
      <c r="B241" s="225"/>
      <c r="C241" s="230"/>
      <c r="D241" s="230"/>
      <c r="E241" s="230"/>
      <c r="F241" s="230"/>
      <c r="G241" s="230"/>
      <c r="H241" s="224"/>
      <c r="I241" s="314"/>
      <c r="J241" s="314"/>
      <c r="K241" s="314"/>
      <c r="L241" s="309"/>
      <c r="N241" s="223"/>
    </row>
    <row r="242" ht="12.0" customHeight="1">
      <c r="A242" s="315"/>
      <c r="B242" s="225"/>
      <c r="C242" s="230"/>
      <c r="D242" s="230"/>
      <c r="E242" s="230"/>
      <c r="F242" s="230"/>
      <c r="G242" s="230"/>
      <c r="H242" s="224"/>
      <c r="I242" s="314"/>
      <c r="J242" s="314"/>
      <c r="K242" s="314"/>
      <c r="L242" s="309"/>
      <c r="N242" s="22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